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F&amp;O)'!$R$1:$R$258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50" i="7"/>
  <c r="M50" s="1"/>
  <c r="K30"/>
  <c r="L30"/>
  <c r="L13"/>
  <c r="K13"/>
  <c r="L12"/>
  <c r="K12"/>
  <c r="M30" l="1"/>
  <c r="M13"/>
  <c r="M12"/>
  <c r="L56" l="1"/>
  <c r="K56"/>
  <c r="K236"/>
  <c r="L236" s="1"/>
  <c r="M56" l="1"/>
  <c r="K228"/>
  <c r="L228" s="1"/>
  <c r="K208"/>
  <c r="L208" s="1"/>
  <c r="K233"/>
  <c r="L233" s="1"/>
  <c r="K232"/>
  <c r="L232" s="1"/>
  <c r="K235"/>
  <c r="L235" s="1"/>
  <c r="K230"/>
  <c r="L230" s="1"/>
  <c r="M7"/>
  <c r="F218"/>
  <c r="K218" s="1"/>
  <c r="L218" s="1"/>
  <c r="K219"/>
  <c r="L219" s="1"/>
  <c r="K210"/>
  <c r="L210" s="1"/>
  <c r="K213"/>
  <c r="L213" s="1"/>
  <c r="K221"/>
  <c r="L221" s="1"/>
  <c r="F212"/>
  <c r="F211"/>
  <c r="K211" s="1"/>
  <c r="L211" s="1"/>
  <c r="F209"/>
  <c r="K209" s="1"/>
  <c r="L209" s="1"/>
  <c r="F189"/>
  <c r="K189" s="1"/>
  <c r="L189" s="1"/>
  <c r="F141"/>
  <c r="K141" s="1"/>
  <c r="L141" s="1"/>
  <c r="K220"/>
  <c r="L220" s="1"/>
  <c r="K224"/>
  <c r="L224" s="1"/>
  <c r="K225"/>
  <c r="L225" s="1"/>
  <c r="K217"/>
  <c r="L217" s="1"/>
  <c r="K227"/>
  <c r="L227" s="1"/>
  <c r="K223"/>
  <c r="L223" s="1"/>
  <c r="K216"/>
  <c r="L216" s="1"/>
  <c r="K205"/>
  <c r="L205" s="1"/>
  <c r="K207"/>
  <c r="L207" s="1"/>
  <c r="K204"/>
  <c r="L204" s="1"/>
  <c r="K206"/>
  <c r="L206" s="1"/>
  <c r="K135"/>
  <c r="L135" s="1"/>
  <c r="K188"/>
  <c r="L188" s="1"/>
  <c r="K202"/>
  <c r="L202" s="1"/>
  <c r="K203"/>
  <c r="L203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3"/>
  <c r="L193" s="1"/>
  <c r="K191"/>
  <c r="L191" s="1"/>
  <c r="K190"/>
  <c r="L190" s="1"/>
  <c r="K185"/>
  <c r="L185" s="1"/>
  <c r="K184"/>
  <c r="L184" s="1"/>
  <c r="K183"/>
  <c r="L183" s="1"/>
  <c r="K180"/>
  <c r="L180" s="1"/>
  <c r="K179"/>
  <c r="L179" s="1"/>
  <c r="K178"/>
  <c r="L178" s="1"/>
  <c r="K177"/>
  <c r="L177" s="1"/>
  <c r="K176"/>
  <c r="L176" s="1"/>
  <c r="K175"/>
  <c r="L175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3"/>
  <c r="L163" s="1"/>
  <c r="K161"/>
  <c r="L161" s="1"/>
  <c r="K159"/>
  <c r="L159" s="1"/>
  <c r="K157"/>
  <c r="L157" s="1"/>
  <c r="K156"/>
  <c r="L156" s="1"/>
  <c r="K155"/>
  <c r="L155" s="1"/>
  <c r="K153"/>
  <c r="L153" s="1"/>
  <c r="K152"/>
  <c r="L152" s="1"/>
  <c r="K151"/>
  <c r="L151" s="1"/>
  <c r="K150"/>
  <c r="K149"/>
  <c r="L149" s="1"/>
  <c r="K148"/>
  <c r="L148" s="1"/>
  <c r="K146"/>
  <c r="L146" s="1"/>
  <c r="K145"/>
  <c r="L145" s="1"/>
  <c r="K144"/>
  <c r="L144" s="1"/>
  <c r="K143"/>
  <c r="L143" s="1"/>
  <c r="K142"/>
  <c r="L142" s="1"/>
  <c r="H140"/>
  <c r="K140" s="1"/>
  <c r="L140" s="1"/>
  <c r="K137"/>
  <c r="L137" s="1"/>
  <c r="K136"/>
  <c r="L136" s="1"/>
  <c r="K134"/>
  <c r="L134" s="1"/>
  <c r="K133"/>
  <c r="L133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H106"/>
  <c r="K106" s="1"/>
  <c r="L106" s="1"/>
  <c r="F105"/>
  <c r="K105" s="1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D7" i="6"/>
  <c r="K6" i="4"/>
  <c r="K6" i="3"/>
  <c r="L6" i="2"/>
</calcChain>
</file>

<file path=xl/sharedStrings.xml><?xml version="1.0" encoding="utf-8"?>
<sst xmlns="http://schemas.openxmlformats.org/spreadsheetml/2006/main" count="2425" uniqueCount="961">
  <si>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</si>
  <si>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</si>
  <si>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</si>
  <si>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</si>
  <si>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</si>
  <si>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</si>
  <si>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</si>
  <si>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</si>
  <si>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</si>
  <si>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</si>
  <si>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</si>
  <si>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</si>
  <si>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</si>
  <si>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</si>
  <si>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</si>
  <si>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</si>
  <si>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</si>
  <si>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</si>
  <si>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</si>
  <si>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</si>
  <si>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</si>
  <si>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</si>
  <si>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</si>
  <si>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</si>
  <si>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</si>
  <si>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</si>
  <si>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</si>
  <si>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</si>
  <si>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</si>
  <si>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</si>
  <si>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</si>
  <si>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</si>
  <si>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</si>
  <si>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</si>
  <si>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</si>
  <si>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</si>
  <si>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</si>
  <si>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</si>
  <si>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</si>
  <si>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</si>
  <si>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</si>
  <si>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</si>
  <si>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</si>
  <si>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</si>
  <si>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</si>
  <si>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</si>
  <si>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</si>
  <si>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</si>
  <si>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</si>
  <si>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</si>
  <si>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</si>
  <si>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</si>
  <si>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</si>
  <si>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</si>
  <si>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</si>
  <si>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</si>
  <si>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</si>
  <si>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</si>
  <si>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</si>
  <si>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</si>
  <si>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</si>
  <si>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</si>
  <si>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</si>
  <si>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</si>
  <si>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</si>
  <si>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</si>
  <si>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</si>
  <si>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</si>
  <si>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</si>
  <si>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</si>
  <si>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</si>
  <si>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</si>
  <si>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</si>
  <si>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</si>
  <si>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</si>
  <si>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</si>
  <si>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</si>
  <si>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</si>
  <si>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</si>
  <si>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</si>
  <si>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</si>
  <si>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</si>
  <si>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</si>
  <si>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</si>
  <si>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</si>
  <si>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</si>
  <si>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</si>
  <si>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</si>
  <si>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</si>
  <si>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</si>
  <si>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</si>
  <si>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</si>
  <si>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</si>
  <si>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</si>
  <si>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</si>
  <si>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</si>
  <si>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</si>
  <si>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</si>
  <si>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</si>
  <si>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</si>
  <si>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</si>
  <si>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</si>
  <si>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</si>
  <si>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</si>
  <si>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</si>
  <si>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</si>
  <si>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</si>
  <si>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</si>
  <si>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</si>
  <si>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</si>
  <si>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</si>
  <si>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</si>
  <si>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</si>
  <si>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</si>
  <si>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</si>
  <si>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</si>
  <si>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</si>
  <si>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</si>
  <si>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</si>
  <si>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</si>
  <si>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</si>
  <si>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</si>
  <si>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</si>
  <si>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</si>
  <si>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</si>
  <si>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</si>
  <si>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</si>
  <si>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</si>
  <si>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</si>
  <si>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</si>
  <si>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</si>
  <si>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</si>
  <si>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</si>
  <si>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</si>
  <si>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</si>
  <si>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</si>
  <si>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</si>
  <si>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</si>
  <si>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</si>
  <si>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</si>
  <si>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</si>
  <si>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</si>
  <si>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</si>
  <si>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</si>
  <si>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</si>
  <si>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</si>
  <si>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</si>
  <si>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</si>
  <si>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</si>
  <si>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</si>
  <si>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</si>
  <si>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</si>
  <si>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</si>
  <si>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</si>
  <si>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</si>
  <si>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</si>
  <si>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</si>
  <si>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</si>
  <si>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</si>
  <si>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</si>
  <si>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</si>
  <si>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</si>
  <si>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</si>
  <si>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</si>
  <si>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</si>
  <si>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</si>
  <si>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</si>
  <si>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</si>
  <si>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</si>
  <si>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</si>
  <si>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</si>
  <si>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</si>
  <si>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</si>
  <si>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</si>
  <si>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</si>
  <si>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</si>
  <si>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</si>
  <si>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</si>
  <si>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</si>
  <si>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</si>
  <si>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</si>
  <si>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</si>
  <si>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</si>
  <si>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</si>
  <si>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</si>
  <si>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</si>
  <si>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</si>
  <si>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</si>
  <si>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</si>
  <si>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</si>
  <si>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</si>
  <si>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</si>
  <si>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</si>
  <si>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</si>
  <si>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</si>
  <si>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</si>
  <si>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</si>
  <si>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</si>
  <si>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</si>
  <si>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</si>
  <si>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</si>
  <si>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</si>
  <si>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</si>
  <si>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</si>
  <si>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</si>
  <si>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</si>
  <si>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</si>
  <si>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</si>
  <si>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</si>
  <si>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</si>
  <si>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</si>
  <si>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</si>
  <si>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</si>
  <si>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</si>
  <si>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</si>
  <si>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</si>
  <si>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</si>
  <si>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</si>
  <si>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</si>
  <si>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</si>
  <si>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</si>
  <si>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</si>
  <si>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</si>
  <si>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</si>
  <si>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</si>
  <si>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</si>
  <si>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</si>
  <si>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</si>
  <si>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</si>
  <si>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</si>
  <si>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</si>
  <si>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</si>
  <si>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</si>
  <si>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</si>
  <si>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</si>
  <si>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</si>
  <si>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</si>
  <si>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</si>
  <si>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</si>
  <si>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</si>
  <si>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</si>
  <si>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</si>
  <si>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</si>
  <si>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</si>
  <si>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</si>
  <si>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</si>
  <si>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</si>
  <si>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</si>
  <si>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</si>
  <si>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</si>
  <si>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</si>
  <si>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</si>
  <si>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</si>
  <si>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</si>
  <si>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</si>
  <si>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</si>
  <si>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</si>
  <si>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</si>
  <si>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</si>
  <si>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</si>
  <si>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</si>
  <si>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</si>
  <si>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</si>
  <si>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</si>
  <si>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</si>
  <si>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</si>
  <si>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</si>
  <si>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</si>
  <si>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</si>
  <si>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</si>
  <si>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</si>
  <si>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</si>
  <si>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</si>
  <si>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</si>
  <si>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</si>
  <si>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</si>
  <si>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</si>
  <si>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</si>
  <si>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</si>
  <si>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</si>
  <si>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</si>
  <si>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</si>
  <si>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</si>
  <si>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</si>
  <si>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</si>
  <si>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</si>
  <si>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</si>
  <si>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</si>
  <si>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</si>
  <si>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</si>
  <si>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</si>
  <si>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</si>
  <si>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</si>
  <si>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</si>
  <si>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</si>
  <si>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</si>
  <si>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</si>
  <si>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</si>
  <si>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</si>
  <si>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</si>
  <si>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</si>
  <si>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</si>
  <si>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</si>
  <si>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</si>
  <si>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</si>
  <si>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</si>
  <si>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</si>
  <si>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</si>
  <si>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</si>
  <si>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</si>
  <si>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</si>
  <si>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</si>
  <si>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</si>
  <si>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</si>
  <si>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</si>
  <si>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</si>
  <si>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</si>
  <si>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</si>
  <si>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</si>
  <si>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</si>
  <si>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</si>
  <si>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</si>
  <si>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</si>
  <si>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</si>
  <si>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</si>
  <si>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</si>
  <si>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</si>
  <si>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</si>
  <si>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</si>
  <si>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</si>
  <si>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</si>
  <si>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</si>
  <si>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</si>
  <si>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</si>
  <si>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</si>
  <si>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</si>
  <si>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</si>
  <si>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</si>
  <si>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</si>
  <si>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</si>
  <si>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</si>
  <si>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</si>
  <si>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</si>
  <si>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</si>
  <si>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</si>
  <si>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</si>
  <si>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</si>
  <si>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</si>
  <si>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</si>
  <si>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</si>
  <si>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</si>
  <si>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</si>
  <si>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</si>
  <si>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</si>
  <si>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</si>
  <si>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</si>
  <si>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</si>
  <si>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</si>
  <si>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</si>
  <si>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</si>
  <si>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</si>
  <si>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</si>
  <si>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</si>
  <si>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</si>
  <si>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</si>
  <si>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</si>
  <si>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</si>
  <si>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</si>
  <si>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</si>
  <si>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</si>
  <si>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</si>
  <si>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</si>
  <si>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</si>
  <si>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</si>
  <si>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</si>
  <si>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</si>
  <si>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</si>
  <si>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</si>
  <si>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</si>
  <si>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</si>
  <si>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</si>
  <si>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</si>
  <si>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</si>
  <si>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</si>
  <si>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</si>
  <si>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</si>
  <si>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</si>
  <si>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</si>
  <si>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</si>
  <si>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</si>
  <si>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</si>
  <si>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</si>
  <si>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</si>
  <si>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</si>
  <si>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</si>
  <si>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</si>
  <si>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</si>
  <si>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</si>
  <si>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</si>
  <si>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</si>
  <si>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</si>
  <si>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</si>
  <si>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</si>
  <si>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</si>
  <si>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</si>
  <si>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</si>
  <si>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</si>
  <si>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</si>
  <si>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</si>
  <si>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</si>
  <si>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</si>
  <si>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</si>
  <si>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</si>
  <si>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</si>
  <si>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</si>
  <si>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</si>
  <si>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</si>
  <si>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</si>
  <si>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</si>
  <si>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</si>
  <si>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</si>
  <si>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</si>
  <si>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</si>
  <si>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</si>
  <si>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</si>
  <si>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</si>
  <si>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</si>
  <si>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</si>
  <si>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</si>
  <si>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</si>
  <si>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</si>
  <si>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</si>
  <si>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</si>
  <si>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</si>
  <si>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</si>
  <si>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</si>
  <si>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</si>
  <si>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</si>
  <si>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</si>
  <si>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</si>
  <si>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</si>
  <si>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</si>
  <si>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</si>
  <si>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</si>
  <si>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</si>
  <si>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</si>
  <si>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</si>
  <si>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</si>
  <si>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</si>
  <si>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</si>
  <si>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</si>
  <si>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</si>
  <si>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</si>
  <si>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</si>
  <si>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</si>
  <si>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</si>
  <si>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</si>
  <si>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</si>
  <si>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</si>
  <si>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</si>
  <si>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</si>
  <si>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</si>
  <si>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</si>
  <si>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</si>
  <si>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</si>
  <si>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</si>
  <si>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</si>
  <si>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</si>
  <si>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</si>
  <si>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</si>
  <si>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</si>
  <si>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</si>
  <si>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</si>
  <si>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</si>
  <si>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</si>
  <si>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</si>
  <si>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</si>
  <si>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</si>
  <si>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</si>
  <si>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</si>
  <si>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</si>
  <si>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</si>
  <si>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</si>
  <si>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</si>
  <si>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</si>
  <si>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</si>
  <si>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</si>
  <si>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</si>
  <si>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</si>
  <si>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</si>
  <si>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</si>
  <si>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</si>
  <si>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</si>
  <si>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</si>
  <si>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</si>
  <si>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</si>
  <si>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</si>
  <si>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</si>
  <si>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</si>
  <si>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</si>
  <si>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</si>
  <si>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</si>
  <si>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</si>
  <si>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</si>
  <si>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</si>
  <si>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</si>
  <si>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</si>
  <si>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</si>
  <si>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</si>
  <si>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</si>
  <si>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</si>
  <si>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</si>
  <si>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</si>
  <si>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</si>
  <si>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</si>
  <si>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</si>
  <si>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</si>
  <si>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</si>
  <si>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</si>
  <si>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</si>
  <si>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</si>
  <si>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</si>
  <si>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</si>
  <si>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</si>
  <si>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</si>
  <si>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</si>
  <si>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</si>
  <si>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</si>
  <si>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</si>
  <si>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</si>
  <si>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</si>
  <si>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</si>
  <si>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</si>
  <si>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</si>
  <si>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</si>
  <si>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</si>
  <si>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</si>
  <si>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</si>
  <si>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</si>
  <si>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</si>
  <si>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</si>
  <si>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</si>
  <si>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</si>
  <si>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</si>
  <si>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</si>
  <si>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</si>
  <si>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</si>
  <si>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</si>
  <si>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</si>
  <si>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</si>
  <si>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</si>
  <si>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</si>
  <si>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</si>
  <si>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</si>
  <si>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</si>
  <si>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</si>
  <si>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</si>
  <si>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</si>
  <si>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</si>
  <si>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</si>
  <si>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</si>
  <si>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</si>
  <si>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</si>
  <si>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</si>
  <si>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</si>
  <si>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</si>
  <si>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</si>
  <si>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</si>
  <si>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</si>
  <si>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</si>
  <si>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</si>
  <si>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</si>
  <si>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</si>
  <si>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</si>
  <si>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</si>
  <si>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</si>
  <si>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</si>
  <si>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</si>
  <si>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</si>
  <si>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</si>
  <si>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</si>
  <si>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</si>
  <si>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</si>
  <si>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</si>
  <si>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</si>
  <si>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</si>
  <si>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</si>
  <si>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</si>
  <si>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</si>
  <si>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</si>
  <si>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</si>
  <si>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</si>
  <si>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</si>
  <si>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</si>
  <si>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</si>
  <si>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</si>
  <si>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</si>
  <si>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</si>
  <si>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</si>
  <si>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</si>
  <si>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</si>
  <si>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</si>
  <si>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</si>
  <si>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</si>
  <si>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</si>
  <si>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</si>
  <si>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</si>
  <si>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</si>
  <si>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</si>
  <si>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</si>
  <si>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</si>
  <si>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</si>
  <si>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</si>
  <si>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</si>
  <si>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</si>
  <si>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</si>
  <si>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</si>
  <si>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</si>
  <si>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</si>
  <si>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</si>
  <si>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</si>
  <si>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</si>
  <si>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</si>
  <si>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</si>
  <si>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</si>
  <si>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</si>
  <si>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</si>
  <si>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</si>
  <si>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</si>
  <si>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</si>
  <si>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</si>
  <si>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</si>
  <si>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</si>
  <si>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</si>
  <si>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</si>
  <si>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</si>
  <si>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</si>
  <si>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</si>
  <si>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</si>
  <si>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</si>
  <si>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</si>
  <si>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</si>
  <si>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</si>
  <si>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</si>
  <si>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</si>
  <si>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</si>
  <si>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</si>
  <si>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</si>
  <si>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</si>
  <si>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</si>
  <si>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</si>
  <si>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</si>
  <si>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</si>
  <si>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</si>
  <si>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</si>
  <si>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</si>
  <si>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</si>
  <si>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</si>
  <si>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</si>
  <si>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</si>
  <si>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</si>
  <si>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</si>
  <si>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</si>
  <si>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</si>
  <si>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</si>
  <si>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</si>
  <si>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</si>
  <si>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</si>
  <si>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</si>
  <si>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</si>
  <si>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</si>
  <si>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</si>
  <si>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</si>
  <si>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</si>
  <si>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</si>
  <si>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</si>
  <si>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</si>
  <si>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</si>
  <si>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</si>
  <si>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</si>
  <si>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</si>
  <si>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</si>
  <si>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</si>
  <si>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</si>
  <si>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</si>
  <si>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</si>
  <si>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</si>
  <si>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</si>
  <si>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</si>
  <si>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</si>
  <si>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</si>
  <si>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</si>
  <si>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</si>
  <si>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</si>
  <si>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</si>
  <si>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</si>
  <si>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</si>
  <si>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</si>
  <si>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</si>
  <si>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</si>
  <si>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</si>
  <si>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</si>
  <si>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</si>
  <si>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</si>
  <si>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</si>
  <si>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</si>
  <si>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</si>
  <si>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</si>
  <si>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</si>
  <si>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</si>
  <si>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</si>
  <si>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</si>
  <si>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</si>
  <si>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</si>
  <si>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</si>
  <si>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</si>
  <si>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</si>
  <si>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</si>
  <si>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</si>
  <si>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</si>
  <si>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</si>
  <si>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</si>
  <si>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</si>
  <si>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</si>
  <si>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</si>
  <si>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</si>
  <si>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</si>
  <si>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</si>
  <si>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</si>
  <si>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</si>
  <si>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</si>
  <si>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</si>
  <si>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</si>
  <si>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</si>
  <si>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</si>
  <si>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</si>
  <si>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</si>
  <si>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</si>
  <si>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</si>
  <si>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</si>
  <si>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</si>
  <si>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</si>
  <si>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</si>
  <si>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</si>
  <si>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</si>
  <si>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</si>
  <si>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</si>
  <si>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</si>
  <si>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</si>
  <si>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</si>
  <si>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</si>
  <si>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</si>
  <si>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</si>
  <si>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</si>
  <si>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</si>
  <si>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</si>
  <si>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</si>
  <si>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</si>
  <si>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</si>
  <si>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</si>
  <si>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</si>
  <si>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</si>
  <si>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</si>
  <si>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</si>
  <si>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</si>
  <si>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</si>
  <si>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</si>
  <si>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</si>
  <si>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</si>
  <si>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</si>
  <si>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</si>
  <si>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</si>
  <si>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</si>
  <si>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</si>
  <si>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</si>
  <si>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</si>
  <si>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</si>
  <si>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</si>
  <si>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</si>
  <si>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</si>
  <si>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</si>
  <si>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</si>
  <si>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</si>
  <si>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</si>
  <si>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</si>
  <si>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</si>
  <si>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</si>
  <si>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</si>
  <si>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</si>
  <si>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</si>
  <si>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</si>
  <si>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</si>
  <si>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</si>
  <si>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</si>
  <si>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</si>
  <si>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</si>
  <si>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</si>
  <si>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</si>
  <si>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</si>
  <si>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</si>
  <si>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</si>
  <si>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</si>
  <si>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</si>
  <si>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</si>
  <si>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</si>
  <si>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</si>
  <si>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</si>
  <si>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</si>
  <si>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</si>
  <si>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</si>
  <si>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</si>
  <si>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</si>
  <si>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</si>
  <si>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</si>
  <si>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</si>
  <si>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</si>
  <si>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</si>
  <si>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</si>
  <si>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</si>
  <si>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</si>
  <si>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</si>
  <si>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</si>
  <si>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</si>
  <si>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</si>
  <si>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</si>
  <si>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237.5-242.5</t>
  </si>
  <si>
    <t>INDUSTOWER</t>
  </si>
  <si>
    <t>187-193</t>
  </si>
  <si>
    <t>Profit of Rs.170/-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</si>
  <si>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</si>
  <si>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</si>
  <si>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</si>
  <si>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</si>
  <si>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</si>
  <si>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</si>
  <si>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</si>
  <si>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</si>
  <si>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1800-1850</t>
  </si>
  <si>
    <t>Profit of Rs.65.5</t>
  </si>
  <si>
    <t>Profit of Rs.82.5</t>
  </si>
  <si>
    <t>Chemical</t>
  </si>
  <si>
    <t>NSE</t>
  </si>
  <si>
    <t>Profit of Rs.60.50/-</t>
  </si>
  <si>
    <t>Part profit of Rs.80/-</t>
  </si>
  <si>
    <t>350-360</t>
  </si>
  <si>
    <t>1465-1475</t>
  </si>
  <si>
    <t>1600-1700</t>
  </si>
  <si>
    <t>ANURAS</t>
  </si>
  <si>
    <t>550-560</t>
  </si>
  <si>
    <t>1430-1450</t>
  </si>
  <si>
    <t>1550-1600</t>
  </si>
  <si>
    <t>4500-4600</t>
  </si>
  <si>
    <t>560-565</t>
  </si>
  <si>
    <t xml:space="preserve"> IGL </t>
  </si>
  <si>
    <t>508-512</t>
  </si>
  <si>
    <t>535-545</t>
  </si>
  <si>
    <t>125-128</t>
  </si>
  <si>
    <t>ALPHA LEON ENTERPRISES LLP</t>
  </si>
  <si>
    <t>OLGA TRADING PRIVATE LIMITED</t>
  </si>
  <si>
    <t>SHANGAR</t>
  </si>
  <si>
    <t>MANSI SHARES &amp; STOCK ADVISORS PVT LTD</t>
  </si>
  <si>
    <t>Part Profit of Rs.225/-</t>
  </si>
  <si>
    <t xml:space="preserve">HDFCAMC </t>
  </si>
  <si>
    <t>2790-2810</t>
  </si>
  <si>
    <t xml:space="preserve">COLPAL </t>
  </si>
  <si>
    <t>1498-1502</t>
  </si>
  <si>
    <t>Part Profit of Rs.22.50/-</t>
  </si>
  <si>
    <t xml:space="preserve">SUMICHEM </t>
  </si>
  <si>
    <t>298-302</t>
  </si>
  <si>
    <t>330-340</t>
  </si>
  <si>
    <t>GRAVITON RESEARCH CAPITAL LLP</t>
  </si>
  <si>
    <t>OSIAJEE</t>
  </si>
  <si>
    <t>ACVC FOREX PRIVATE LIMITED</t>
  </si>
  <si>
    <t>OZONEWORLD</t>
  </si>
  <si>
    <t>JAYANTA RAY CHOUDHURY</t>
  </si>
  <si>
    <t>DHAMPURSUG</t>
  </si>
  <si>
    <t>Dhampur Sugar Mills Ltd</t>
  </si>
  <si>
    <t>KEERTI</t>
  </si>
  <si>
    <t>Keerti Know &amp; Skill Ltd.</t>
  </si>
  <si>
    <t>NAVY RAMAVAT (HUF)</t>
  </si>
  <si>
    <t>RCOM</t>
  </si>
  <si>
    <t>Reliance Comm. Ltd.</t>
  </si>
  <si>
    <t>RELINFRA</t>
  </si>
  <si>
    <t>Reliance Infrastructu Ltd</t>
  </si>
  <si>
    <t>QE SECURITIES</t>
  </si>
  <si>
    <t>MULTIPLIER S AND S ADV PVT LTD</t>
  </si>
  <si>
    <t>TATAMETALI</t>
  </si>
  <si>
    <t>Tata Metaliks Ltd</t>
  </si>
  <si>
    <t>XTX MARKETS LLP</t>
  </si>
  <si>
    <t>532-535</t>
  </si>
  <si>
    <t>Profit of Rs.12/-</t>
  </si>
  <si>
    <t>ICICIBANK 620 CE MAY</t>
  </si>
  <si>
    <t>Profit of Rs.1.25/-</t>
  </si>
  <si>
    <t>541-545</t>
  </si>
  <si>
    <t>570-575</t>
  </si>
  <si>
    <t>1740-1760</t>
  </si>
  <si>
    <t>660-666</t>
  </si>
  <si>
    <t>720-740</t>
  </si>
  <si>
    <t>Retail Research Technical Calls &amp; Fundamental Performance Report for the month of May-2021</t>
  </si>
  <si>
    <t>HITECHWIND</t>
  </si>
  <si>
    <t>JITENDRABHAI JAGDISHBHAI PARMAR</t>
  </si>
  <si>
    <t>ROSHANIBEN ANKIT PATEL</t>
  </si>
  <si>
    <t>ISHANCH</t>
  </si>
  <si>
    <t>KOKILABEN GHANSYAMBHAI PATEL</t>
  </si>
  <si>
    <t>JAMESWARREN</t>
  </si>
  <si>
    <t>LUXMI TOWNSHIP LIMITED</t>
  </si>
  <si>
    <t>M T CORPORATION</t>
  </si>
  <si>
    <t>JFL</t>
  </si>
  <si>
    <t>SUMAN MANGLUNIA</t>
  </si>
  <si>
    <t>MODISNME</t>
  </si>
  <si>
    <t>NIRMAN COMMODITIES PRIVATE LIMITED</t>
  </si>
  <si>
    <t>TRIJAL</t>
  </si>
  <si>
    <t>KEVIN PRAVINBHAI BHATT</t>
  </si>
  <si>
    <t>RAHUL ANANTRAI MEHTA</t>
  </si>
  <si>
    <t>GLADISMENEZES</t>
  </si>
  <si>
    <t>Balrampur Chini Mills</t>
  </si>
  <si>
    <t>CENTEXT</t>
  </si>
  <si>
    <t>Century Extrusions Limite</t>
  </si>
  <si>
    <t>B.W.TRADERS</t>
  </si>
  <si>
    <t>ROMAN INDUSTRIES LLP</t>
  </si>
  <si>
    <t>DWARKESH</t>
  </si>
  <si>
    <t>Dwarikesh Sugar Industrie</t>
  </si>
  <si>
    <t>ASHWIN STOCKS AND INVESTMENT PRIVATE LIMITED</t>
  </si>
  <si>
    <t>GSS</t>
  </si>
  <si>
    <t>GSS Infotech Limited</t>
  </si>
  <si>
    <t>VIKRAMKUMAR KARANRAJ SAKARIA HUF DAKSH CORPORATION</t>
  </si>
  <si>
    <t>JINDCOT</t>
  </si>
  <si>
    <t>Jindal Cotex Ltd</t>
  </si>
  <si>
    <t>SHETAL VIRAL SHETH</t>
  </si>
  <si>
    <t>GIRABEN ATULBHAI SHAH</t>
  </si>
  <si>
    <t>KAKATCEM</t>
  </si>
  <si>
    <t>Kakatiya Cements Ltd</t>
  </si>
  <si>
    <t>KDDL-RE</t>
  </si>
  <si>
    <t>KDDL RE</t>
  </si>
  <si>
    <t>DGHA LLC</t>
  </si>
  <si>
    <t>KSOLVES</t>
  </si>
  <si>
    <t>Ksolves India Limited</t>
  </si>
  <si>
    <t>GITA  SINGH</t>
  </si>
  <si>
    <t>Modison Metals Limited</t>
  </si>
  <si>
    <t>TOPGAIN FINANCE PRIVATE LIMITED</t>
  </si>
  <si>
    <t>SHIV BHOLA AGRO INDIA</t>
  </si>
  <si>
    <t>ELIXIR WEALTH MANAGEMENT PRIVATE LIMITED</t>
  </si>
  <si>
    <t>FIRST STATE SUPERANNUATION SCHEME</t>
  </si>
  <si>
    <t>EAM EMERGING MARKETS SMALL CAP FUND- LP</t>
  </si>
  <si>
    <t>NK SECURITIES RESEARCH PRIVATE LIMITED</t>
  </si>
  <si>
    <t>UTTAMSUGAR</t>
  </si>
  <si>
    <t>Uttam Sugar Mills Limited</t>
  </si>
  <si>
    <t>ROHAN S HEGDE</t>
  </si>
  <si>
    <t>VISESHINFO</t>
  </si>
  <si>
    <t>Visesh Infotecnics Limite</t>
  </si>
  <si>
    <t>SATHIAMURTHI .</t>
  </si>
  <si>
    <t>VIVIMEDLAB</t>
  </si>
  <si>
    <t>Vivimed Labs Limited</t>
  </si>
  <si>
    <t>REAL MARKETING PVT LTD</t>
  </si>
  <si>
    <t>KAMDHENU</t>
  </si>
  <si>
    <t>Kamdhenu Ispat Limited</t>
  </si>
  <si>
    <t>DINESH KUMAR JAIN</t>
  </si>
  <si>
    <t>KOTARISUG</t>
  </si>
  <si>
    <t>Kothari Sugars And Chemic</t>
  </si>
  <si>
    <t>SHAH MANISH  J</t>
  </si>
  <si>
    <t>HDFC MUTUAL FUND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</si>
</sst>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6" fillId="0" borderId="0" applyFont="0" applyFill="0" applyBorder="0" applyAlignment="0" applyProtection="0"/>
    <xf numFmtId="0" fontId="31" fillId="28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0" fillId="30" borderId="0" applyNumberFormat="0" applyBorder="0" applyAlignment="0" applyProtection="0"/>
    <xf numFmtId="0" fontId="30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0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6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6" borderId="31" applyNumberFormat="0" applyAlignment="0" applyProtection="0"/>
    <xf numFmtId="0" fontId="43" fillId="56" borderId="31" applyNumberFormat="0" applyAlignment="0" applyProtection="0"/>
    <xf numFmtId="0" fontId="43" fillId="56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22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12" borderId="0" xfId="0" applyFont="1" applyFill="1" applyAlignment="1">
      <alignment horizontal="center"/>
    </xf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6" fillId="2" borderId="4" xfId="0" applyNumberFormat="1" applyFont="1" applyFill="1" applyBorder="1" applyAlignment="1">
      <alignment horizontal="left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0" fontId="46" fillId="20" borderId="9" xfId="0" applyFont="1" applyFill="1" applyBorder="1" applyAlignment="1">
      <alignment horizontal="center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0" fontId="46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49" fillId="58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4" fontId="46" fillId="58" borderId="35" xfId="0" applyNumberFormat="1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5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4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43" fontId="8" fillId="59" borderId="35" xfId="160" applyFont="1" applyFill="1" applyBorder="1" applyAlignment="1">
      <alignment horizontal="left" vertical="center"/>
    </xf>
    <xf numFmtId="43" fontId="46" fillId="59" borderId="35" xfId="160" applyFont="1" applyFill="1" applyBorder="1" applyAlignment="1">
      <alignment horizontal="center" vertical="top"/>
    </xf>
    <xf numFmtId="0" fontId="46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6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25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2" fontId="7" fillId="58" borderId="35" xfId="0" applyNumberFormat="1" applyFont="1" applyFill="1" applyBorder="1" applyAlignment="1">
      <alignment horizontal="center" vertical="center"/>
    </xf>
    <xf numFmtId="0" fontId="46" fillId="0" borderId="11" xfId="9" applyFont="1" applyFill="1" applyBorder="1" applyAlignment="1">
      <alignment horizontal="center"/>
    </xf>
    <xf numFmtId="0" fontId="46" fillId="25" borderId="0" xfId="0" applyFont="1" applyFill="1" applyAlignment="1">
      <alignment horizont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165" fontId="46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169" fontId="7" fillId="58" borderId="35" xfId="0" applyNumberFormat="1" applyFont="1" applyFill="1" applyBorder="1" applyAlignment="1">
      <alignment horizontal="center" vertical="center"/>
    </xf>
    <xf numFmtId="43" fontId="7" fillId="58" borderId="35" xfId="160" applyFont="1" applyFill="1" applyBorder="1" applyAlignment="1">
      <alignment horizontal="center" vertical="center"/>
    </xf>
    <xf numFmtId="16" fontId="48" fillId="58" borderId="35" xfId="160" applyNumberFormat="1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left"/>
    </xf>
    <xf numFmtId="0" fontId="46" fillId="58" borderId="35" xfId="0" applyNumberFormat="1" applyFont="1" applyFill="1" applyBorder="1" applyAlignment="1">
      <alignment horizontal="center" vertical="center"/>
    </xf>
    <xf numFmtId="164" fontId="46" fillId="59" borderId="35" xfId="0" applyNumberFormat="1" applyFont="1" applyFill="1" applyBorder="1" applyAlignment="1">
      <alignment horizontal="center" vertical="center"/>
    </xf>
    <xf numFmtId="0" fontId="49" fillId="59" borderId="35" xfId="0" applyFont="1" applyFill="1" applyBorder="1"/>
    <xf numFmtId="0" fontId="7" fillId="59" borderId="35" xfId="0" applyFont="1" applyFill="1" applyBorder="1" applyAlignment="1">
      <alignment horizontal="center" vertical="center"/>
    </xf>
    <xf numFmtId="2" fontId="7" fillId="59" borderId="35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3" sqref="C23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4"/>
      <c r="B2" s="305"/>
      <c r="C2" s="304"/>
      <c r="D2" s="304"/>
      <c r="E2" s="304"/>
      <c r="F2" s="304"/>
      <c r="G2" s="304"/>
      <c r="H2" s="306"/>
      <c r="I2" s="320"/>
      <c r="J2" s="320"/>
      <c r="K2" s="320"/>
      <c r="L2" s="258"/>
    </row>
    <row r="3" spans="1:12">
      <c r="A3" s="304"/>
      <c r="B3" s="305"/>
      <c r="C3" s="304"/>
      <c r="D3" s="304"/>
      <c r="E3" s="304"/>
      <c r="F3" s="304"/>
      <c r="G3" s="304"/>
      <c r="H3" s="306"/>
      <c r="I3" s="320"/>
      <c r="J3" s="320"/>
      <c r="K3" s="320"/>
      <c r="L3" s="258"/>
    </row>
    <row r="4" spans="1:12">
      <c r="A4" s="304"/>
      <c r="B4" s="305"/>
      <c r="C4" s="304"/>
      <c r="D4" s="304"/>
      <c r="E4" s="304"/>
      <c r="F4" s="304"/>
      <c r="G4" s="304"/>
      <c r="H4" s="306"/>
      <c r="I4" s="320"/>
      <c r="J4" s="320"/>
      <c r="K4" s="320"/>
      <c r="L4" s="258"/>
    </row>
    <row r="5" spans="1:12" s="50" customFormat="1">
      <c r="A5" s="85"/>
      <c r="B5" s="307"/>
      <c r="C5" s="85"/>
      <c r="D5" s="85"/>
      <c r="E5" s="85"/>
      <c r="F5" s="85"/>
      <c r="G5" s="85"/>
      <c r="H5" s="307"/>
    </row>
    <row r="6" spans="1:12" s="50" customFormat="1">
      <c r="A6" s="85"/>
      <c r="B6" s="307"/>
      <c r="C6" s="85"/>
      <c r="D6" s="85"/>
      <c r="E6" s="85"/>
      <c r="F6" s="85"/>
      <c r="G6" s="85"/>
      <c r="H6" s="307"/>
    </row>
    <row r="7" spans="1:12" s="50" customFormat="1">
      <c r="A7" s="85"/>
      <c r="B7" s="307"/>
      <c r="C7" s="85"/>
      <c r="D7" s="85"/>
      <c r="E7" s="85"/>
      <c r="F7" s="85"/>
      <c r="G7" s="85"/>
      <c r="H7" s="307"/>
    </row>
    <row r="8" spans="1:12" s="50" customFormat="1">
      <c r="A8" s="85"/>
      <c r="B8" s="307"/>
      <c r="C8" s="85"/>
      <c r="D8" s="85"/>
      <c r="E8" s="85"/>
      <c r="F8" s="85"/>
      <c r="G8" s="85"/>
      <c r="H8" s="307"/>
    </row>
    <row r="10" spans="1:12" ht="15.75">
      <c r="B10" s="266">
        <v>44320</v>
      </c>
      <c r="C10" s="308"/>
      <c r="E10" s="309"/>
    </row>
    <row r="11" spans="1:12">
      <c r="B11" s="266"/>
      <c r="C11" s="310"/>
    </row>
    <row r="12" spans="1:12">
      <c r="B12" s="311" t="s">
        <v>1</v>
      </c>
      <c r="C12" s="262" t="s">
        <v>2</v>
      </c>
      <c r="D12" s="311" t="s">
        <v>3</v>
      </c>
    </row>
    <row r="13" spans="1:12">
      <c r="B13" s="312">
        <v>1</v>
      </c>
      <c r="C13" s="313" t="s">
        <v>4</v>
      </c>
      <c r="D13" s="314" t="s">
        <v>5</v>
      </c>
    </row>
    <row r="14" spans="1:12">
      <c r="B14" s="312">
        <v>2</v>
      </c>
      <c r="C14" s="313" t="s">
        <v>6</v>
      </c>
      <c r="D14" s="314" t="s">
        <v>7</v>
      </c>
    </row>
    <row r="15" spans="1:12">
      <c r="B15" s="315">
        <v>3</v>
      </c>
      <c r="C15" s="316" t="s">
        <v>8</v>
      </c>
      <c r="D15" s="314" t="s">
        <v>9</v>
      </c>
    </row>
    <row r="16" spans="1:12">
      <c r="B16" s="118">
        <v>4</v>
      </c>
      <c r="C16" s="317" t="s">
        <v>10</v>
      </c>
      <c r="D16" s="318" t="s">
        <v>11</v>
      </c>
    </row>
    <row r="17" spans="2:11">
      <c r="B17" s="118">
        <v>5</v>
      </c>
      <c r="C17" s="317" t="s">
        <v>12</v>
      </c>
      <c r="D17" s="319"/>
    </row>
    <row r="25" spans="2:11">
      <c r="E25" s="38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M12" sqref="M12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3" spans="1:16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</row>
    <row r="4" spans="1:16" ht="6.75" customHeight="1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</row>
    <row r="5" spans="1:16" ht="24" customHeight="1">
      <c r="M5" s="246" t="s">
        <v>14</v>
      </c>
    </row>
    <row r="6" spans="1:16" ht="16.5" customHeight="1" thickBot="1">
      <c r="A6" s="281" t="s">
        <v>15</v>
      </c>
      <c r="B6" s="281"/>
      <c r="L6" s="266">
        <f>Main!B10</f>
        <v>44320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5"/>
      <c r="B8" s="295"/>
      <c r="K8" s="266"/>
      <c r="L8" s="266"/>
      <c r="M8" s="266"/>
    </row>
    <row r="9" spans="1:16" ht="27.75" customHeight="1" thickBot="1">
      <c r="A9" s="511" t="s">
        <v>16</v>
      </c>
      <c r="B9" s="513" t="s">
        <v>17</v>
      </c>
      <c r="C9" s="513" t="s">
        <v>18</v>
      </c>
      <c r="D9" s="513" t="s">
        <v>831</v>
      </c>
      <c r="E9" s="260" t="s">
        <v>19</v>
      </c>
      <c r="F9" s="260" t="s">
        <v>20</v>
      </c>
      <c r="G9" s="508" t="s">
        <v>21</v>
      </c>
      <c r="H9" s="509"/>
      <c r="I9" s="510"/>
      <c r="J9" s="508" t="s">
        <v>22</v>
      </c>
      <c r="K9" s="509"/>
      <c r="L9" s="510"/>
      <c r="M9" s="260"/>
      <c r="N9" s="267"/>
      <c r="O9" s="267"/>
      <c r="P9" s="267"/>
    </row>
    <row r="10" spans="1:16" ht="59.25" customHeight="1">
      <c r="A10" s="512"/>
      <c r="B10" s="514" t="s">
        <v>17</v>
      </c>
      <c r="C10" s="514"/>
      <c r="D10" s="514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299" t="s">
        <v>33</v>
      </c>
    </row>
    <row r="11" spans="1:16" ht="15">
      <c r="A11" s="263">
        <v>1</v>
      </c>
      <c r="B11" s="362" t="s">
        <v>34</v>
      </c>
      <c r="C11" s="459" t="s">
        <v>35</v>
      </c>
      <c r="D11" s="460">
        <v>44343</v>
      </c>
      <c r="E11" s="284">
        <v>32655.85</v>
      </c>
      <c r="F11" s="284">
        <v>32346.166666666668</v>
      </c>
      <c r="G11" s="296">
        <v>31934.683333333334</v>
      </c>
      <c r="H11" s="296">
        <v>31213.516666666666</v>
      </c>
      <c r="I11" s="296">
        <v>30802.033333333333</v>
      </c>
      <c r="J11" s="296">
        <v>33067.333333333336</v>
      </c>
      <c r="K11" s="296">
        <v>33478.816666666666</v>
      </c>
      <c r="L11" s="296">
        <v>34199.983333333337</v>
      </c>
      <c r="M11" s="283">
        <v>32757.65</v>
      </c>
      <c r="N11" s="283">
        <v>31625</v>
      </c>
      <c r="O11" s="457">
        <v>1580650</v>
      </c>
      <c r="P11" s="458">
        <v>0.16509112351889729</v>
      </c>
    </row>
    <row r="12" spans="1:16" ht="15">
      <c r="A12" s="263">
        <v>2</v>
      </c>
      <c r="B12" s="362" t="s">
        <v>34</v>
      </c>
      <c r="C12" s="459" t="s">
        <v>36</v>
      </c>
      <c r="D12" s="460">
        <v>44343</v>
      </c>
      <c r="E12" s="297">
        <v>14685.8</v>
      </c>
      <c r="F12" s="297">
        <v>14630.833333333334</v>
      </c>
      <c r="G12" s="298">
        <v>14516.866666666669</v>
      </c>
      <c r="H12" s="298">
        <v>14347.933333333334</v>
      </c>
      <c r="I12" s="298">
        <v>14233.966666666669</v>
      </c>
      <c r="J12" s="298">
        <v>14799.766666666668</v>
      </c>
      <c r="K12" s="298">
        <v>14913.733333333332</v>
      </c>
      <c r="L12" s="298">
        <v>15082.666666666668</v>
      </c>
      <c r="M12" s="285">
        <v>14744.8</v>
      </c>
      <c r="N12" s="285">
        <v>14461.9</v>
      </c>
      <c r="O12" s="300">
        <v>11336300</v>
      </c>
      <c r="P12" s="301">
        <v>4.4206744884917847E-2</v>
      </c>
    </row>
    <row r="13" spans="1:16" ht="15">
      <c r="A13" s="263">
        <v>3</v>
      </c>
      <c r="B13" s="362" t="s">
        <v>34</v>
      </c>
      <c r="C13" s="459" t="s">
        <v>829</v>
      </c>
      <c r="D13" s="460">
        <v>44343</v>
      </c>
      <c r="E13" s="423">
        <v>15629.4</v>
      </c>
      <c r="F13" s="423">
        <v>15532.166666666666</v>
      </c>
      <c r="G13" s="424">
        <v>15397.233333333332</v>
      </c>
      <c r="H13" s="424">
        <v>15165.066666666666</v>
      </c>
      <c r="I13" s="424">
        <v>15030.133333333331</v>
      </c>
      <c r="J13" s="424">
        <v>15764.333333333332</v>
      </c>
      <c r="K13" s="424">
        <v>15899.266666666666</v>
      </c>
      <c r="L13" s="424">
        <v>16131.433333333332</v>
      </c>
      <c r="M13" s="425">
        <v>15667.1</v>
      </c>
      <c r="N13" s="425">
        <v>15300</v>
      </c>
      <c r="O13" s="426">
        <v>30160</v>
      </c>
      <c r="P13" s="427">
        <v>0.46692607003891051</v>
      </c>
    </row>
    <row r="14" spans="1:16" ht="15">
      <c r="A14" s="263">
        <v>4</v>
      </c>
      <c r="B14" s="382" t="s">
        <v>840</v>
      </c>
      <c r="C14" s="459" t="s">
        <v>735</v>
      </c>
      <c r="D14" s="460">
        <v>44343</v>
      </c>
      <c r="E14" s="297">
        <v>1647.45</v>
      </c>
      <c r="F14" s="297">
        <v>1634.0666666666666</v>
      </c>
      <c r="G14" s="298">
        <v>1612.1833333333332</v>
      </c>
      <c r="H14" s="298">
        <v>1576.9166666666665</v>
      </c>
      <c r="I14" s="298">
        <v>1555.0333333333331</v>
      </c>
      <c r="J14" s="298">
        <v>1669.3333333333333</v>
      </c>
      <c r="K14" s="298">
        <v>1691.2166666666665</v>
      </c>
      <c r="L14" s="298">
        <v>1726.4833333333333</v>
      </c>
      <c r="M14" s="285">
        <v>1655.95</v>
      </c>
      <c r="N14" s="285">
        <v>1598.8</v>
      </c>
      <c r="O14" s="300">
        <v>609875</v>
      </c>
      <c r="P14" s="301">
        <v>5.7479734708916728E-2</v>
      </c>
    </row>
    <row r="15" spans="1:16" ht="15">
      <c r="A15" s="263">
        <v>5</v>
      </c>
      <c r="B15" s="362" t="s">
        <v>37</v>
      </c>
      <c r="C15" s="459" t="s">
        <v>38</v>
      </c>
      <c r="D15" s="460">
        <v>44343</v>
      </c>
      <c r="E15" s="297">
        <v>1905.8</v>
      </c>
      <c r="F15" s="297">
        <v>1892.3500000000001</v>
      </c>
      <c r="G15" s="298">
        <v>1871.4500000000003</v>
      </c>
      <c r="H15" s="298">
        <v>1837.1000000000001</v>
      </c>
      <c r="I15" s="298">
        <v>1816.2000000000003</v>
      </c>
      <c r="J15" s="298">
        <v>1926.7000000000003</v>
      </c>
      <c r="K15" s="298">
        <v>1947.6000000000004</v>
      </c>
      <c r="L15" s="298">
        <v>1981.9500000000003</v>
      </c>
      <c r="M15" s="285">
        <v>1913.25</v>
      </c>
      <c r="N15" s="285">
        <v>1858</v>
      </c>
      <c r="O15" s="300">
        <v>2412000</v>
      </c>
      <c r="P15" s="301">
        <v>-2.4813895781637717E-3</v>
      </c>
    </row>
    <row r="16" spans="1:16" ht="15">
      <c r="A16" s="263">
        <v>6</v>
      </c>
      <c r="B16" s="362" t="s">
        <v>39</v>
      </c>
      <c r="C16" s="459" t="s">
        <v>40</v>
      </c>
      <c r="D16" s="460">
        <v>44343</v>
      </c>
      <c r="E16" s="297">
        <v>1263.3499999999999</v>
      </c>
      <c r="F16" s="297">
        <v>1220.1499999999999</v>
      </c>
      <c r="G16" s="298">
        <v>1170.2999999999997</v>
      </c>
      <c r="H16" s="298">
        <v>1077.2499999999998</v>
      </c>
      <c r="I16" s="298">
        <v>1027.3999999999996</v>
      </c>
      <c r="J16" s="298">
        <v>1313.1999999999998</v>
      </c>
      <c r="K16" s="298">
        <v>1363.0499999999997</v>
      </c>
      <c r="L16" s="298">
        <v>1456.1</v>
      </c>
      <c r="M16" s="285">
        <v>1270</v>
      </c>
      <c r="N16" s="285">
        <v>1127.0999999999999</v>
      </c>
      <c r="O16" s="300">
        <v>14587000</v>
      </c>
      <c r="P16" s="301">
        <v>-1.1251948756185183E-2</v>
      </c>
    </row>
    <row r="17" spans="1:16" ht="15">
      <c r="A17" s="263">
        <v>7</v>
      </c>
      <c r="B17" s="362" t="s">
        <v>39</v>
      </c>
      <c r="C17" s="459" t="s">
        <v>41</v>
      </c>
      <c r="D17" s="460">
        <v>44343</v>
      </c>
      <c r="E17" s="297">
        <v>766.7</v>
      </c>
      <c r="F17" s="297">
        <v>752.1</v>
      </c>
      <c r="G17" s="298">
        <v>734.25</v>
      </c>
      <c r="H17" s="298">
        <v>701.8</v>
      </c>
      <c r="I17" s="298">
        <v>683.94999999999993</v>
      </c>
      <c r="J17" s="298">
        <v>784.55000000000007</v>
      </c>
      <c r="K17" s="298">
        <v>802.4000000000002</v>
      </c>
      <c r="L17" s="298">
        <v>834.85000000000014</v>
      </c>
      <c r="M17" s="285">
        <v>769.95</v>
      </c>
      <c r="N17" s="285">
        <v>719.65</v>
      </c>
      <c r="O17" s="300">
        <v>72506250</v>
      </c>
      <c r="P17" s="301">
        <v>4.8331774243841599E-3</v>
      </c>
    </row>
    <row r="18" spans="1:16" ht="15">
      <c r="A18" s="263">
        <v>8</v>
      </c>
      <c r="B18" s="362" t="s">
        <v>51</v>
      </c>
      <c r="C18" s="459" t="s">
        <v>226</v>
      </c>
      <c r="D18" s="460">
        <v>44343</v>
      </c>
      <c r="E18" s="297">
        <v>2781.55</v>
      </c>
      <c r="F18" s="297">
        <v>2798.1333333333332</v>
      </c>
      <c r="G18" s="298">
        <v>2747.7666666666664</v>
      </c>
      <c r="H18" s="298">
        <v>2713.9833333333331</v>
      </c>
      <c r="I18" s="298">
        <v>2663.6166666666663</v>
      </c>
      <c r="J18" s="298">
        <v>2831.9166666666665</v>
      </c>
      <c r="K18" s="298">
        <v>2882.2833333333333</v>
      </c>
      <c r="L18" s="298">
        <v>2916.0666666666666</v>
      </c>
      <c r="M18" s="285">
        <v>2848.5</v>
      </c>
      <c r="N18" s="285">
        <v>2764.35</v>
      </c>
      <c r="O18" s="300">
        <v>255400</v>
      </c>
      <c r="P18" s="301">
        <v>0.12809187279151943</v>
      </c>
    </row>
    <row r="19" spans="1:16" ht="15">
      <c r="A19" s="263">
        <v>9</v>
      </c>
      <c r="B19" s="362" t="s">
        <v>43</v>
      </c>
      <c r="C19" s="459" t="s">
        <v>44</v>
      </c>
      <c r="D19" s="460">
        <v>44343</v>
      </c>
      <c r="E19" s="297">
        <v>787.2</v>
      </c>
      <c r="F19" s="297">
        <v>781.06666666666661</v>
      </c>
      <c r="G19" s="298">
        <v>767.18333333333317</v>
      </c>
      <c r="H19" s="298">
        <v>747.16666666666652</v>
      </c>
      <c r="I19" s="298">
        <v>733.28333333333308</v>
      </c>
      <c r="J19" s="298">
        <v>801.08333333333326</v>
      </c>
      <c r="K19" s="298">
        <v>814.9666666666667</v>
      </c>
      <c r="L19" s="298">
        <v>834.98333333333335</v>
      </c>
      <c r="M19" s="285">
        <v>794.95</v>
      </c>
      <c r="N19" s="285">
        <v>761.05</v>
      </c>
      <c r="O19" s="300">
        <v>4371000</v>
      </c>
      <c r="P19" s="301">
        <v>8.7313432835820895E-2</v>
      </c>
    </row>
    <row r="20" spans="1:16" ht="15">
      <c r="A20" s="263">
        <v>10</v>
      </c>
      <c r="B20" s="362" t="s">
        <v>37</v>
      </c>
      <c r="C20" s="459" t="s">
        <v>45</v>
      </c>
      <c r="D20" s="460">
        <v>44343</v>
      </c>
      <c r="E20" s="297">
        <v>313.14999999999998</v>
      </c>
      <c r="F20" s="297">
        <v>309.73333333333329</v>
      </c>
      <c r="G20" s="298">
        <v>305.51666666666659</v>
      </c>
      <c r="H20" s="298">
        <v>297.88333333333333</v>
      </c>
      <c r="I20" s="298">
        <v>293.66666666666663</v>
      </c>
      <c r="J20" s="298">
        <v>317.36666666666656</v>
      </c>
      <c r="K20" s="298">
        <v>321.58333333333326</v>
      </c>
      <c r="L20" s="298">
        <v>329.21666666666653</v>
      </c>
      <c r="M20" s="285">
        <v>313.95</v>
      </c>
      <c r="N20" s="285">
        <v>302.10000000000002</v>
      </c>
      <c r="O20" s="300">
        <v>19032000</v>
      </c>
      <c r="P20" s="301">
        <v>-2.3399014778325122E-2</v>
      </c>
    </row>
    <row r="21" spans="1:16" ht="15">
      <c r="A21" s="263">
        <v>11</v>
      </c>
      <c r="B21" s="362" t="s">
        <v>51</v>
      </c>
      <c r="C21" s="459" t="s">
        <v>294</v>
      </c>
      <c r="D21" s="460">
        <v>44343</v>
      </c>
      <c r="E21" s="297">
        <v>985.6</v>
      </c>
      <c r="F21" s="297">
        <v>989.19999999999993</v>
      </c>
      <c r="G21" s="298">
        <v>974.39999999999986</v>
      </c>
      <c r="H21" s="298">
        <v>963.19999999999993</v>
      </c>
      <c r="I21" s="298">
        <v>948.39999999999986</v>
      </c>
      <c r="J21" s="298">
        <v>1000.3999999999999</v>
      </c>
      <c r="K21" s="298">
        <v>1015.1999999999998</v>
      </c>
      <c r="L21" s="298">
        <v>1026.3999999999999</v>
      </c>
      <c r="M21" s="285">
        <v>1004</v>
      </c>
      <c r="N21" s="285">
        <v>978</v>
      </c>
      <c r="O21" s="300">
        <v>1202300</v>
      </c>
      <c r="P21" s="301">
        <v>1.8639328984156569E-2</v>
      </c>
    </row>
    <row r="22" spans="1:16" ht="15">
      <c r="A22" s="263">
        <v>12</v>
      </c>
      <c r="B22" s="362" t="s">
        <v>39</v>
      </c>
      <c r="C22" s="459" t="s">
        <v>46</v>
      </c>
      <c r="D22" s="460">
        <v>44343</v>
      </c>
      <c r="E22" s="297">
        <v>3224.6</v>
      </c>
      <c r="F22" s="297">
        <v>3205.8833333333332</v>
      </c>
      <c r="G22" s="298">
        <v>3177.7166666666662</v>
      </c>
      <c r="H22" s="298">
        <v>3130.833333333333</v>
      </c>
      <c r="I22" s="298">
        <v>3102.6666666666661</v>
      </c>
      <c r="J22" s="298">
        <v>3252.7666666666664</v>
      </c>
      <c r="K22" s="298">
        <v>3280.9333333333334</v>
      </c>
      <c r="L22" s="298">
        <v>3327.8166666666666</v>
      </c>
      <c r="M22" s="285">
        <v>3234.05</v>
      </c>
      <c r="N22" s="285">
        <v>3159</v>
      </c>
      <c r="O22" s="300">
        <v>1887500</v>
      </c>
      <c r="P22" s="301">
        <v>2.6512576478585997E-2</v>
      </c>
    </row>
    <row r="23" spans="1:16" ht="15">
      <c r="A23" s="263">
        <v>13</v>
      </c>
      <c r="B23" s="362" t="s">
        <v>43</v>
      </c>
      <c r="C23" s="459" t="s">
        <v>47</v>
      </c>
      <c r="D23" s="460">
        <v>44343</v>
      </c>
      <c r="E23" s="297">
        <v>222.65</v>
      </c>
      <c r="F23" s="297">
        <v>219.68333333333331</v>
      </c>
      <c r="G23" s="298">
        <v>214.51666666666662</v>
      </c>
      <c r="H23" s="298">
        <v>206.38333333333333</v>
      </c>
      <c r="I23" s="298">
        <v>201.21666666666664</v>
      </c>
      <c r="J23" s="298">
        <v>227.81666666666661</v>
      </c>
      <c r="K23" s="298">
        <v>232.98333333333329</v>
      </c>
      <c r="L23" s="298">
        <v>241.11666666666659</v>
      </c>
      <c r="M23" s="285">
        <v>224.85</v>
      </c>
      <c r="N23" s="285">
        <v>211.55</v>
      </c>
      <c r="O23" s="300">
        <v>16345000</v>
      </c>
      <c r="P23" s="301">
        <v>7.585979924304756E-2</v>
      </c>
    </row>
    <row r="24" spans="1:16" ht="15">
      <c r="A24" s="263">
        <v>14</v>
      </c>
      <c r="B24" s="362" t="s">
        <v>43</v>
      </c>
      <c r="C24" s="459" t="s">
        <v>48</v>
      </c>
      <c r="D24" s="460">
        <v>44343</v>
      </c>
      <c r="E24" s="297">
        <v>112.25</v>
      </c>
      <c r="F24" s="297">
        <v>111.28333333333335</v>
      </c>
      <c r="G24" s="298">
        <v>109.66666666666669</v>
      </c>
      <c r="H24" s="298">
        <v>107.08333333333334</v>
      </c>
      <c r="I24" s="298">
        <v>105.46666666666668</v>
      </c>
      <c r="J24" s="298">
        <v>113.86666666666669</v>
      </c>
      <c r="K24" s="298">
        <v>115.48333333333333</v>
      </c>
      <c r="L24" s="298">
        <v>118.06666666666669</v>
      </c>
      <c r="M24" s="285">
        <v>112.9</v>
      </c>
      <c r="N24" s="285">
        <v>108.7</v>
      </c>
      <c r="O24" s="300">
        <v>30663000</v>
      </c>
      <c r="P24" s="301">
        <v>-2.8098702039651976E-2</v>
      </c>
    </row>
    <row r="25" spans="1:16" ht="15">
      <c r="A25" s="263">
        <v>15</v>
      </c>
      <c r="B25" s="362" t="s">
        <v>49</v>
      </c>
      <c r="C25" s="459" t="s">
        <v>50</v>
      </c>
      <c r="D25" s="460">
        <v>44343</v>
      </c>
      <c r="E25" s="297">
        <v>2599.8000000000002</v>
      </c>
      <c r="F25" s="297">
        <v>2574.8166666666671</v>
      </c>
      <c r="G25" s="298">
        <v>2538.6333333333341</v>
      </c>
      <c r="H25" s="298">
        <v>2477.4666666666672</v>
      </c>
      <c r="I25" s="298">
        <v>2441.2833333333342</v>
      </c>
      <c r="J25" s="298">
        <v>2635.983333333334</v>
      </c>
      <c r="K25" s="298">
        <v>2672.1666666666674</v>
      </c>
      <c r="L25" s="298">
        <v>2733.3333333333339</v>
      </c>
      <c r="M25" s="285">
        <v>2611</v>
      </c>
      <c r="N25" s="285">
        <v>2513.65</v>
      </c>
      <c r="O25" s="300">
        <v>4409100</v>
      </c>
      <c r="P25" s="301">
        <v>7.6151424178077173E-2</v>
      </c>
    </row>
    <row r="26" spans="1:16" ht="15">
      <c r="A26" s="263">
        <v>16</v>
      </c>
      <c r="B26" s="362" t="s">
        <v>53</v>
      </c>
      <c r="C26" s="459" t="s">
        <v>222</v>
      </c>
      <c r="D26" s="460">
        <v>44343</v>
      </c>
      <c r="E26" s="297">
        <v>929.15</v>
      </c>
      <c r="F26" s="297">
        <v>933.18333333333339</v>
      </c>
      <c r="G26" s="298">
        <v>915.46666666666681</v>
      </c>
      <c r="H26" s="298">
        <v>901.78333333333342</v>
      </c>
      <c r="I26" s="298">
        <v>884.06666666666683</v>
      </c>
      <c r="J26" s="298">
        <v>946.86666666666679</v>
      </c>
      <c r="K26" s="298">
        <v>964.58333333333348</v>
      </c>
      <c r="L26" s="298">
        <v>978.26666666666677</v>
      </c>
      <c r="M26" s="285">
        <v>950.9</v>
      </c>
      <c r="N26" s="285">
        <v>919.5</v>
      </c>
      <c r="O26" s="300">
        <v>3762000</v>
      </c>
      <c r="P26" s="301">
        <v>0.18190386427898209</v>
      </c>
    </row>
    <row r="27" spans="1:16" ht="15">
      <c r="A27" s="263">
        <v>17</v>
      </c>
      <c r="B27" s="362" t="s">
        <v>51</v>
      </c>
      <c r="C27" s="459" t="s">
        <v>52</v>
      </c>
      <c r="D27" s="460">
        <v>44343</v>
      </c>
      <c r="E27" s="297">
        <v>973.9</v>
      </c>
      <c r="F27" s="297">
        <v>977.70000000000016</v>
      </c>
      <c r="G27" s="298">
        <v>964.40000000000032</v>
      </c>
      <c r="H27" s="298">
        <v>954.9000000000002</v>
      </c>
      <c r="I27" s="298">
        <v>941.60000000000036</v>
      </c>
      <c r="J27" s="298">
        <v>987.20000000000027</v>
      </c>
      <c r="K27" s="298">
        <v>1000.5000000000002</v>
      </c>
      <c r="L27" s="298">
        <v>1010.0000000000002</v>
      </c>
      <c r="M27" s="285">
        <v>991</v>
      </c>
      <c r="N27" s="285">
        <v>968.2</v>
      </c>
      <c r="O27" s="300">
        <v>9187100</v>
      </c>
      <c r="P27" s="301">
        <v>4.9772468714448237E-3</v>
      </c>
    </row>
    <row r="28" spans="1:16" ht="15">
      <c r="A28" s="263">
        <v>18</v>
      </c>
      <c r="B28" s="362" t="s">
        <v>53</v>
      </c>
      <c r="C28" s="459" t="s">
        <v>54</v>
      </c>
      <c r="D28" s="460">
        <v>44343</v>
      </c>
      <c r="E28" s="297">
        <v>706.5</v>
      </c>
      <c r="F28" s="297">
        <v>703.81666666666661</v>
      </c>
      <c r="G28" s="298">
        <v>696.93333333333317</v>
      </c>
      <c r="H28" s="298">
        <v>687.36666666666656</v>
      </c>
      <c r="I28" s="298">
        <v>680.48333333333312</v>
      </c>
      <c r="J28" s="298">
        <v>713.38333333333321</v>
      </c>
      <c r="K28" s="298">
        <v>720.26666666666665</v>
      </c>
      <c r="L28" s="298">
        <v>729.83333333333326</v>
      </c>
      <c r="M28" s="285">
        <v>710.7</v>
      </c>
      <c r="N28" s="285">
        <v>694.25</v>
      </c>
      <c r="O28" s="300">
        <v>41427600</v>
      </c>
      <c r="P28" s="301">
        <v>2.9338978502638721E-2</v>
      </c>
    </row>
    <row r="29" spans="1:16" ht="15">
      <c r="A29" s="263">
        <v>19</v>
      </c>
      <c r="B29" s="362" t="s">
        <v>43</v>
      </c>
      <c r="C29" s="459" t="s">
        <v>55</v>
      </c>
      <c r="D29" s="460">
        <v>44343</v>
      </c>
      <c r="E29" s="297">
        <v>3875.05</v>
      </c>
      <c r="F29" s="297">
        <v>3866.7999999999997</v>
      </c>
      <c r="G29" s="298">
        <v>3805.2499999999995</v>
      </c>
      <c r="H29" s="298">
        <v>3735.45</v>
      </c>
      <c r="I29" s="298">
        <v>3673.8999999999996</v>
      </c>
      <c r="J29" s="298">
        <v>3936.5999999999995</v>
      </c>
      <c r="K29" s="298">
        <v>3998.1499999999996</v>
      </c>
      <c r="L29" s="298">
        <v>4067.9499999999994</v>
      </c>
      <c r="M29" s="285">
        <v>3928.35</v>
      </c>
      <c r="N29" s="285">
        <v>3797</v>
      </c>
      <c r="O29" s="300">
        <v>2082250</v>
      </c>
      <c r="P29" s="301">
        <v>1.9586240665932182E-2</v>
      </c>
    </row>
    <row r="30" spans="1:16" ht="15">
      <c r="A30" s="263">
        <v>20</v>
      </c>
      <c r="B30" s="362" t="s">
        <v>56</v>
      </c>
      <c r="C30" s="459" t="s">
        <v>57</v>
      </c>
      <c r="D30" s="460">
        <v>44343</v>
      </c>
      <c r="E30" s="297">
        <v>11100.6</v>
      </c>
      <c r="F30" s="297">
        <v>11046.483333333332</v>
      </c>
      <c r="G30" s="298">
        <v>10923.566666666664</v>
      </c>
      <c r="H30" s="298">
        <v>10746.533333333333</v>
      </c>
      <c r="I30" s="298">
        <v>10623.616666666665</v>
      </c>
      <c r="J30" s="298">
        <v>11223.516666666663</v>
      </c>
      <c r="K30" s="298">
        <v>11346.433333333331</v>
      </c>
      <c r="L30" s="298">
        <v>11523.466666666662</v>
      </c>
      <c r="M30" s="285">
        <v>11169.4</v>
      </c>
      <c r="N30" s="285">
        <v>10869.45</v>
      </c>
      <c r="O30" s="300">
        <v>908775</v>
      </c>
      <c r="P30" s="301">
        <v>1.5079165619502387E-2</v>
      </c>
    </row>
    <row r="31" spans="1:16" ht="15">
      <c r="A31" s="263">
        <v>21</v>
      </c>
      <c r="B31" s="362" t="s">
        <v>56</v>
      </c>
      <c r="C31" s="459" t="s">
        <v>58</v>
      </c>
      <c r="D31" s="460">
        <v>44343</v>
      </c>
      <c r="E31" s="297">
        <v>5573.35</v>
      </c>
      <c r="F31" s="297">
        <v>5493.8833333333341</v>
      </c>
      <c r="G31" s="298">
        <v>5394.8666666666686</v>
      </c>
      <c r="H31" s="298">
        <v>5216.3833333333341</v>
      </c>
      <c r="I31" s="298">
        <v>5117.3666666666686</v>
      </c>
      <c r="J31" s="298">
        <v>5672.3666666666686</v>
      </c>
      <c r="K31" s="298">
        <v>5771.3833333333332</v>
      </c>
      <c r="L31" s="298">
        <v>5949.8666666666686</v>
      </c>
      <c r="M31" s="285">
        <v>5592.9</v>
      </c>
      <c r="N31" s="285">
        <v>5315.4</v>
      </c>
      <c r="O31" s="300">
        <v>4000375</v>
      </c>
      <c r="P31" s="301">
        <v>2.7251717275470246E-2</v>
      </c>
    </row>
    <row r="32" spans="1:16" ht="15">
      <c r="A32" s="263">
        <v>22</v>
      </c>
      <c r="B32" s="362" t="s">
        <v>43</v>
      </c>
      <c r="C32" s="459" t="s">
        <v>59</v>
      </c>
      <c r="D32" s="460">
        <v>44343</v>
      </c>
      <c r="E32" s="297">
        <v>1789.85</v>
      </c>
      <c r="F32" s="297">
        <v>1782.4333333333334</v>
      </c>
      <c r="G32" s="298">
        <v>1762.4166666666667</v>
      </c>
      <c r="H32" s="298">
        <v>1734.9833333333333</v>
      </c>
      <c r="I32" s="298">
        <v>1714.9666666666667</v>
      </c>
      <c r="J32" s="298">
        <v>1809.8666666666668</v>
      </c>
      <c r="K32" s="298">
        <v>1829.8833333333332</v>
      </c>
      <c r="L32" s="298">
        <v>1857.3166666666668</v>
      </c>
      <c r="M32" s="285">
        <v>1802.45</v>
      </c>
      <c r="N32" s="285">
        <v>1755</v>
      </c>
      <c r="O32" s="300">
        <v>1592000</v>
      </c>
      <c r="P32" s="301">
        <v>-1.7526536657615402E-2</v>
      </c>
    </row>
    <row r="33" spans="1:16" ht="15">
      <c r="A33" s="263">
        <v>23</v>
      </c>
      <c r="B33" s="362" t="s">
        <v>53</v>
      </c>
      <c r="C33" s="459" t="s">
        <v>229</v>
      </c>
      <c r="D33" s="460">
        <v>44343</v>
      </c>
      <c r="E33" s="297">
        <v>320.2</v>
      </c>
      <c r="F33" s="297">
        <v>324.90000000000003</v>
      </c>
      <c r="G33" s="298">
        <v>309.80000000000007</v>
      </c>
      <c r="H33" s="298">
        <v>299.40000000000003</v>
      </c>
      <c r="I33" s="298">
        <v>284.30000000000007</v>
      </c>
      <c r="J33" s="298">
        <v>335.30000000000007</v>
      </c>
      <c r="K33" s="298">
        <v>350.40000000000009</v>
      </c>
      <c r="L33" s="298">
        <v>360.80000000000007</v>
      </c>
      <c r="M33" s="285">
        <v>340</v>
      </c>
      <c r="N33" s="285">
        <v>314.5</v>
      </c>
      <c r="O33" s="300">
        <v>17024400</v>
      </c>
      <c r="P33" s="301">
        <v>0.10027919962773384</v>
      </c>
    </row>
    <row r="34" spans="1:16" ht="15">
      <c r="A34" s="263">
        <v>24</v>
      </c>
      <c r="B34" s="362" t="s">
        <v>53</v>
      </c>
      <c r="C34" s="459" t="s">
        <v>60</v>
      </c>
      <c r="D34" s="460">
        <v>44343</v>
      </c>
      <c r="E34" s="297">
        <v>67.099999999999994</v>
      </c>
      <c r="F34" s="297">
        <v>66.36666666666666</v>
      </c>
      <c r="G34" s="298">
        <v>65.333333333333314</v>
      </c>
      <c r="H34" s="298">
        <v>63.566666666666649</v>
      </c>
      <c r="I34" s="298">
        <v>62.533333333333303</v>
      </c>
      <c r="J34" s="298">
        <v>68.133333333333326</v>
      </c>
      <c r="K34" s="298">
        <v>69.166666666666657</v>
      </c>
      <c r="L34" s="298">
        <v>70.933333333333337</v>
      </c>
      <c r="M34" s="285">
        <v>67.400000000000006</v>
      </c>
      <c r="N34" s="285">
        <v>64.599999999999994</v>
      </c>
      <c r="O34" s="300">
        <v>114660000</v>
      </c>
      <c r="P34" s="301">
        <v>8.9570678472150733E-3</v>
      </c>
    </row>
    <row r="35" spans="1:16" ht="15">
      <c r="A35" s="263">
        <v>25</v>
      </c>
      <c r="B35" s="362" t="s">
        <v>49</v>
      </c>
      <c r="C35" s="459" t="s">
        <v>62</v>
      </c>
      <c r="D35" s="460">
        <v>44343</v>
      </c>
      <c r="E35" s="297">
        <v>1355.8</v>
      </c>
      <c r="F35" s="297">
        <v>1355.7666666666667</v>
      </c>
      <c r="G35" s="298">
        <v>1343.3333333333333</v>
      </c>
      <c r="H35" s="298">
        <v>1330.8666666666666</v>
      </c>
      <c r="I35" s="298">
        <v>1318.4333333333332</v>
      </c>
      <c r="J35" s="298">
        <v>1368.2333333333333</v>
      </c>
      <c r="K35" s="298">
        <v>1380.6666666666667</v>
      </c>
      <c r="L35" s="298">
        <v>1393.1333333333334</v>
      </c>
      <c r="M35" s="285">
        <v>1368.2</v>
      </c>
      <c r="N35" s="285">
        <v>1343.3</v>
      </c>
      <c r="O35" s="300">
        <v>1133000</v>
      </c>
      <c r="P35" s="301">
        <v>1.5779092702169626E-2</v>
      </c>
    </row>
    <row r="36" spans="1:16" ht="15">
      <c r="A36" s="263">
        <v>26</v>
      </c>
      <c r="B36" s="362" t="s">
        <v>63</v>
      </c>
      <c r="C36" s="459" t="s">
        <v>64</v>
      </c>
      <c r="D36" s="460">
        <v>44343</v>
      </c>
      <c r="E36" s="297">
        <v>131.05000000000001</v>
      </c>
      <c r="F36" s="297">
        <v>131.25</v>
      </c>
      <c r="G36" s="298">
        <v>129.05000000000001</v>
      </c>
      <c r="H36" s="298">
        <v>127.05000000000001</v>
      </c>
      <c r="I36" s="298">
        <v>124.85000000000002</v>
      </c>
      <c r="J36" s="298">
        <v>133.25</v>
      </c>
      <c r="K36" s="298">
        <v>135.44999999999999</v>
      </c>
      <c r="L36" s="298">
        <v>137.44999999999999</v>
      </c>
      <c r="M36" s="285">
        <v>133.44999999999999</v>
      </c>
      <c r="N36" s="285">
        <v>129.25</v>
      </c>
      <c r="O36" s="300">
        <v>30232800</v>
      </c>
      <c r="P36" s="301">
        <v>1.7651573292402148E-2</v>
      </c>
    </row>
    <row r="37" spans="1:16" ht="15">
      <c r="A37" s="263">
        <v>27</v>
      </c>
      <c r="B37" s="362" t="s">
        <v>49</v>
      </c>
      <c r="C37" s="459" t="s">
        <v>65</v>
      </c>
      <c r="D37" s="460">
        <v>44343</v>
      </c>
      <c r="E37" s="297">
        <v>716.6</v>
      </c>
      <c r="F37" s="297">
        <v>711.66666666666663</v>
      </c>
      <c r="G37" s="298">
        <v>704.93333333333328</v>
      </c>
      <c r="H37" s="298">
        <v>693.26666666666665</v>
      </c>
      <c r="I37" s="298">
        <v>686.5333333333333</v>
      </c>
      <c r="J37" s="298">
        <v>723.33333333333326</v>
      </c>
      <c r="K37" s="298">
        <v>730.06666666666661</v>
      </c>
      <c r="L37" s="298">
        <v>741.73333333333323</v>
      </c>
      <c r="M37" s="285">
        <v>718.4</v>
      </c>
      <c r="N37" s="285">
        <v>700</v>
      </c>
      <c r="O37" s="300">
        <v>2931500</v>
      </c>
      <c r="P37" s="301">
        <v>1.5031942878617061E-3</v>
      </c>
    </row>
    <row r="38" spans="1:16" ht="15">
      <c r="A38" s="263">
        <v>28</v>
      </c>
      <c r="B38" s="362" t="s">
        <v>43</v>
      </c>
      <c r="C38" s="459" t="s">
        <v>66</v>
      </c>
      <c r="D38" s="460">
        <v>44343</v>
      </c>
      <c r="E38" s="297">
        <v>619.95000000000005</v>
      </c>
      <c r="F38" s="297">
        <v>615.11666666666667</v>
      </c>
      <c r="G38" s="298">
        <v>605.83333333333337</v>
      </c>
      <c r="H38" s="298">
        <v>591.7166666666667</v>
      </c>
      <c r="I38" s="298">
        <v>582.43333333333339</v>
      </c>
      <c r="J38" s="298">
        <v>629.23333333333335</v>
      </c>
      <c r="K38" s="298">
        <v>638.51666666666665</v>
      </c>
      <c r="L38" s="298">
        <v>652.63333333333333</v>
      </c>
      <c r="M38" s="285">
        <v>624.4</v>
      </c>
      <c r="N38" s="285">
        <v>601</v>
      </c>
      <c r="O38" s="300">
        <v>6549000</v>
      </c>
      <c r="P38" s="301">
        <v>2.6086956521739129E-2</v>
      </c>
    </row>
    <row r="39" spans="1:16" ht="15">
      <c r="A39" s="263">
        <v>29</v>
      </c>
      <c r="B39" s="362" t="s">
        <v>67</v>
      </c>
      <c r="C39" s="459" t="s">
        <v>68</v>
      </c>
      <c r="D39" s="460">
        <v>44343</v>
      </c>
      <c r="E39" s="297">
        <v>561.20000000000005</v>
      </c>
      <c r="F39" s="297">
        <v>552.21666666666658</v>
      </c>
      <c r="G39" s="298">
        <v>540.03333333333319</v>
      </c>
      <c r="H39" s="298">
        <v>518.86666666666656</v>
      </c>
      <c r="I39" s="298">
        <v>506.68333333333317</v>
      </c>
      <c r="J39" s="298">
        <v>573.38333333333321</v>
      </c>
      <c r="K39" s="298">
        <v>585.56666666666661</v>
      </c>
      <c r="L39" s="298">
        <v>606.73333333333323</v>
      </c>
      <c r="M39" s="285">
        <v>564.4</v>
      </c>
      <c r="N39" s="285">
        <v>531.04999999999995</v>
      </c>
      <c r="O39" s="300">
        <v>93668004</v>
      </c>
      <c r="P39" s="301">
        <v>4.3066664020481472E-3</v>
      </c>
    </row>
    <row r="40" spans="1:16" ht="15">
      <c r="A40" s="263">
        <v>30</v>
      </c>
      <c r="B40" s="362" t="s">
        <v>63</v>
      </c>
      <c r="C40" s="459" t="s">
        <v>69</v>
      </c>
      <c r="D40" s="460">
        <v>44343</v>
      </c>
      <c r="E40" s="297">
        <v>53.95</v>
      </c>
      <c r="F40" s="297">
        <v>52.1</v>
      </c>
      <c r="G40" s="298">
        <v>49.45</v>
      </c>
      <c r="H40" s="298">
        <v>44.95</v>
      </c>
      <c r="I40" s="298">
        <v>42.300000000000004</v>
      </c>
      <c r="J40" s="298">
        <v>56.6</v>
      </c>
      <c r="K40" s="298">
        <v>59.249999999999993</v>
      </c>
      <c r="L40" s="298">
        <v>63.75</v>
      </c>
      <c r="M40" s="285">
        <v>54.75</v>
      </c>
      <c r="N40" s="285">
        <v>47.6</v>
      </c>
      <c r="O40" s="300">
        <v>114156000</v>
      </c>
      <c r="P40" s="301">
        <v>0.19014778325123152</v>
      </c>
    </row>
    <row r="41" spans="1:16" ht="15">
      <c r="A41" s="263">
        <v>31</v>
      </c>
      <c r="B41" s="362" t="s">
        <v>51</v>
      </c>
      <c r="C41" s="459" t="s">
        <v>70</v>
      </c>
      <c r="D41" s="460">
        <v>44343</v>
      </c>
      <c r="E41" s="297">
        <v>381</v>
      </c>
      <c r="F41" s="297">
        <v>380.09999999999997</v>
      </c>
      <c r="G41" s="298">
        <v>377.29999999999995</v>
      </c>
      <c r="H41" s="298">
        <v>373.59999999999997</v>
      </c>
      <c r="I41" s="298">
        <v>370.79999999999995</v>
      </c>
      <c r="J41" s="298">
        <v>383.79999999999995</v>
      </c>
      <c r="K41" s="298">
        <v>386.6</v>
      </c>
      <c r="L41" s="298">
        <v>390.29999999999995</v>
      </c>
      <c r="M41" s="285">
        <v>382.9</v>
      </c>
      <c r="N41" s="285">
        <v>376.4</v>
      </c>
      <c r="O41" s="300">
        <v>19851300</v>
      </c>
      <c r="P41" s="301">
        <v>1.8527259853670049E-2</v>
      </c>
    </row>
    <row r="42" spans="1:16" ht="15">
      <c r="A42" s="263">
        <v>32</v>
      </c>
      <c r="B42" s="362" t="s">
        <v>43</v>
      </c>
      <c r="C42" s="459" t="s">
        <v>71</v>
      </c>
      <c r="D42" s="460">
        <v>44343</v>
      </c>
      <c r="E42" s="297">
        <v>13605</v>
      </c>
      <c r="F42" s="297">
        <v>13496.9</v>
      </c>
      <c r="G42" s="298">
        <v>13361.5</v>
      </c>
      <c r="H42" s="298">
        <v>13118</v>
      </c>
      <c r="I42" s="298">
        <v>12982.6</v>
      </c>
      <c r="J42" s="298">
        <v>13740.4</v>
      </c>
      <c r="K42" s="298">
        <v>13875.799999999997</v>
      </c>
      <c r="L42" s="298">
        <v>14119.3</v>
      </c>
      <c r="M42" s="285">
        <v>13632.3</v>
      </c>
      <c r="N42" s="285">
        <v>13253.4</v>
      </c>
      <c r="O42" s="300">
        <v>94550</v>
      </c>
      <c r="P42" s="301">
        <v>1.9407008086253369E-2</v>
      </c>
    </row>
    <row r="43" spans="1:16" ht="15">
      <c r="A43" s="263">
        <v>33</v>
      </c>
      <c r="B43" s="362" t="s">
        <v>72</v>
      </c>
      <c r="C43" s="459" t="s">
        <v>73</v>
      </c>
      <c r="D43" s="460">
        <v>44343</v>
      </c>
      <c r="E43" s="297">
        <v>418.7</v>
      </c>
      <c r="F43" s="297">
        <v>422.51666666666665</v>
      </c>
      <c r="G43" s="298">
        <v>413.43333333333328</v>
      </c>
      <c r="H43" s="298">
        <v>408.16666666666663</v>
      </c>
      <c r="I43" s="298">
        <v>399.08333333333326</v>
      </c>
      <c r="J43" s="298">
        <v>427.7833333333333</v>
      </c>
      <c r="K43" s="298">
        <v>436.86666666666667</v>
      </c>
      <c r="L43" s="298">
        <v>442.13333333333333</v>
      </c>
      <c r="M43" s="285">
        <v>431.6</v>
      </c>
      <c r="N43" s="285">
        <v>417.25</v>
      </c>
      <c r="O43" s="300">
        <v>44712000</v>
      </c>
      <c r="P43" s="301">
        <v>2.4710201724351306E-2</v>
      </c>
    </row>
    <row r="44" spans="1:16" ht="15">
      <c r="A44" s="263">
        <v>34</v>
      </c>
      <c r="B44" s="362" t="s">
        <v>49</v>
      </c>
      <c r="C44" s="459" t="s">
        <v>74</v>
      </c>
      <c r="D44" s="460">
        <v>44343</v>
      </c>
      <c r="E44" s="297">
        <v>3453.2</v>
      </c>
      <c r="F44" s="297">
        <v>3453.7333333333336</v>
      </c>
      <c r="G44" s="298">
        <v>3424.2666666666673</v>
      </c>
      <c r="H44" s="298">
        <v>3395.3333333333339</v>
      </c>
      <c r="I44" s="298">
        <v>3365.8666666666677</v>
      </c>
      <c r="J44" s="298">
        <v>3482.666666666667</v>
      </c>
      <c r="K44" s="298">
        <v>3512.1333333333332</v>
      </c>
      <c r="L44" s="298">
        <v>3541.0666666666666</v>
      </c>
      <c r="M44" s="285">
        <v>3483.2</v>
      </c>
      <c r="N44" s="285">
        <v>3424.8</v>
      </c>
      <c r="O44" s="300">
        <v>1972600</v>
      </c>
      <c r="P44" s="301">
        <v>2.4088879659433082E-2</v>
      </c>
    </row>
    <row r="45" spans="1:16" ht="15">
      <c r="A45" s="263">
        <v>35</v>
      </c>
      <c r="B45" s="362" t="s">
        <v>51</v>
      </c>
      <c r="C45" s="459" t="s">
        <v>75</v>
      </c>
      <c r="D45" s="460">
        <v>44343</v>
      </c>
      <c r="E45" s="297">
        <v>585.20000000000005</v>
      </c>
      <c r="F45" s="297">
        <v>582.43333333333328</v>
      </c>
      <c r="G45" s="298">
        <v>575.96666666666658</v>
      </c>
      <c r="H45" s="298">
        <v>566.73333333333335</v>
      </c>
      <c r="I45" s="298">
        <v>560.26666666666665</v>
      </c>
      <c r="J45" s="298">
        <v>591.66666666666652</v>
      </c>
      <c r="K45" s="298">
        <v>598.13333333333321</v>
      </c>
      <c r="L45" s="298">
        <v>607.36666666666645</v>
      </c>
      <c r="M45" s="285">
        <v>588.9</v>
      </c>
      <c r="N45" s="285">
        <v>573.20000000000005</v>
      </c>
      <c r="O45" s="300">
        <v>16698000</v>
      </c>
      <c r="P45" s="301">
        <v>6.5263157894736842E-2</v>
      </c>
    </row>
    <row r="46" spans="1:16" ht="15">
      <c r="A46" s="263">
        <v>36</v>
      </c>
      <c r="B46" s="362" t="s">
        <v>53</v>
      </c>
      <c r="C46" s="459" t="s">
        <v>76</v>
      </c>
      <c r="D46" s="460">
        <v>44343</v>
      </c>
      <c r="E46" s="297">
        <v>139.69999999999999</v>
      </c>
      <c r="F46" s="297">
        <v>138.9</v>
      </c>
      <c r="G46" s="298">
        <v>137.15</v>
      </c>
      <c r="H46" s="298">
        <v>134.6</v>
      </c>
      <c r="I46" s="298">
        <v>132.85</v>
      </c>
      <c r="J46" s="298">
        <v>141.45000000000002</v>
      </c>
      <c r="K46" s="298">
        <v>143.20000000000002</v>
      </c>
      <c r="L46" s="298">
        <v>145.75000000000003</v>
      </c>
      <c r="M46" s="285">
        <v>140.65</v>
      </c>
      <c r="N46" s="285">
        <v>136.35</v>
      </c>
      <c r="O46" s="300">
        <v>60922800</v>
      </c>
      <c r="P46" s="301">
        <v>6.7820810280207035E-3</v>
      </c>
    </row>
    <row r="47" spans="1:16" ht="15">
      <c r="A47" s="263">
        <v>37</v>
      </c>
      <c r="B47" s="362" t="s">
        <v>56</v>
      </c>
      <c r="C47" s="459" t="s">
        <v>81</v>
      </c>
      <c r="D47" s="460">
        <v>44343</v>
      </c>
      <c r="E47" s="297">
        <v>562.20000000000005</v>
      </c>
      <c r="F47" s="297">
        <v>562.69999999999993</v>
      </c>
      <c r="G47" s="298">
        <v>556.49999999999989</v>
      </c>
      <c r="H47" s="298">
        <v>550.79999999999995</v>
      </c>
      <c r="I47" s="298">
        <v>544.59999999999991</v>
      </c>
      <c r="J47" s="298">
        <v>568.39999999999986</v>
      </c>
      <c r="K47" s="298">
        <v>574.59999999999991</v>
      </c>
      <c r="L47" s="298">
        <v>580.29999999999984</v>
      </c>
      <c r="M47" s="285">
        <v>568.9</v>
      </c>
      <c r="N47" s="285">
        <v>557</v>
      </c>
      <c r="O47" s="300">
        <v>4727500</v>
      </c>
      <c r="P47" s="301">
        <v>6.8059870093194016E-2</v>
      </c>
    </row>
    <row r="48" spans="1:16" ht="15">
      <c r="A48" s="263">
        <v>38</v>
      </c>
      <c r="B48" s="382" t="s">
        <v>51</v>
      </c>
      <c r="C48" s="459" t="s">
        <v>82</v>
      </c>
      <c r="D48" s="460">
        <v>44343</v>
      </c>
      <c r="E48" s="297">
        <v>913.55</v>
      </c>
      <c r="F48" s="297">
        <v>916.81666666666661</v>
      </c>
      <c r="G48" s="298">
        <v>906.28333333333319</v>
      </c>
      <c r="H48" s="298">
        <v>899.01666666666654</v>
      </c>
      <c r="I48" s="298">
        <v>888.48333333333312</v>
      </c>
      <c r="J48" s="298">
        <v>924.08333333333326</v>
      </c>
      <c r="K48" s="298">
        <v>934.61666666666656</v>
      </c>
      <c r="L48" s="298">
        <v>941.88333333333333</v>
      </c>
      <c r="M48" s="285">
        <v>927.35</v>
      </c>
      <c r="N48" s="285">
        <v>909.55</v>
      </c>
      <c r="O48" s="300">
        <v>13126100</v>
      </c>
      <c r="P48" s="301">
        <v>-1.3242120693867579E-2</v>
      </c>
    </row>
    <row r="49" spans="1:16" ht="15">
      <c r="A49" s="263">
        <v>39</v>
      </c>
      <c r="B49" s="362" t="s">
        <v>39</v>
      </c>
      <c r="C49" s="459" t="s">
        <v>83</v>
      </c>
      <c r="D49" s="460">
        <v>44343</v>
      </c>
      <c r="E49" s="297">
        <v>132.85</v>
      </c>
      <c r="F49" s="297">
        <v>132.81666666666669</v>
      </c>
      <c r="G49" s="298">
        <v>131.63333333333338</v>
      </c>
      <c r="H49" s="298">
        <v>130.41666666666669</v>
      </c>
      <c r="I49" s="298">
        <v>129.23333333333338</v>
      </c>
      <c r="J49" s="298">
        <v>134.03333333333339</v>
      </c>
      <c r="K49" s="298">
        <v>135.21666666666673</v>
      </c>
      <c r="L49" s="298">
        <v>136.43333333333339</v>
      </c>
      <c r="M49" s="285">
        <v>134</v>
      </c>
      <c r="N49" s="285">
        <v>131.6</v>
      </c>
      <c r="O49" s="300">
        <v>34175400</v>
      </c>
      <c r="P49" s="301">
        <v>1.7888416312234177E-2</v>
      </c>
    </row>
    <row r="50" spans="1:16" ht="15">
      <c r="A50" s="263">
        <v>40</v>
      </c>
      <c r="B50" s="362" t="s">
        <v>106</v>
      </c>
      <c r="C50" s="459" t="s">
        <v>822</v>
      </c>
      <c r="D50" s="460">
        <v>44343</v>
      </c>
      <c r="E50" s="297">
        <v>2905.45</v>
      </c>
      <c r="F50" s="297">
        <v>2883.7166666666667</v>
      </c>
      <c r="G50" s="298">
        <v>2849.7333333333336</v>
      </c>
      <c r="H50" s="298">
        <v>2794.0166666666669</v>
      </c>
      <c r="I50" s="298">
        <v>2760.0333333333338</v>
      </c>
      <c r="J50" s="298">
        <v>2939.4333333333334</v>
      </c>
      <c r="K50" s="298">
        <v>2973.4166666666661</v>
      </c>
      <c r="L50" s="298">
        <v>3029.1333333333332</v>
      </c>
      <c r="M50" s="285">
        <v>2917.7</v>
      </c>
      <c r="N50" s="285">
        <v>2828</v>
      </c>
      <c r="O50" s="300">
        <v>421500</v>
      </c>
      <c r="P50" s="301">
        <v>7.9731027857829012E-2</v>
      </c>
    </row>
    <row r="51" spans="1:16" ht="15">
      <c r="A51" s="263">
        <v>41</v>
      </c>
      <c r="B51" s="362" t="s">
        <v>49</v>
      </c>
      <c r="C51" s="459" t="s">
        <v>84</v>
      </c>
      <c r="D51" s="460">
        <v>44343</v>
      </c>
      <c r="E51" s="297">
        <v>1502.35</v>
      </c>
      <c r="F51" s="297">
        <v>1497.7833333333335</v>
      </c>
      <c r="G51" s="298">
        <v>1479.666666666667</v>
      </c>
      <c r="H51" s="298">
        <v>1456.9833333333333</v>
      </c>
      <c r="I51" s="298">
        <v>1438.8666666666668</v>
      </c>
      <c r="J51" s="298">
        <v>1520.4666666666672</v>
      </c>
      <c r="K51" s="298">
        <v>1538.5833333333335</v>
      </c>
      <c r="L51" s="298">
        <v>1561.2666666666673</v>
      </c>
      <c r="M51" s="285">
        <v>1515.9</v>
      </c>
      <c r="N51" s="285">
        <v>1475.1</v>
      </c>
      <c r="O51" s="300">
        <v>3534650</v>
      </c>
      <c r="P51" s="301">
        <v>-1.0387065164135227E-2</v>
      </c>
    </row>
    <row r="52" spans="1:16" ht="15">
      <c r="A52" s="263">
        <v>42</v>
      </c>
      <c r="B52" s="362" t="s">
        <v>39</v>
      </c>
      <c r="C52" s="459" t="s">
        <v>85</v>
      </c>
      <c r="D52" s="460">
        <v>44343</v>
      </c>
      <c r="E52" s="297">
        <v>576.45000000000005</v>
      </c>
      <c r="F52" s="297">
        <v>583.75</v>
      </c>
      <c r="G52" s="298">
        <v>567.1</v>
      </c>
      <c r="H52" s="298">
        <v>557.75</v>
      </c>
      <c r="I52" s="298">
        <v>541.1</v>
      </c>
      <c r="J52" s="298">
        <v>593.1</v>
      </c>
      <c r="K52" s="298">
        <v>609.75000000000011</v>
      </c>
      <c r="L52" s="298">
        <v>619.1</v>
      </c>
      <c r="M52" s="285">
        <v>600.4</v>
      </c>
      <c r="N52" s="285">
        <v>574.4</v>
      </c>
      <c r="O52" s="300">
        <v>6164472</v>
      </c>
      <c r="P52" s="301">
        <v>6.1070755986010222E-2</v>
      </c>
    </row>
    <row r="53" spans="1:16" ht="15">
      <c r="A53" s="263">
        <v>43</v>
      </c>
      <c r="B53" s="362" t="s">
        <v>53</v>
      </c>
      <c r="C53" s="459" t="s">
        <v>231</v>
      </c>
      <c r="D53" s="460">
        <v>44343</v>
      </c>
      <c r="E53" s="297">
        <v>170.25</v>
      </c>
      <c r="F53" s="297">
        <v>168.3</v>
      </c>
      <c r="G53" s="298">
        <v>165.75000000000003</v>
      </c>
      <c r="H53" s="298">
        <v>161.25000000000003</v>
      </c>
      <c r="I53" s="298">
        <v>158.70000000000005</v>
      </c>
      <c r="J53" s="298">
        <v>172.8</v>
      </c>
      <c r="K53" s="298">
        <v>175.34999999999997</v>
      </c>
      <c r="L53" s="298">
        <v>179.85</v>
      </c>
      <c r="M53" s="285">
        <v>170.85</v>
      </c>
      <c r="N53" s="285">
        <v>163.80000000000001</v>
      </c>
      <c r="O53" s="300">
        <v>4925900</v>
      </c>
      <c r="P53" s="301">
        <v>-6.2893081761006286E-4</v>
      </c>
    </row>
    <row r="54" spans="1:16" ht="15">
      <c r="A54" s="263">
        <v>44</v>
      </c>
      <c r="B54" s="362" t="s">
        <v>63</v>
      </c>
      <c r="C54" s="459" t="s">
        <v>86</v>
      </c>
      <c r="D54" s="460">
        <v>44343</v>
      </c>
      <c r="E54" s="297">
        <v>842.3</v>
      </c>
      <c r="F54" s="297">
        <v>837.5333333333333</v>
      </c>
      <c r="G54" s="298">
        <v>830.06666666666661</v>
      </c>
      <c r="H54" s="298">
        <v>817.83333333333326</v>
      </c>
      <c r="I54" s="298">
        <v>810.36666666666656</v>
      </c>
      <c r="J54" s="298">
        <v>849.76666666666665</v>
      </c>
      <c r="K54" s="298">
        <v>857.23333333333335</v>
      </c>
      <c r="L54" s="298">
        <v>869.4666666666667</v>
      </c>
      <c r="M54" s="285">
        <v>845</v>
      </c>
      <c r="N54" s="285">
        <v>825.3</v>
      </c>
      <c r="O54" s="300">
        <v>961800</v>
      </c>
      <c r="P54" s="301">
        <v>-5.3160070880094508E-2</v>
      </c>
    </row>
    <row r="55" spans="1:16" ht="15">
      <c r="A55" s="263">
        <v>45</v>
      </c>
      <c r="B55" s="362" t="s">
        <v>49</v>
      </c>
      <c r="C55" s="459" t="s">
        <v>87</v>
      </c>
      <c r="D55" s="460">
        <v>44343</v>
      </c>
      <c r="E55" s="297">
        <v>544.79999999999995</v>
      </c>
      <c r="F55" s="297">
        <v>545.16666666666663</v>
      </c>
      <c r="G55" s="298">
        <v>540.58333333333326</v>
      </c>
      <c r="H55" s="298">
        <v>536.36666666666667</v>
      </c>
      <c r="I55" s="298">
        <v>531.7833333333333</v>
      </c>
      <c r="J55" s="298">
        <v>549.38333333333321</v>
      </c>
      <c r="K55" s="298">
        <v>553.96666666666647</v>
      </c>
      <c r="L55" s="298">
        <v>558.18333333333317</v>
      </c>
      <c r="M55" s="285">
        <v>549.75</v>
      </c>
      <c r="N55" s="285">
        <v>540.95000000000005</v>
      </c>
      <c r="O55" s="300">
        <v>12386250</v>
      </c>
      <c r="P55" s="301">
        <v>1.350107394906413E-2</v>
      </c>
    </row>
    <row r="56" spans="1:16" ht="15">
      <c r="A56" s="263">
        <v>46</v>
      </c>
      <c r="B56" s="362" t="s">
        <v>840</v>
      </c>
      <c r="C56" s="459" t="s">
        <v>342</v>
      </c>
      <c r="D56" s="460">
        <v>44343</v>
      </c>
      <c r="E56" s="297">
        <v>1914.7</v>
      </c>
      <c r="F56" s="297">
        <v>1916.45</v>
      </c>
      <c r="G56" s="298">
        <v>1869.9</v>
      </c>
      <c r="H56" s="298">
        <v>1825.1000000000001</v>
      </c>
      <c r="I56" s="298">
        <v>1778.5500000000002</v>
      </c>
      <c r="J56" s="298">
        <v>1961.25</v>
      </c>
      <c r="K56" s="298">
        <v>2007.7999999999997</v>
      </c>
      <c r="L56" s="298">
        <v>2052.6</v>
      </c>
      <c r="M56" s="285">
        <v>1963</v>
      </c>
      <c r="N56" s="285">
        <v>1871.65</v>
      </c>
      <c r="O56" s="300">
        <v>1397000</v>
      </c>
      <c r="P56" s="301">
        <v>7.2098053352559477E-3</v>
      </c>
    </row>
    <row r="57" spans="1:16" ht="15">
      <c r="A57" s="263">
        <v>47</v>
      </c>
      <c r="B57" s="362" t="s">
        <v>51</v>
      </c>
      <c r="C57" s="459" t="s">
        <v>90</v>
      </c>
      <c r="D57" s="460">
        <v>44343</v>
      </c>
      <c r="E57" s="297">
        <v>4100</v>
      </c>
      <c r="F57" s="297">
        <v>4099.333333333333</v>
      </c>
      <c r="G57" s="298">
        <v>4040.6666666666661</v>
      </c>
      <c r="H57" s="298">
        <v>3981.333333333333</v>
      </c>
      <c r="I57" s="298">
        <v>3922.6666666666661</v>
      </c>
      <c r="J57" s="298">
        <v>4158.6666666666661</v>
      </c>
      <c r="K57" s="298">
        <v>4217.3333333333321</v>
      </c>
      <c r="L57" s="298">
        <v>4276.6666666666661</v>
      </c>
      <c r="M57" s="285">
        <v>4158</v>
      </c>
      <c r="N57" s="285">
        <v>4040</v>
      </c>
      <c r="O57" s="300">
        <v>2526400</v>
      </c>
      <c r="P57" s="301">
        <v>4.1127503502843485E-2</v>
      </c>
    </row>
    <row r="58" spans="1:16" ht="15">
      <c r="A58" s="263">
        <v>48</v>
      </c>
      <c r="B58" s="362" t="s">
        <v>91</v>
      </c>
      <c r="C58" s="459" t="s">
        <v>92</v>
      </c>
      <c r="D58" s="460">
        <v>44343</v>
      </c>
      <c r="E58" s="297">
        <v>249.45</v>
      </c>
      <c r="F58" s="297">
        <v>247.83333333333334</v>
      </c>
      <c r="G58" s="298">
        <v>245.16666666666669</v>
      </c>
      <c r="H58" s="298">
        <v>240.88333333333335</v>
      </c>
      <c r="I58" s="298">
        <v>238.2166666666667</v>
      </c>
      <c r="J58" s="298">
        <v>252.11666666666667</v>
      </c>
      <c r="K58" s="298">
        <v>254.78333333333336</v>
      </c>
      <c r="L58" s="298">
        <v>259.06666666666666</v>
      </c>
      <c r="M58" s="285">
        <v>250.5</v>
      </c>
      <c r="N58" s="285">
        <v>243.55</v>
      </c>
      <c r="O58" s="300">
        <v>30633900</v>
      </c>
      <c r="P58" s="301">
        <v>2.927153786450826E-2</v>
      </c>
    </row>
    <row r="59" spans="1:16" ht="15">
      <c r="A59" s="263">
        <v>49</v>
      </c>
      <c r="B59" s="362" t="s">
        <v>51</v>
      </c>
      <c r="C59" s="459" t="s">
        <v>93</v>
      </c>
      <c r="D59" s="460">
        <v>44343</v>
      </c>
      <c r="E59" s="297">
        <v>5205.1000000000004</v>
      </c>
      <c r="F59" s="297">
        <v>5202.0333333333338</v>
      </c>
      <c r="G59" s="298">
        <v>5165.7166666666672</v>
      </c>
      <c r="H59" s="298">
        <v>5126.333333333333</v>
      </c>
      <c r="I59" s="298">
        <v>5090.0166666666664</v>
      </c>
      <c r="J59" s="298">
        <v>5241.4166666666679</v>
      </c>
      <c r="K59" s="298">
        <v>5277.7333333333354</v>
      </c>
      <c r="L59" s="298">
        <v>5317.1166666666686</v>
      </c>
      <c r="M59" s="285">
        <v>5238.3500000000004</v>
      </c>
      <c r="N59" s="285">
        <v>5162.6499999999996</v>
      </c>
      <c r="O59" s="300">
        <v>3219625</v>
      </c>
      <c r="P59" s="301">
        <v>1.549440151395679E-2</v>
      </c>
    </row>
    <row r="60" spans="1:16" ht="15">
      <c r="A60" s="263">
        <v>50</v>
      </c>
      <c r="B60" s="362" t="s">
        <v>43</v>
      </c>
      <c r="C60" s="459" t="s">
        <v>94</v>
      </c>
      <c r="D60" s="460">
        <v>44343</v>
      </c>
      <c r="E60" s="297">
        <v>2410.15</v>
      </c>
      <c r="F60" s="297">
        <v>2405.35</v>
      </c>
      <c r="G60" s="298">
        <v>2383.1</v>
      </c>
      <c r="H60" s="298">
        <v>2356.0500000000002</v>
      </c>
      <c r="I60" s="298">
        <v>2333.8000000000002</v>
      </c>
      <c r="J60" s="298">
        <v>2432.3999999999996</v>
      </c>
      <c r="K60" s="298">
        <v>2454.6499999999996</v>
      </c>
      <c r="L60" s="298">
        <v>2481.6999999999994</v>
      </c>
      <c r="M60" s="285">
        <v>2427.6</v>
      </c>
      <c r="N60" s="285">
        <v>2378.3000000000002</v>
      </c>
      <c r="O60" s="300">
        <v>2701300</v>
      </c>
      <c r="P60" s="301">
        <v>2.3335985149827633E-2</v>
      </c>
    </row>
    <row r="61" spans="1:16" ht="15">
      <c r="A61" s="263">
        <v>51</v>
      </c>
      <c r="B61" s="362" t="s">
        <v>43</v>
      </c>
      <c r="C61" s="459" t="s">
        <v>96</v>
      </c>
      <c r="D61" s="460">
        <v>44343</v>
      </c>
      <c r="E61" s="297">
        <v>1135</v>
      </c>
      <c r="F61" s="297">
        <v>1125.0333333333333</v>
      </c>
      <c r="G61" s="298">
        <v>1111.0666666666666</v>
      </c>
      <c r="H61" s="298">
        <v>1087.1333333333332</v>
      </c>
      <c r="I61" s="298">
        <v>1073.1666666666665</v>
      </c>
      <c r="J61" s="298">
        <v>1148.9666666666667</v>
      </c>
      <c r="K61" s="298">
        <v>1162.9333333333334</v>
      </c>
      <c r="L61" s="298">
        <v>1186.8666666666668</v>
      </c>
      <c r="M61" s="285">
        <v>1139</v>
      </c>
      <c r="N61" s="285">
        <v>1101.0999999999999</v>
      </c>
      <c r="O61" s="300">
        <v>3422100</v>
      </c>
      <c r="P61" s="301">
        <v>5.7443915703602993E-2</v>
      </c>
    </row>
    <row r="62" spans="1:16" ht="15">
      <c r="A62" s="263">
        <v>52</v>
      </c>
      <c r="B62" s="362" t="s">
        <v>43</v>
      </c>
      <c r="C62" s="459" t="s">
        <v>97</v>
      </c>
      <c r="D62" s="460">
        <v>44343</v>
      </c>
      <c r="E62" s="297">
        <v>182.8</v>
      </c>
      <c r="F62" s="297">
        <v>182.35</v>
      </c>
      <c r="G62" s="298">
        <v>178.85</v>
      </c>
      <c r="H62" s="298">
        <v>174.9</v>
      </c>
      <c r="I62" s="298">
        <v>171.4</v>
      </c>
      <c r="J62" s="298">
        <v>186.29999999999998</v>
      </c>
      <c r="K62" s="298">
        <v>189.79999999999998</v>
      </c>
      <c r="L62" s="298">
        <v>193.74999999999997</v>
      </c>
      <c r="M62" s="285">
        <v>185.85</v>
      </c>
      <c r="N62" s="285">
        <v>178.4</v>
      </c>
      <c r="O62" s="300">
        <v>12592800</v>
      </c>
      <c r="P62" s="301">
        <v>-7.1656050955414011E-2</v>
      </c>
    </row>
    <row r="63" spans="1:16" ht="15">
      <c r="A63" s="263">
        <v>53</v>
      </c>
      <c r="B63" s="362" t="s">
        <v>53</v>
      </c>
      <c r="C63" s="459" t="s">
        <v>98</v>
      </c>
      <c r="D63" s="460">
        <v>44343</v>
      </c>
      <c r="E63" s="297">
        <v>80.5</v>
      </c>
      <c r="F63" s="297">
        <v>79.650000000000006</v>
      </c>
      <c r="G63" s="298">
        <v>78.250000000000014</v>
      </c>
      <c r="H63" s="298">
        <v>76.000000000000014</v>
      </c>
      <c r="I63" s="298">
        <v>74.600000000000023</v>
      </c>
      <c r="J63" s="298">
        <v>81.900000000000006</v>
      </c>
      <c r="K63" s="298">
        <v>83.299999999999983</v>
      </c>
      <c r="L63" s="298">
        <v>85.55</v>
      </c>
      <c r="M63" s="285">
        <v>81.05</v>
      </c>
      <c r="N63" s="285">
        <v>77.400000000000006</v>
      </c>
      <c r="O63" s="300">
        <v>58350000</v>
      </c>
      <c r="P63" s="301">
        <v>7.4783569718180148E-2</v>
      </c>
    </row>
    <row r="64" spans="1:16" ht="15">
      <c r="A64" s="263">
        <v>54</v>
      </c>
      <c r="B64" s="382" t="s">
        <v>72</v>
      </c>
      <c r="C64" s="459" t="s">
        <v>99</v>
      </c>
      <c r="D64" s="460">
        <v>44343</v>
      </c>
      <c r="E64" s="297">
        <v>138.19999999999999</v>
      </c>
      <c r="F64" s="297">
        <v>137.54999999999998</v>
      </c>
      <c r="G64" s="298">
        <v>136.14999999999998</v>
      </c>
      <c r="H64" s="298">
        <v>134.1</v>
      </c>
      <c r="I64" s="298">
        <v>132.69999999999999</v>
      </c>
      <c r="J64" s="298">
        <v>139.59999999999997</v>
      </c>
      <c r="K64" s="298">
        <v>141</v>
      </c>
      <c r="L64" s="298">
        <v>143.04999999999995</v>
      </c>
      <c r="M64" s="285">
        <v>138.94999999999999</v>
      </c>
      <c r="N64" s="285">
        <v>135.5</v>
      </c>
      <c r="O64" s="300">
        <v>31787100</v>
      </c>
      <c r="P64" s="301">
        <v>-3.4423407917383822E-3</v>
      </c>
    </row>
    <row r="65" spans="1:16" ht="15">
      <c r="A65" s="263">
        <v>55</v>
      </c>
      <c r="B65" s="362" t="s">
        <v>51</v>
      </c>
      <c r="C65" s="459" t="s">
        <v>100</v>
      </c>
      <c r="D65" s="460">
        <v>44343</v>
      </c>
      <c r="E65" s="297">
        <v>581.65</v>
      </c>
      <c r="F65" s="297">
        <v>581.58333333333337</v>
      </c>
      <c r="G65" s="298">
        <v>574.76666666666677</v>
      </c>
      <c r="H65" s="298">
        <v>567.88333333333344</v>
      </c>
      <c r="I65" s="298">
        <v>561.06666666666683</v>
      </c>
      <c r="J65" s="298">
        <v>588.4666666666667</v>
      </c>
      <c r="K65" s="298">
        <v>595.2833333333333</v>
      </c>
      <c r="L65" s="298">
        <v>602.16666666666663</v>
      </c>
      <c r="M65" s="285">
        <v>588.4</v>
      </c>
      <c r="N65" s="285">
        <v>574.70000000000005</v>
      </c>
      <c r="O65" s="300">
        <v>8115550</v>
      </c>
      <c r="P65" s="301">
        <v>7.1357214214357069E-3</v>
      </c>
    </row>
    <row r="66" spans="1:16" ht="15">
      <c r="A66" s="263">
        <v>56</v>
      </c>
      <c r="B66" s="362" t="s">
        <v>101</v>
      </c>
      <c r="C66" s="459" t="s">
        <v>102</v>
      </c>
      <c r="D66" s="460">
        <v>44343</v>
      </c>
      <c r="E66" s="297">
        <v>23.45</v>
      </c>
      <c r="F66" s="297">
        <v>23.2</v>
      </c>
      <c r="G66" s="298">
        <v>22.849999999999998</v>
      </c>
      <c r="H66" s="298">
        <v>22.25</v>
      </c>
      <c r="I66" s="298">
        <v>21.9</v>
      </c>
      <c r="J66" s="298">
        <v>23.799999999999997</v>
      </c>
      <c r="K66" s="298">
        <v>24.15</v>
      </c>
      <c r="L66" s="298">
        <v>24.749999999999996</v>
      </c>
      <c r="M66" s="285">
        <v>23.55</v>
      </c>
      <c r="N66" s="285">
        <v>22.6</v>
      </c>
      <c r="O66" s="300">
        <v>144090000</v>
      </c>
      <c r="P66" s="301">
        <v>-1.1117974058060531E-2</v>
      </c>
    </row>
    <row r="67" spans="1:16" ht="15">
      <c r="A67" s="263">
        <v>57</v>
      </c>
      <c r="B67" s="362" t="s">
        <v>49</v>
      </c>
      <c r="C67" s="459" t="s">
        <v>103</v>
      </c>
      <c r="D67" s="460">
        <v>44343</v>
      </c>
      <c r="E67" s="423">
        <v>713.35</v>
      </c>
      <c r="F67" s="423">
        <v>705.93333333333339</v>
      </c>
      <c r="G67" s="424">
        <v>695.46666666666681</v>
      </c>
      <c r="H67" s="424">
        <v>677.58333333333337</v>
      </c>
      <c r="I67" s="424">
        <v>667.11666666666679</v>
      </c>
      <c r="J67" s="424">
        <v>723.81666666666683</v>
      </c>
      <c r="K67" s="424">
        <v>734.28333333333353</v>
      </c>
      <c r="L67" s="424">
        <v>752.16666666666686</v>
      </c>
      <c r="M67" s="425">
        <v>716.4</v>
      </c>
      <c r="N67" s="425">
        <v>688.05</v>
      </c>
      <c r="O67" s="426">
        <v>4216000</v>
      </c>
      <c r="P67" s="427">
        <v>2.0823244552058112E-2</v>
      </c>
    </row>
    <row r="68" spans="1:16" ht="15">
      <c r="A68" s="263">
        <v>58</v>
      </c>
      <c r="B68" s="362" t="s">
        <v>91</v>
      </c>
      <c r="C68" s="459" t="s">
        <v>244</v>
      </c>
      <c r="D68" s="460">
        <v>44343</v>
      </c>
      <c r="E68" s="297">
        <v>1308.45</v>
      </c>
      <c r="F68" s="297">
        <v>1322.15</v>
      </c>
      <c r="G68" s="298">
        <v>1280.9000000000001</v>
      </c>
      <c r="H68" s="298">
        <v>1253.3499999999999</v>
      </c>
      <c r="I68" s="298">
        <v>1212.0999999999999</v>
      </c>
      <c r="J68" s="298">
        <v>1349.7000000000003</v>
      </c>
      <c r="K68" s="298">
        <v>1390.9500000000003</v>
      </c>
      <c r="L68" s="298">
        <v>1418.5000000000005</v>
      </c>
      <c r="M68" s="285">
        <v>1363.4</v>
      </c>
      <c r="N68" s="285">
        <v>1294.5999999999999</v>
      </c>
      <c r="O68" s="300">
        <v>1544400</v>
      </c>
      <c r="P68" s="301">
        <v>2.0180334907685702E-2</v>
      </c>
    </row>
    <row r="69" spans="1:16" ht="15">
      <c r="A69" s="263">
        <v>59</v>
      </c>
      <c r="B69" s="382" t="s">
        <v>51</v>
      </c>
      <c r="C69" s="459" t="s">
        <v>367</v>
      </c>
      <c r="D69" s="460">
        <v>44343</v>
      </c>
      <c r="E69" s="297">
        <v>343.2</v>
      </c>
      <c r="F69" s="297">
        <v>341.45</v>
      </c>
      <c r="G69" s="298">
        <v>335.4</v>
      </c>
      <c r="H69" s="298">
        <v>327.59999999999997</v>
      </c>
      <c r="I69" s="298">
        <v>321.54999999999995</v>
      </c>
      <c r="J69" s="298">
        <v>349.25</v>
      </c>
      <c r="K69" s="298">
        <v>355.30000000000007</v>
      </c>
      <c r="L69" s="298">
        <v>363.1</v>
      </c>
      <c r="M69" s="285">
        <v>347.5</v>
      </c>
      <c r="N69" s="285">
        <v>333.65</v>
      </c>
      <c r="O69" s="300">
        <v>6203100</v>
      </c>
      <c r="P69" s="301">
        <v>7.5517334049986562E-2</v>
      </c>
    </row>
    <row r="70" spans="1:16" ht="15">
      <c r="A70" s="263">
        <v>60</v>
      </c>
      <c r="B70" s="362" t="s">
        <v>37</v>
      </c>
      <c r="C70" s="459" t="s">
        <v>104</v>
      </c>
      <c r="D70" s="460">
        <v>44343</v>
      </c>
      <c r="E70" s="297">
        <v>1424.8</v>
      </c>
      <c r="F70" s="297">
        <v>1413.2666666666664</v>
      </c>
      <c r="G70" s="298">
        <v>1392.6833333333329</v>
      </c>
      <c r="H70" s="298">
        <v>1360.5666666666666</v>
      </c>
      <c r="I70" s="298">
        <v>1339.9833333333331</v>
      </c>
      <c r="J70" s="298">
        <v>1445.3833333333328</v>
      </c>
      <c r="K70" s="298">
        <v>1465.9666666666662</v>
      </c>
      <c r="L70" s="298">
        <v>1498.0833333333326</v>
      </c>
      <c r="M70" s="285">
        <v>1433.85</v>
      </c>
      <c r="N70" s="285">
        <v>1381.15</v>
      </c>
      <c r="O70" s="300">
        <v>14880800</v>
      </c>
      <c r="P70" s="301">
        <v>5.2652800645139615E-2</v>
      </c>
    </row>
    <row r="71" spans="1:16" ht="15">
      <c r="A71" s="263">
        <v>61</v>
      </c>
      <c r="B71" s="362" t="s">
        <v>72</v>
      </c>
      <c r="C71" s="459" t="s">
        <v>372</v>
      </c>
      <c r="D71" s="460">
        <v>44343</v>
      </c>
      <c r="E71" s="297">
        <v>534.95000000000005</v>
      </c>
      <c r="F71" s="297">
        <v>533.68333333333339</v>
      </c>
      <c r="G71" s="298">
        <v>526.36666666666679</v>
      </c>
      <c r="H71" s="298">
        <v>517.78333333333342</v>
      </c>
      <c r="I71" s="298">
        <v>510.46666666666681</v>
      </c>
      <c r="J71" s="298">
        <v>542.26666666666677</v>
      </c>
      <c r="K71" s="298">
        <v>549.58333333333337</v>
      </c>
      <c r="L71" s="298">
        <v>558.16666666666674</v>
      </c>
      <c r="M71" s="285">
        <v>541</v>
      </c>
      <c r="N71" s="285">
        <v>525.1</v>
      </c>
      <c r="O71" s="300">
        <v>793750</v>
      </c>
      <c r="P71" s="301">
        <v>-2.3076923076923078E-2</v>
      </c>
    </row>
    <row r="72" spans="1:16" ht="15">
      <c r="A72" s="263">
        <v>62</v>
      </c>
      <c r="B72" s="362" t="s">
        <v>63</v>
      </c>
      <c r="C72" s="459" t="s">
        <v>105</v>
      </c>
      <c r="D72" s="460">
        <v>44343</v>
      </c>
      <c r="E72" s="297">
        <v>1008.15</v>
      </c>
      <c r="F72" s="297">
        <v>997.70000000000016</v>
      </c>
      <c r="G72" s="298">
        <v>983.65000000000032</v>
      </c>
      <c r="H72" s="298">
        <v>959.1500000000002</v>
      </c>
      <c r="I72" s="298">
        <v>945.10000000000036</v>
      </c>
      <c r="J72" s="298">
        <v>1022.2000000000003</v>
      </c>
      <c r="K72" s="298">
        <v>1036.2500000000002</v>
      </c>
      <c r="L72" s="298">
        <v>1060.7500000000002</v>
      </c>
      <c r="M72" s="285">
        <v>1011.75</v>
      </c>
      <c r="N72" s="285">
        <v>973.2</v>
      </c>
      <c r="O72" s="300">
        <v>4643500</v>
      </c>
      <c r="P72" s="301">
        <v>7.4853547407246687E-3</v>
      </c>
    </row>
    <row r="73" spans="1:16" ht="15">
      <c r="A73" s="263">
        <v>63</v>
      </c>
      <c r="B73" s="362" t="s">
        <v>106</v>
      </c>
      <c r="C73" s="459" t="s">
        <v>107</v>
      </c>
      <c r="D73" s="460">
        <v>44343</v>
      </c>
      <c r="E73" s="297">
        <v>911.45</v>
      </c>
      <c r="F73" s="297">
        <v>906.93333333333339</v>
      </c>
      <c r="G73" s="298">
        <v>899.86666666666679</v>
      </c>
      <c r="H73" s="298">
        <v>888.28333333333342</v>
      </c>
      <c r="I73" s="298">
        <v>881.21666666666681</v>
      </c>
      <c r="J73" s="298">
        <v>918.51666666666677</v>
      </c>
      <c r="K73" s="298">
        <v>925.58333333333337</v>
      </c>
      <c r="L73" s="298">
        <v>937.16666666666674</v>
      </c>
      <c r="M73" s="285">
        <v>914</v>
      </c>
      <c r="N73" s="285">
        <v>895.35</v>
      </c>
      <c r="O73" s="300">
        <v>23462600</v>
      </c>
      <c r="P73" s="301">
        <v>1.1070555940997255E-2</v>
      </c>
    </row>
    <row r="74" spans="1:16" ht="15">
      <c r="A74" s="263">
        <v>64</v>
      </c>
      <c r="B74" s="362" t="s">
        <v>56</v>
      </c>
      <c r="C74" s="459" t="s">
        <v>108</v>
      </c>
      <c r="D74" s="460">
        <v>44343</v>
      </c>
      <c r="E74" s="297">
        <v>2432.65</v>
      </c>
      <c r="F74" s="297">
        <v>2419.5833333333335</v>
      </c>
      <c r="G74" s="298">
        <v>2390.8166666666671</v>
      </c>
      <c r="H74" s="298">
        <v>2348.9833333333336</v>
      </c>
      <c r="I74" s="298">
        <v>2320.2166666666672</v>
      </c>
      <c r="J74" s="298">
        <v>2461.416666666667</v>
      </c>
      <c r="K74" s="298">
        <v>2490.1833333333334</v>
      </c>
      <c r="L74" s="298">
        <v>2532.0166666666669</v>
      </c>
      <c r="M74" s="285">
        <v>2448.35</v>
      </c>
      <c r="N74" s="285">
        <v>2377.75</v>
      </c>
      <c r="O74" s="300">
        <v>16148100</v>
      </c>
      <c r="P74" s="301">
        <v>2.6625469664892907E-2</v>
      </c>
    </row>
    <row r="75" spans="1:16" ht="15">
      <c r="A75" s="263">
        <v>65</v>
      </c>
      <c r="B75" s="362" t="s">
        <v>56</v>
      </c>
      <c r="C75" s="459" t="s">
        <v>248</v>
      </c>
      <c r="D75" s="460">
        <v>44343</v>
      </c>
      <c r="E75" s="297">
        <v>2771.7</v>
      </c>
      <c r="F75" s="297">
        <v>2769.65</v>
      </c>
      <c r="G75" s="298">
        <v>2750.8500000000004</v>
      </c>
      <c r="H75" s="298">
        <v>2730.0000000000005</v>
      </c>
      <c r="I75" s="298">
        <v>2711.2000000000007</v>
      </c>
      <c r="J75" s="298">
        <v>2790.5</v>
      </c>
      <c r="K75" s="298">
        <v>2809.3</v>
      </c>
      <c r="L75" s="298">
        <v>2830.1499999999996</v>
      </c>
      <c r="M75" s="285">
        <v>2788.45</v>
      </c>
      <c r="N75" s="285">
        <v>2748.8</v>
      </c>
      <c r="O75" s="300">
        <v>644600</v>
      </c>
      <c r="P75" s="301">
        <v>4.7448813779655506E-2</v>
      </c>
    </row>
    <row r="76" spans="1:16" ht="15">
      <c r="A76" s="263">
        <v>66</v>
      </c>
      <c r="B76" s="362" t="s">
        <v>53</v>
      </c>
      <c r="C76" t="s">
        <v>109</v>
      </c>
      <c r="D76" s="460">
        <v>44343</v>
      </c>
      <c r="E76" s="423">
        <v>1422.4</v>
      </c>
      <c r="F76" s="423">
        <v>1411.7833333333335</v>
      </c>
      <c r="G76" s="424">
        <v>1393.666666666667</v>
      </c>
      <c r="H76" s="424">
        <v>1364.9333333333334</v>
      </c>
      <c r="I76" s="424">
        <v>1346.8166666666668</v>
      </c>
      <c r="J76" s="424">
        <v>1440.5166666666671</v>
      </c>
      <c r="K76" s="424">
        <v>1458.6333333333334</v>
      </c>
      <c r="L76" s="424">
        <v>1487.3666666666672</v>
      </c>
      <c r="M76" s="425">
        <v>1429.9</v>
      </c>
      <c r="N76" s="425">
        <v>1383.05</v>
      </c>
      <c r="O76" s="426">
        <v>24384250</v>
      </c>
      <c r="P76" s="427">
        <v>8.9820800865268793E-2</v>
      </c>
    </row>
    <row r="77" spans="1:16" ht="15">
      <c r="A77" s="263">
        <v>67</v>
      </c>
      <c r="B77" s="362" t="s">
        <v>56</v>
      </c>
      <c r="C77" s="459" t="s">
        <v>249</v>
      </c>
      <c r="D77" s="460">
        <v>44343</v>
      </c>
      <c r="E77" s="297">
        <v>675.8</v>
      </c>
      <c r="F77" s="297">
        <v>671.41666666666663</v>
      </c>
      <c r="G77" s="298">
        <v>665.0333333333333</v>
      </c>
      <c r="H77" s="298">
        <v>654.26666666666665</v>
      </c>
      <c r="I77" s="298">
        <v>647.88333333333333</v>
      </c>
      <c r="J77" s="298">
        <v>682.18333333333328</v>
      </c>
      <c r="K77" s="298">
        <v>688.56666666666672</v>
      </c>
      <c r="L77" s="298">
        <v>699.33333333333326</v>
      </c>
      <c r="M77" s="285">
        <v>677.8</v>
      </c>
      <c r="N77" s="285">
        <v>660.65</v>
      </c>
      <c r="O77" s="300">
        <v>12422300</v>
      </c>
      <c r="P77" s="301">
        <v>4.5841822559733285E-2</v>
      </c>
    </row>
    <row r="78" spans="1:16" ht="15">
      <c r="A78" s="263">
        <v>68</v>
      </c>
      <c r="B78" s="382" t="s">
        <v>43</v>
      </c>
      <c r="C78" s="459" t="s">
        <v>110</v>
      </c>
      <c r="D78" s="460">
        <v>44343</v>
      </c>
      <c r="E78" s="297">
        <v>2802.95</v>
      </c>
      <c r="F78" s="297">
        <v>2809.4666666666667</v>
      </c>
      <c r="G78" s="298">
        <v>2763.8333333333335</v>
      </c>
      <c r="H78" s="298">
        <v>2724.7166666666667</v>
      </c>
      <c r="I78" s="298">
        <v>2679.0833333333335</v>
      </c>
      <c r="J78" s="298">
        <v>2848.5833333333335</v>
      </c>
      <c r="K78" s="298">
        <v>2894.2166666666667</v>
      </c>
      <c r="L78" s="298">
        <v>2933.3333333333335</v>
      </c>
      <c r="M78" s="285">
        <v>2855.1</v>
      </c>
      <c r="N78" s="285">
        <v>2770.35</v>
      </c>
      <c r="O78" s="300">
        <v>3627600</v>
      </c>
      <c r="P78" s="301">
        <v>7.2366087264987583E-2</v>
      </c>
    </row>
    <row r="79" spans="1:16" ht="15">
      <c r="A79" s="263">
        <v>69</v>
      </c>
      <c r="B79" s="362" t="s">
        <v>111</v>
      </c>
      <c r="C79" s="459" t="s">
        <v>112</v>
      </c>
      <c r="D79" s="460">
        <v>44343</v>
      </c>
      <c r="E79" s="297">
        <v>371.75</v>
      </c>
      <c r="F79" s="297">
        <v>368.7166666666667</v>
      </c>
      <c r="G79" s="298">
        <v>362.03333333333342</v>
      </c>
      <c r="H79" s="298">
        <v>352.31666666666672</v>
      </c>
      <c r="I79" s="298">
        <v>345.63333333333344</v>
      </c>
      <c r="J79" s="298">
        <v>378.43333333333339</v>
      </c>
      <c r="K79" s="298">
        <v>385.11666666666667</v>
      </c>
      <c r="L79" s="298">
        <v>394.83333333333337</v>
      </c>
      <c r="M79" s="285">
        <v>375.4</v>
      </c>
      <c r="N79" s="285">
        <v>359</v>
      </c>
      <c r="O79" s="300">
        <v>35397600</v>
      </c>
      <c r="P79" s="301">
        <v>2.1910495934454721E-2</v>
      </c>
    </row>
    <row r="80" spans="1:16" ht="15">
      <c r="A80" s="263">
        <v>70</v>
      </c>
      <c r="B80" s="362" t="s">
        <v>72</v>
      </c>
      <c r="C80" s="459" t="s">
        <v>113</v>
      </c>
      <c r="D80" s="460">
        <v>44343</v>
      </c>
      <c r="E80" s="297">
        <v>237.35</v>
      </c>
      <c r="F80" s="297">
        <v>235.83333333333334</v>
      </c>
      <c r="G80" s="298">
        <v>233.16666666666669</v>
      </c>
      <c r="H80" s="298">
        <v>228.98333333333335</v>
      </c>
      <c r="I80" s="298">
        <v>226.31666666666669</v>
      </c>
      <c r="J80" s="298">
        <v>240.01666666666668</v>
      </c>
      <c r="K80" s="298">
        <v>242.68333333333337</v>
      </c>
      <c r="L80" s="298">
        <v>246.86666666666667</v>
      </c>
      <c r="M80" s="285">
        <v>238.5</v>
      </c>
      <c r="N80" s="285">
        <v>231.65</v>
      </c>
      <c r="O80" s="300">
        <v>24977700</v>
      </c>
      <c r="P80" s="301">
        <v>1.1480428602667833E-2</v>
      </c>
    </row>
    <row r="81" spans="1:16" ht="15">
      <c r="A81" s="263">
        <v>71</v>
      </c>
      <c r="B81" s="362" t="s">
        <v>49</v>
      </c>
      <c r="C81" s="459" t="s">
        <v>114</v>
      </c>
      <c r="D81" s="460">
        <v>44343</v>
      </c>
      <c r="E81" s="297">
        <v>2416.75</v>
      </c>
      <c r="F81" s="297">
        <v>2396.8666666666668</v>
      </c>
      <c r="G81" s="298">
        <v>2367.7333333333336</v>
      </c>
      <c r="H81" s="298">
        <v>2318.7166666666667</v>
      </c>
      <c r="I81" s="298">
        <v>2289.5833333333335</v>
      </c>
      <c r="J81" s="298">
        <v>2445.8833333333337</v>
      </c>
      <c r="K81" s="298">
        <v>2475.0166666666669</v>
      </c>
      <c r="L81" s="298">
        <v>2524.0333333333338</v>
      </c>
      <c r="M81" s="285">
        <v>2426</v>
      </c>
      <c r="N81" s="285">
        <v>2347.85</v>
      </c>
      <c r="O81" s="300">
        <v>7349700</v>
      </c>
      <c r="P81" s="301">
        <v>-2.269826073081219E-2</v>
      </c>
    </row>
    <row r="82" spans="1:16" ht="15">
      <c r="A82" s="263">
        <v>72</v>
      </c>
      <c r="B82" s="362" t="s">
        <v>56</v>
      </c>
      <c r="C82" s="459" t="s">
        <v>115</v>
      </c>
      <c r="D82" s="460">
        <v>44343</v>
      </c>
      <c r="E82" s="297">
        <v>179.25</v>
      </c>
      <c r="F82" s="297">
        <v>178.98333333333335</v>
      </c>
      <c r="G82" s="298">
        <v>176.76666666666671</v>
      </c>
      <c r="H82" s="298">
        <v>174.28333333333336</v>
      </c>
      <c r="I82" s="298">
        <v>172.06666666666672</v>
      </c>
      <c r="J82" s="298">
        <v>181.4666666666667</v>
      </c>
      <c r="K82" s="298">
        <v>183.68333333333334</v>
      </c>
      <c r="L82" s="298">
        <v>186.16666666666669</v>
      </c>
      <c r="M82" s="285">
        <v>181.2</v>
      </c>
      <c r="N82" s="285">
        <v>176.5</v>
      </c>
      <c r="O82" s="300">
        <v>23560000</v>
      </c>
      <c r="P82" s="301">
        <v>-2.2318498096363399E-3</v>
      </c>
    </row>
    <row r="83" spans="1:16" ht="15">
      <c r="A83" s="263">
        <v>73</v>
      </c>
      <c r="B83" s="362" t="s">
        <v>53</v>
      </c>
      <c r="C83" s="459" t="s">
        <v>116</v>
      </c>
      <c r="D83" s="460">
        <v>44343</v>
      </c>
      <c r="E83" s="297">
        <v>600.45000000000005</v>
      </c>
      <c r="F83" s="297">
        <v>597.63333333333333</v>
      </c>
      <c r="G83" s="298">
        <v>592.76666666666665</v>
      </c>
      <c r="H83" s="298">
        <v>585.08333333333337</v>
      </c>
      <c r="I83" s="298">
        <v>580.2166666666667</v>
      </c>
      <c r="J83" s="298">
        <v>605.31666666666661</v>
      </c>
      <c r="K83" s="298">
        <v>610.18333333333317</v>
      </c>
      <c r="L83" s="298">
        <v>617.86666666666656</v>
      </c>
      <c r="M83" s="285">
        <v>602.5</v>
      </c>
      <c r="N83" s="285">
        <v>589.95000000000005</v>
      </c>
      <c r="O83" s="300">
        <v>77496375</v>
      </c>
      <c r="P83" s="301">
        <v>5.9158476312179353E-2</v>
      </c>
    </row>
    <row r="84" spans="1:16" ht="15">
      <c r="A84" s="263">
        <v>74</v>
      </c>
      <c r="B84" s="362" t="s">
        <v>56</v>
      </c>
      <c r="C84" s="459" t="s">
        <v>252</v>
      </c>
      <c r="D84" s="460">
        <v>44343</v>
      </c>
      <c r="E84" s="297">
        <v>1441.9</v>
      </c>
      <c r="F84" s="297">
        <v>1428.8666666666668</v>
      </c>
      <c r="G84" s="298">
        <v>1407.8833333333337</v>
      </c>
      <c r="H84" s="298">
        <v>1373.8666666666668</v>
      </c>
      <c r="I84" s="298">
        <v>1352.8833333333337</v>
      </c>
      <c r="J84" s="298">
        <v>1462.8833333333337</v>
      </c>
      <c r="K84" s="298">
        <v>1483.8666666666668</v>
      </c>
      <c r="L84" s="298">
        <v>1517.8833333333337</v>
      </c>
      <c r="M84" s="285">
        <v>1449.85</v>
      </c>
      <c r="N84" s="285">
        <v>1394.85</v>
      </c>
      <c r="O84" s="300">
        <v>1128800</v>
      </c>
      <c r="P84" s="301">
        <v>7.9696394686907014E-3</v>
      </c>
    </row>
    <row r="85" spans="1:16" ht="15">
      <c r="A85" s="263">
        <v>75</v>
      </c>
      <c r="B85" s="362" t="s">
        <v>56</v>
      </c>
      <c r="C85" s="459" t="s">
        <v>117</v>
      </c>
      <c r="D85" s="460">
        <v>44343</v>
      </c>
      <c r="E85" s="297">
        <v>553.79999999999995</v>
      </c>
      <c r="F85" s="297">
        <v>544</v>
      </c>
      <c r="G85" s="298">
        <v>531.79999999999995</v>
      </c>
      <c r="H85" s="298">
        <v>509.79999999999995</v>
      </c>
      <c r="I85" s="298">
        <v>497.59999999999991</v>
      </c>
      <c r="J85" s="298">
        <v>566</v>
      </c>
      <c r="K85" s="298">
        <v>578.20000000000005</v>
      </c>
      <c r="L85" s="298">
        <v>600.20000000000005</v>
      </c>
      <c r="M85" s="285">
        <v>556.20000000000005</v>
      </c>
      <c r="N85" s="285">
        <v>522</v>
      </c>
      <c r="O85" s="300">
        <v>7728000</v>
      </c>
      <c r="P85" s="301">
        <v>7.5798705366464811E-2</v>
      </c>
    </row>
    <row r="86" spans="1:16" ht="15">
      <c r="A86" s="263">
        <v>76</v>
      </c>
      <c r="B86" s="362" t="s">
        <v>67</v>
      </c>
      <c r="C86" s="459" t="s">
        <v>118</v>
      </c>
      <c r="D86" s="460">
        <v>44343</v>
      </c>
      <c r="E86" s="297">
        <v>8.5500000000000007</v>
      </c>
      <c r="F86" s="297">
        <v>8.4833333333333325</v>
      </c>
      <c r="G86" s="298">
        <v>8.3666666666666654</v>
      </c>
      <c r="H86" s="298">
        <v>8.1833333333333336</v>
      </c>
      <c r="I86" s="298">
        <v>8.0666666666666664</v>
      </c>
      <c r="J86" s="298">
        <v>8.6666666666666643</v>
      </c>
      <c r="K86" s="298">
        <v>8.7833333333333314</v>
      </c>
      <c r="L86" s="298">
        <v>8.9666666666666632</v>
      </c>
      <c r="M86" s="285">
        <v>8.6</v>
      </c>
      <c r="N86" s="285">
        <v>8.3000000000000007</v>
      </c>
      <c r="O86" s="300">
        <v>636720000</v>
      </c>
      <c r="P86" s="301">
        <v>1.2128630243685323E-2</v>
      </c>
    </row>
    <row r="87" spans="1:16" ht="15">
      <c r="A87" s="263">
        <v>77</v>
      </c>
      <c r="B87" s="362" t="s">
        <v>53</v>
      </c>
      <c r="C87" s="459" t="s">
        <v>119</v>
      </c>
      <c r="D87" s="460">
        <v>44343</v>
      </c>
      <c r="E87" s="297">
        <v>53.95</v>
      </c>
      <c r="F87" s="297">
        <v>53.716666666666661</v>
      </c>
      <c r="G87" s="298">
        <v>53.033333333333324</v>
      </c>
      <c r="H87" s="298">
        <v>52.11666666666666</v>
      </c>
      <c r="I87" s="298">
        <v>51.433333333333323</v>
      </c>
      <c r="J87" s="298">
        <v>54.633333333333326</v>
      </c>
      <c r="K87" s="298">
        <v>55.316666666666663</v>
      </c>
      <c r="L87" s="298">
        <v>56.233333333333327</v>
      </c>
      <c r="M87" s="285">
        <v>54.4</v>
      </c>
      <c r="N87" s="285">
        <v>52.8</v>
      </c>
      <c r="O87" s="300">
        <v>151962000</v>
      </c>
      <c r="P87" s="301">
        <v>1.5877048139209957E-2</v>
      </c>
    </row>
    <row r="88" spans="1:16" ht="15">
      <c r="A88" s="263">
        <v>78</v>
      </c>
      <c r="B88" s="362" t="s">
        <v>72</v>
      </c>
      <c r="C88" s="459" t="s">
        <v>120</v>
      </c>
      <c r="D88" s="460">
        <v>44343</v>
      </c>
      <c r="E88" s="297">
        <v>503.75</v>
      </c>
      <c r="F88" s="297">
        <v>503.2833333333333</v>
      </c>
      <c r="G88" s="298">
        <v>497.91666666666663</v>
      </c>
      <c r="H88" s="298">
        <v>492.08333333333331</v>
      </c>
      <c r="I88" s="298">
        <v>486.71666666666664</v>
      </c>
      <c r="J88" s="298">
        <v>509.11666666666662</v>
      </c>
      <c r="K88" s="298">
        <v>514.48333333333335</v>
      </c>
      <c r="L88" s="298">
        <v>520.31666666666661</v>
      </c>
      <c r="M88" s="285">
        <v>508.65</v>
      </c>
      <c r="N88" s="285">
        <v>497.45</v>
      </c>
      <c r="O88" s="300">
        <v>4342250</v>
      </c>
      <c r="P88" s="301">
        <v>2.5324675324675326E-2</v>
      </c>
    </row>
    <row r="89" spans="1:16" ht="15">
      <c r="A89" s="263">
        <v>79</v>
      </c>
      <c r="B89" s="362" t="s">
        <v>39</v>
      </c>
      <c r="C89" s="459" t="s">
        <v>121</v>
      </c>
      <c r="D89" s="460">
        <v>44343</v>
      </c>
      <c r="E89" s="297">
        <v>1660.1</v>
      </c>
      <c r="F89" s="297">
        <v>1644.4166666666667</v>
      </c>
      <c r="G89" s="298">
        <v>1621.2833333333335</v>
      </c>
      <c r="H89" s="298">
        <v>1582.4666666666667</v>
      </c>
      <c r="I89" s="298">
        <v>1559.3333333333335</v>
      </c>
      <c r="J89" s="298">
        <v>1683.2333333333336</v>
      </c>
      <c r="K89" s="298">
        <v>1706.3666666666668</v>
      </c>
      <c r="L89" s="298">
        <v>1745.1833333333336</v>
      </c>
      <c r="M89" s="285">
        <v>1667.55</v>
      </c>
      <c r="N89" s="285">
        <v>1605.6</v>
      </c>
      <c r="O89" s="300">
        <v>3949000</v>
      </c>
      <c r="P89" s="301">
        <v>1.1656205969002178E-2</v>
      </c>
    </row>
    <row r="90" spans="1:16" ht="15">
      <c r="A90" s="263">
        <v>80</v>
      </c>
      <c r="B90" s="362" t="s">
        <v>53</v>
      </c>
      <c r="C90" s="459" t="s">
        <v>122</v>
      </c>
      <c r="D90" s="460">
        <v>44343</v>
      </c>
      <c r="E90" s="297">
        <v>919.2</v>
      </c>
      <c r="F90" s="297">
        <v>930.61666666666667</v>
      </c>
      <c r="G90" s="298">
        <v>890.23333333333335</v>
      </c>
      <c r="H90" s="298">
        <v>861.26666666666665</v>
      </c>
      <c r="I90" s="298">
        <v>820.88333333333333</v>
      </c>
      <c r="J90" s="298">
        <v>959.58333333333337</v>
      </c>
      <c r="K90" s="298">
        <v>999.96666666666681</v>
      </c>
      <c r="L90" s="298">
        <v>1028.9333333333334</v>
      </c>
      <c r="M90" s="285">
        <v>971</v>
      </c>
      <c r="N90" s="285">
        <v>901.65</v>
      </c>
      <c r="O90" s="300">
        <v>19318500</v>
      </c>
      <c r="P90" s="301">
        <v>2.6149727507409886E-2</v>
      </c>
    </row>
    <row r="91" spans="1:16" ht="15">
      <c r="A91" s="263">
        <v>81</v>
      </c>
      <c r="B91" s="362" t="s">
        <v>67</v>
      </c>
      <c r="C91" s="459" t="s">
        <v>826</v>
      </c>
      <c r="D91" s="460">
        <v>44343</v>
      </c>
      <c r="E91" s="297">
        <v>262.3</v>
      </c>
      <c r="F91" s="297">
        <v>259.25</v>
      </c>
      <c r="G91" s="298">
        <v>254.55</v>
      </c>
      <c r="H91" s="298">
        <v>246.8</v>
      </c>
      <c r="I91" s="298">
        <v>242.10000000000002</v>
      </c>
      <c r="J91" s="298">
        <v>267</v>
      </c>
      <c r="K91" s="298">
        <v>271.70000000000005</v>
      </c>
      <c r="L91" s="298">
        <v>279.45</v>
      </c>
      <c r="M91" s="285">
        <v>263.95</v>
      </c>
      <c r="N91" s="285">
        <v>251.5</v>
      </c>
      <c r="O91" s="300">
        <v>8940400</v>
      </c>
      <c r="P91" s="301">
        <v>5.449141347424042E-2</v>
      </c>
    </row>
    <row r="92" spans="1:16" ht="15">
      <c r="A92" s="263">
        <v>82</v>
      </c>
      <c r="B92" s="362" t="s">
        <v>106</v>
      </c>
      <c r="C92" s="459" t="s">
        <v>124</v>
      </c>
      <c r="D92" s="460">
        <v>44343</v>
      </c>
      <c r="E92" s="423">
        <v>1356.75</v>
      </c>
      <c r="F92" s="423">
        <v>1355.2</v>
      </c>
      <c r="G92" s="424">
        <v>1343.5500000000002</v>
      </c>
      <c r="H92" s="424">
        <v>1330.3500000000001</v>
      </c>
      <c r="I92" s="424">
        <v>1318.7000000000003</v>
      </c>
      <c r="J92" s="424">
        <v>1368.4</v>
      </c>
      <c r="K92" s="424">
        <v>1380.0500000000002</v>
      </c>
      <c r="L92" s="424">
        <v>1393.25</v>
      </c>
      <c r="M92" s="425">
        <v>1366.85</v>
      </c>
      <c r="N92" s="425">
        <v>1342</v>
      </c>
      <c r="O92" s="426">
        <v>30885000</v>
      </c>
      <c r="P92" s="427">
        <v>6.020349316197067E-2</v>
      </c>
    </row>
    <row r="93" spans="1:16" ht="15">
      <c r="A93" s="263">
        <v>83</v>
      </c>
      <c r="B93" s="362" t="s">
        <v>72</v>
      </c>
      <c r="C93" s="459" t="s">
        <v>125</v>
      </c>
      <c r="D93" s="460">
        <v>44343</v>
      </c>
      <c r="E93" s="297">
        <v>91.85</v>
      </c>
      <c r="F93" s="297">
        <v>91.383333333333326</v>
      </c>
      <c r="G93" s="298">
        <v>90.416666666666657</v>
      </c>
      <c r="H93" s="298">
        <v>88.983333333333334</v>
      </c>
      <c r="I93" s="298">
        <v>88.016666666666666</v>
      </c>
      <c r="J93" s="298">
        <v>92.816666666666649</v>
      </c>
      <c r="K93" s="298">
        <v>93.783333333333317</v>
      </c>
      <c r="L93" s="298">
        <v>95.21666666666664</v>
      </c>
      <c r="M93" s="285">
        <v>92.35</v>
      </c>
      <c r="N93" s="285">
        <v>89.95</v>
      </c>
      <c r="O93" s="300">
        <v>55386500</v>
      </c>
      <c r="P93" s="301">
        <v>2.4035572647518329E-2</v>
      </c>
    </row>
    <row r="94" spans="1:16" ht="15">
      <c r="A94" s="263">
        <v>84</v>
      </c>
      <c r="B94" s="382" t="s">
        <v>39</v>
      </c>
      <c r="C94" s="459" t="s">
        <v>772</v>
      </c>
      <c r="D94" s="460">
        <v>44343</v>
      </c>
      <c r="E94" s="297">
        <v>1778.45</v>
      </c>
      <c r="F94" s="297">
        <v>1776.6666666666667</v>
      </c>
      <c r="G94" s="298">
        <v>1763.9333333333334</v>
      </c>
      <c r="H94" s="298">
        <v>1749.4166666666667</v>
      </c>
      <c r="I94" s="298">
        <v>1736.6833333333334</v>
      </c>
      <c r="J94" s="298">
        <v>1791.1833333333334</v>
      </c>
      <c r="K94" s="298">
        <v>1803.9166666666665</v>
      </c>
      <c r="L94" s="298">
        <v>1818.4333333333334</v>
      </c>
      <c r="M94" s="285">
        <v>1789.4</v>
      </c>
      <c r="N94" s="285">
        <v>1762.15</v>
      </c>
      <c r="O94" s="300">
        <v>1429350</v>
      </c>
      <c r="P94" s="301">
        <v>2.6850338547746905E-2</v>
      </c>
    </row>
    <row r="95" spans="1:16" ht="15">
      <c r="A95" s="263">
        <v>85</v>
      </c>
      <c r="B95" s="362" t="s">
        <v>49</v>
      </c>
      <c r="C95" s="459" t="s">
        <v>126</v>
      </c>
      <c r="D95" s="460">
        <v>44343</v>
      </c>
      <c r="E95" s="297">
        <v>202</v>
      </c>
      <c r="F95" s="297">
        <v>201.79999999999998</v>
      </c>
      <c r="G95" s="298">
        <v>200.79999999999995</v>
      </c>
      <c r="H95" s="298">
        <v>199.59999999999997</v>
      </c>
      <c r="I95" s="298">
        <v>198.59999999999994</v>
      </c>
      <c r="J95" s="298">
        <v>202.99999999999997</v>
      </c>
      <c r="K95" s="298">
        <v>204.00000000000003</v>
      </c>
      <c r="L95" s="298">
        <v>205.2</v>
      </c>
      <c r="M95" s="285">
        <v>202.8</v>
      </c>
      <c r="N95" s="285">
        <v>200.6</v>
      </c>
      <c r="O95" s="300">
        <v>109817600</v>
      </c>
      <c r="P95" s="301">
        <v>5.3442612886392238E-2</v>
      </c>
    </row>
    <row r="96" spans="1:16" ht="15">
      <c r="A96" s="263">
        <v>86</v>
      </c>
      <c r="B96" s="362" t="s">
        <v>111</v>
      </c>
      <c r="C96" s="459" t="s">
        <v>127</v>
      </c>
      <c r="D96" s="460">
        <v>44343</v>
      </c>
      <c r="E96" s="297">
        <v>447.65</v>
      </c>
      <c r="F96" s="297">
        <v>445.93333333333339</v>
      </c>
      <c r="G96" s="298">
        <v>437.06666666666678</v>
      </c>
      <c r="H96" s="298">
        <v>426.48333333333341</v>
      </c>
      <c r="I96" s="298">
        <v>417.61666666666679</v>
      </c>
      <c r="J96" s="298">
        <v>456.51666666666677</v>
      </c>
      <c r="K96" s="298">
        <v>465.38333333333333</v>
      </c>
      <c r="L96" s="298">
        <v>475.96666666666675</v>
      </c>
      <c r="M96" s="285">
        <v>454.8</v>
      </c>
      <c r="N96" s="285">
        <v>435.35</v>
      </c>
      <c r="O96" s="300">
        <v>27992500</v>
      </c>
      <c r="P96" s="301">
        <v>8.92052622094071E-3</v>
      </c>
    </row>
    <row r="97" spans="1:16" ht="15">
      <c r="A97" s="263">
        <v>87</v>
      </c>
      <c r="B97" s="362" t="s">
        <v>111</v>
      </c>
      <c r="C97" s="459" t="s">
        <v>128</v>
      </c>
      <c r="D97" s="460">
        <v>44343</v>
      </c>
      <c r="E97" s="297">
        <v>727.7</v>
      </c>
      <c r="F97" s="297">
        <v>724.85</v>
      </c>
      <c r="G97" s="298">
        <v>715.90000000000009</v>
      </c>
      <c r="H97" s="298">
        <v>704.1</v>
      </c>
      <c r="I97" s="298">
        <v>695.15000000000009</v>
      </c>
      <c r="J97" s="298">
        <v>736.65000000000009</v>
      </c>
      <c r="K97" s="298">
        <v>745.60000000000014</v>
      </c>
      <c r="L97" s="298">
        <v>757.40000000000009</v>
      </c>
      <c r="M97" s="285">
        <v>733.8</v>
      </c>
      <c r="N97" s="285">
        <v>713.05</v>
      </c>
      <c r="O97" s="300">
        <v>34646400</v>
      </c>
      <c r="P97" s="301">
        <v>1.5069414230906143E-2</v>
      </c>
    </row>
    <row r="98" spans="1:16" ht="15">
      <c r="A98" s="263">
        <v>88</v>
      </c>
      <c r="B98" s="362" t="s">
        <v>39</v>
      </c>
      <c r="C98" s="459" t="s">
        <v>129</v>
      </c>
      <c r="D98" s="460">
        <v>44343</v>
      </c>
      <c r="E98" s="297">
        <v>2907.45</v>
      </c>
      <c r="F98" s="297">
        <v>2904.3166666666671</v>
      </c>
      <c r="G98" s="298">
        <v>2871.8333333333339</v>
      </c>
      <c r="H98" s="298">
        <v>2836.2166666666667</v>
      </c>
      <c r="I98" s="298">
        <v>2803.7333333333336</v>
      </c>
      <c r="J98" s="298">
        <v>2939.9333333333343</v>
      </c>
      <c r="K98" s="298">
        <v>2972.416666666667</v>
      </c>
      <c r="L98" s="298">
        <v>3008.0333333333347</v>
      </c>
      <c r="M98" s="285">
        <v>2936.8</v>
      </c>
      <c r="N98" s="285">
        <v>2868.7</v>
      </c>
      <c r="O98" s="300">
        <v>1270000</v>
      </c>
      <c r="P98" s="301">
        <v>-1.2441679626749611E-2</v>
      </c>
    </row>
    <row r="99" spans="1:16" ht="15">
      <c r="A99" s="263">
        <v>89</v>
      </c>
      <c r="B99" s="362" t="s">
        <v>53</v>
      </c>
      <c r="C99" s="459" t="s">
        <v>131</v>
      </c>
      <c r="D99" s="460">
        <v>44343</v>
      </c>
      <c r="E99" s="297">
        <v>1729.25</v>
      </c>
      <c r="F99" s="297">
        <v>1726.3999999999999</v>
      </c>
      <c r="G99" s="298">
        <v>1690.0499999999997</v>
      </c>
      <c r="H99" s="298">
        <v>1650.85</v>
      </c>
      <c r="I99" s="298">
        <v>1614.4999999999998</v>
      </c>
      <c r="J99" s="298">
        <v>1765.5999999999997</v>
      </c>
      <c r="K99" s="298">
        <v>1801.9499999999996</v>
      </c>
      <c r="L99" s="298">
        <v>1841.1499999999996</v>
      </c>
      <c r="M99" s="285">
        <v>1762.75</v>
      </c>
      <c r="N99" s="285">
        <v>1687.2</v>
      </c>
      <c r="O99" s="300">
        <v>11787600</v>
      </c>
      <c r="P99" s="301">
        <v>8.5894317930577044E-2</v>
      </c>
    </row>
    <row r="100" spans="1:16" ht="15">
      <c r="A100" s="263">
        <v>90</v>
      </c>
      <c r="B100" s="362" t="s">
        <v>56</v>
      </c>
      <c r="C100" s="459" t="s">
        <v>132</v>
      </c>
      <c r="D100" s="460">
        <v>44343</v>
      </c>
      <c r="E100" s="297">
        <v>87.15</v>
      </c>
      <c r="F100" s="297">
        <v>86.666666666666671</v>
      </c>
      <c r="G100" s="298">
        <v>85.63333333333334</v>
      </c>
      <c r="H100" s="298">
        <v>84.116666666666674</v>
      </c>
      <c r="I100" s="298">
        <v>83.083333333333343</v>
      </c>
      <c r="J100" s="298">
        <v>88.183333333333337</v>
      </c>
      <c r="K100" s="298">
        <v>89.216666666666669</v>
      </c>
      <c r="L100" s="298">
        <v>90.733333333333334</v>
      </c>
      <c r="M100" s="285">
        <v>87.7</v>
      </c>
      <c r="N100" s="285">
        <v>85.15</v>
      </c>
      <c r="O100" s="300">
        <v>36490236</v>
      </c>
      <c r="P100" s="301">
        <v>6.6469719350073855E-3</v>
      </c>
    </row>
    <row r="101" spans="1:16" ht="15">
      <c r="A101" s="263">
        <v>91</v>
      </c>
      <c r="B101" s="362" t="s">
        <v>39</v>
      </c>
      <c r="C101" s="459" t="s">
        <v>348</v>
      </c>
      <c r="D101" s="460">
        <v>44343</v>
      </c>
      <c r="E101" s="297">
        <v>2928.65</v>
      </c>
      <c r="F101" s="297">
        <v>2926.8500000000004</v>
      </c>
      <c r="G101" s="298">
        <v>2895.9000000000005</v>
      </c>
      <c r="H101" s="298">
        <v>2863.15</v>
      </c>
      <c r="I101" s="298">
        <v>2832.2000000000003</v>
      </c>
      <c r="J101" s="298">
        <v>2959.6000000000008</v>
      </c>
      <c r="K101" s="298">
        <v>2990.5500000000006</v>
      </c>
      <c r="L101" s="298">
        <v>3023.3000000000011</v>
      </c>
      <c r="M101" s="285">
        <v>2957.8</v>
      </c>
      <c r="N101" s="285">
        <v>2894.1</v>
      </c>
      <c r="O101" s="300">
        <v>362500</v>
      </c>
      <c r="P101" s="301">
        <v>-4.9803407601572737E-2</v>
      </c>
    </row>
    <row r="102" spans="1:16" ht="15">
      <c r="A102" s="263">
        <v>92</v>
      </c>
      <c r="B102" s="362" t="s">
        <v>56</v>
      </c>
      <c r="C102" s="459" t="s">
        <v>133</v>
      </c>
      <c r="D102" s="460">
        <v>44343</v>
      </c>
      <c r="E102" s="297">
        <v>409.2</v>
      </c>
      <c r="F102" s="297">
        <v>407.40000000000003</v>
      </c>
      <c r="G102" s="298">
        <v>401.80000000000007</v>
      </c>
      <c r="H102" s="298">
        <v>394.40000000000003</v>
      </c>
      <c r="I102" s="298">
        <v>388.80000000000007</v>
      </c>
      <c r="J102" s="298">
        <v>414.80000000000007</v>
      </c>
      <c r="K102" s="298">
        <v>420.40000000000009</v>
      </c>
      <c r="L102" s="298">
        <v>427.80000000000007</v>
      </c>
      <c r="M102" s="285">
        <v>413</v>
      </c>
      <c r="N102" s="285">
        <v>400</v>
      </c>
      <c r="O102" s="300">
        <v>5436000</v>
      </c>
      <c r="P102" s="301">
        <v>5.9215396002960767E-3</v>
      </c>
    </row>
    <row r="103" spans="1:16" ht="15">
      <c r="A103" s="263">
        <v>93</v>
      </c>
      <c r="B103" s="362" t="s">
        <v>63</v>
      </c>
      <c r="C103" s="459" t="s">
        <v>134</v>
      </c>
      <c r="D103" s="460">
        <v>44343</v>
      </c>
      <c r="E103" s="297">
        <v>1347.45</v>
      </c>
      <c r="F103" s="297">
        <v>1343.1166666666668</v>
      </c>
      <c r="G103" s="298">
        <v>1328.3833333333337</v>
      </c>
      <c r="H103" s="298">
        <v>1309.3166666666668</v>
      </c>
      <c r="I103" s="298">
        <v>1294.5833333333337</v>
      </c>
      <c r="J103" s="298">
        <v>1362.1833333333336</v>
      </c>
      <c r="K103" s="298">
        <v>1376.9166666666667</v>
      </c>
      <c r="L103" s="298">
        <v>1395.9833333333336</v>
      </c>
      <c r="M103" s="285">
        <v>1357.85</v>
      </c>
      <c r="N103" s="285">
        <v>1324.05</v>
      </c>
      <c r="O103" s="300">
        <v>15186900</v>
      </c>
      <c r="P103" s="301">
        <v>2.9145885286783042E-2</v>
      </c>
    </row>
    <row r="104" spans="1:16" ht="15">
      <c r="A104" s="263">
        <v>94</v>
      </c>
      <c r="B104" s="362" t="s">
        <v>106</v>
      </c>
      <c r="C104" s="459" t="s">
        <v>260</v>
      </c>
      <c r="D104" s="460">
        <v>44343</v>
      </c>
      <c r="E104" s="297">
        <v>3942.4</v>
      </c>
      <c r="F104" s="297">
        <v>3922.4666666666667</v>
      </c>
      <c r="G104" s="298">
        <v>3884.9333333333334</v>
      </c>
      <c r="H104" s="298">
        <v>3827.4666666666667</v>
      </c>
      <c r="I104" s="298">
        <v>3789.9333333333334</v>
      </c>
      <c r="J104" s="298">
        <v>3979.9333333333334</v>
      </c>
      <c r="K104" s="298">
        <v>4017.4666666666672</v>
      </c>
      <c r="L104" s="298">
        <v>4074.9333333333334</v>
      </c>
      <c r="M104" s="285">
        <v>3960</v>
      </c>
      <c r="N104" s="285">
        <v>3865</v>
      </c>
      <c r="O104" s="300">
        <v>381900</v>
      </c>
      <c r="P104" s="301">
        <v>-1.1262135922330097E-2</v>
      </c>
    </row>
    <row r="105" spans="1:16" ht="15">
      <c r="A105" s="263">
        <v>95</v>
      </c>
      <c r="B105" s="362" t="s">
        <v>106</v>
      </c>
      <c r="C105" s="459" t="s">
        <v>259</v>
      </c>
      <c r="D105" s="460">
        <v>44343</v>
      </c>
      <c r="E105" s="297">
        <v>2812.5</v>
      </c>
      <c r="F105" s="297">
        <v>2764.1333333333332</v>
      </c>
      <c r="G105" s="298">
        <v>2698.2666666666664</v>
      </c>
      <c r="H105" s="298">
        <v>2584.0333333333333</v>
      </c>
      <c r="I105" s="298">
        <v>2518.1666666666665</v>
      </c>
      <c r="J105" s="298">
        <v>2878.3666666666663</v>
      </c>
      <c r="K105" s="298">
        <v>2944.2333333333331</v>
      </c>
      <c r="L105" s="298">
        <v>3058.4666666666662</v>
      </c>
      <c r="M105" s="285">
        <v>2830</v>
      </c>
      <c r="N105" s="285">
        <v>2649.9</v>
      </c>
      <c r="O105" s="300">
        <v>523200</v>
      </c>
      <c r="P105" s="301">
        <v>9.4560669456066948E-2</v>
      </c>
    </row>
    <row r="106" spans="1:16" ht="15">
      <c r="A106" s="263">
        <v>96</v>
      </c>
      <c r="B106" s="362" t="s">
        <v>51</v>
      </c>
      <c r="C106" s="459" t="s">
        <v>135</v>
      </c>
      <c r="D106" s="460">
        <v>44343</v>
      </c>
      <c r="E106" s="297">
        <v>1077.1500000000001</v>
      </c>
      <c r="F106" s="297">
        <v>1076.7166666666667</v>
      </c>
      <c r="G106" s="298">
        <v>1065.4333333333334</v>
      </c>
      <c r="H106" s="298">
        <v>1053.7166666666667</v>
      </c>
      <c r="I106" s="298">
        <v>1042.4333333333334</v>
      </c>
      <c r="J106" s="298">
        <v>1088.4333333333334</v>
      </c>
      <c r="K106" s="298">
        <v>1099.7166666666667</v>
      </c>
      <c r="L106" s="298">
        <v>1111.4333333333334</v>
      </c>
      <c r="M106" s="285">
        <v>1088</v>
      </c>
      <c r="N106" s="285">
        <v>1065</v>
      </c>
      <c r="O106" s="300">
        <v>8490650</v>
      </c>
      <c r="P106" s="301">
        <v>1.9057171514543631E-3</v>
      </c>
    </row>
    <row r="107" spans="1:16" ht="15">
      <c r="A107" s="263">
        <v>97</v>
      </c>
      <c r="B107" s="362" t="s">
        <v>43</v>
      </c>
      <c r="C107" s="459" t="s">
        <v>136</v>
      </c>
      <c r="D107" s="460">
        <v>44343</v>
      </c>
      <c r="E107" s="297">
        <v>758</v>
      </c>
      <c r="F107" s="297">
        <v>756.83333333333337</v>
      </c>
      <c r="G107" s="298">
        <v>744.16666666666674</v>
      </c>
      <c r="H107" s="298">
        <v>730.33333333333337</v>
      </c>
      <c r="I107" s="298">
        <v>717.66666666666674</v>
      </c>
      <c r="J107" s="298">
        <v>770.66666666666674</v>
      </c>
      <c r="K107" s="298">
        <v>783.33333333333348</v>
      </c>
      <c r="L107" s="298">
        <v>797.16666666666674</v>
      </c>
      <c r="M107" s="285">
        <v>769.5</v>
      </c>
      <c r="N107" s="285">
        <v>743</v>
      </c>
      <c r="O107" s="300">
        <v>11049500</v>
      </c>
      <c r="P107" s="301">
        <v>3.2982134677049933E-2</v>
      </c>
    </row>
    <row r="108" spans="1:16" ht="15">
      <c r="A108" s="263">
        <v>98</v>
      </c>
      <c r="B108" s="362" t="s">
        <v>56</v>
      </c>
      <c r="C108" s="459" t="s">
        <v>137</v>
      </c>
      <c r="D108" s="460">
        <v>44343</v>
      </c>
      <c r="E108" s="297">
        <v>161.19999999999999</v>
      </c>
      <c r="F108" s="297">
        <v>161.16666666666666</v>
      </c>
      <c r="G108" s="298">
        <v>158.83333333333331</v>
      </c>
      <c r="H108" s="298">
        <v>156.46666666666667</v>
      </c>
      <c r="I108" s="298">
        <v>154.13333333333333</v>
      </c>
      <c r="J108" s="298">
        <v>163.5333333333333</v>
      </c>
      <c r="K108" s="298">
        <v>165.86666666666662</v>
      </c>
      <c r="L108" s="298">
        <v>168.23333333333329</v>
      </c>
      <c r="M108" s="285">
        <v>163.5</v>
      </c>
      <c r="N108" s="285">
        <v>158.80000000000001</v>
      </c>
      <c r="O108" s="300">
        <v>18284000</v>
      </c>
      <c r="P108" s="301">
        <v>3.8863636363636364E-2</v>
      </c>
    </row>
    <row r="109" spans="1:16" ht="15">
      <c r="A109" s="263">
        <v>99</v>
      </c>
      <c r="B109" s="362" t="s">
        <v>56</v>
      </c>
      <c r="C109" s="459" t="s">
        <v>138</v>
      </c>
      <c r="D109" s="460">
        <v>44343</v>
      </c>
      <c r="E109" s="297">
        <v>149.05000000000001</v>
      </c>
      <c r="F109" s="297">
        <v>147.16666666666666</v>
      </c>
      <c r="G109" s="298">
        <v>144.83333333333331</v>
      </c>
      <c r="H109" s="298">
        <v>140.61666666666665</v>
      </c>
      <c r="I109" s="298">
        <v>138.2833333333333</v>
      </c>
      <c r="J109" s="298">
        <v>151.38333333333333</v>
      </c>
      <c r="K109" s="298">
        <v>153.71666666666664</v>
      </c>
      <c r="L109" s="298">
        <v>157.93333333333334</v>
      </c>
      <c r="M109" s="285">
        <v>149.5</v>
      </c>
      <c r="N109" s="285">
        <v>142.94999999999999</v>
      </c>
      <c r="O109" s="300">
        <v>22836000</v>
      </c>
      <c r="P109" s="301">
        <v>-1.0400416016640665E-2</v>
      </c>
    </row>
    <row r="110" spans="1:16" ht="15">
      <c r="A110" s="263">
        <v>100</v>
      </c>
      <c r="B110" s="362" t="s">
        <v>49</v>
      </c>
      <c r="C110" s="459" t="s">
        <v>139</v>
      </c>
      <c r="D110" s="460">
        <v>44343</v>
      </c>
      <c r="E110" s="297">
        <v>447.45</v>
      </c>
      <c r="F110" s="297">
        <v>439.61666666666662</v>
      </c>
      <c r="G110" s="298">
        <v>423.23333333333323</v>
      </c>
      <c r="H110" s="298">
        <v>399.01666666666659</v>
      </c>
      <c r="I110" s="298">
        <v>382.63333333333321</v>
      </c>
      <c r="J110" s="298">
        <v>463.83333333333326</v>
      </c>
      <c r="K110" s="298">
        <v>480.21666666666658</v>
      </c>
      <c r="L110" s="298">
        <v>504.43333333333328</v>
      </c>
      <c r="M110" s="285">
        <v>456</v>
      </c>
      <c r="N110" s="285">
        <v>415.4</v>
      </c>
      <c r="O110" s="300">
        <v>9428000</v>
      </c>
      <c r="P110" s="301">
        <v>0.20624360286591606</v>
      </c>
    </row>
    <row r="111" spans="1:16" ht="15">
      <c r="A111" s="263">
        <v>101</v>
      </c>
      <c r="B111" s="362" t="s">
        <v>43</v>
      </c>
      <c r="C111" s="459" t="s">
        <v>140</v>
      </c>
      <c r="D111" s="460">
        <v>44343</v>
      </c>
      <c r="E111" s="297">
        <v>6624.75</v>
      </c>
      <c r="F111" s="297">
        <v>6570.0666666666666</v>
      </c>
      <c r="G111" s="298">
        <v>6483.1833333333334</v>
      </c>
      <c r="H111" s="298">
        <v>6341.6166666666668</v>
      </c>
      <c r="I111" s="298">
        <v>6254.7333333333336</v>
      </c>
      <c r="J111" s="298">
        <v>6711.6333333333332</v>
      </c>
      <c r="K111" s="298">
        <v>6798.5166666666664</v>
      </c>
      <c r="L111" s="298">
        <v>6940.083333333333</v>
      </c>
      <c r="M111" s="285">
        <v>6656.95</v>
      </c>
      <c r="N111" s="285">
        <v>6428.5</v>
      </c>
      <c r="O111" s="300">
        <v>2674700</v>
      </c>
      <c r="P111" s="301">
        <v>-3.5392295656061397E-3</v>
      </c>
    </row>
    <row r="112" spans="1:16" ht="15">
      <c r="A112" s="263">
        <v>102</v>
      </c>
      <c r="B112" s="362" t="s">
        <v>49</v>
      </c>
      <c r="C112" s="459" t="s">
        <v>141</v>
      </c>
      <c r="D112" s="460">
        <v>44343</v>
      </c>
      <c r="E112" s="297">
        <v>527</v>
      </c>
      <c r="F112" s="297">
        <v>523.13333333333333</v>
      </c>
      <c r="G112" s="298">
        <v>518.56666666666661</v>
      </c>
      <c r="H112" s="298">
        <v>510.13333333333333</v>
      </c>
      <c r="I112" s="298">
        <v>505.56666666666661</v>
      </c>
      <c r="J112" s="298">
        <v>531.56666666666661</v>
      </c>
      <c r="K112" s="298">
        <v>536.13333333333344</v>
      </c>
      <c r="L112" s="298">
        <v>544.56666666666661</v>
      </c>
      <c r="M112" s="285">
        <v>527.70000000000005</v>
      </c>
      <c r="N112" s="285">
        <v>514.70000000000005</v>
      </c>
      <c r="O112" s="300">
        <v>13757500</v>
      </c>
      <c r="P112" s="301">
        <v>2.6418875831283593E-3</v>
      </c>
    </row>
    <row r="113" spans="1:16" ht="15">
      <c r="A113" s="263">
        <v>103</v>
      </c>
      <c r="B113" s="362" t="s">
        <v>56</v>
      </c>
      <c r="C113" s="459" t="s">
        <v>142</v>
      </c>
      <c r="D113" s="460">
        <v>44343</v>
      </c>
      <c r="E113" s="297">
        <v>901.1</v>
      </c>
      <c r="F113" s="297">
        <v>897.1</v>
      </c>
      <c r="G113" s="298">
        <v>886</v>
      </c>
      <c r="H113" s="298">
        <v>870.9</v>
      </c>
      <c r="I113" s="298">
        <v>859.8</v>
      </c>
      <c r="J113" s="298">
        <v>912.2</v>
      </c>
      <c r="K113" s="298">
        <v>923.30000000000018</v>
      </c>
      <c r="L113" s="298">
        <v>938.40000000000009</v>
      </c>
      <c r="M113" s="285">
        <v>908.2</v>
      </c>
      <c r="N113" s="285">
        <v>882</v>
      </c>
      <c r="O113" s="300">
        <v>2035800</v>
      </c>
      <c r="P113" s="301">
        <v>-6.6603235014272124E-3</v>
      </c>
    </row>
    <row r="114" spans="1:16" ht="15">
      <c r="A114" s="263">
        <v>104</v>
      </c>
      <c r="B114" s="362" t="s">
        <v>72</v>
      </c>
      <c r="C114" s="459" t="s">
        <v>143</v>
      </c>
      <c r="D114" s="460">
        <v>44343</v>
      </c>
      <c r="E114" s="297">
        <v>1141.6500000000001</v>
      </c>
      <c r="F114" s="297">
        <v>1139.7166666666667</v>
      </c>
      <c r="G114" s="298">
        <v>1123.4333333333334</v>
      </c>
      <c r="H114" s="298">
        <v>1105.2166666666667</v>
      </c>
      <c r="I114" s="298">
        <v>1088.9333333333334</v>
      </c>
      <c r="J114" s="298">
        <v>1157.9333333333334</v>
      </c>
      <c r="K114" s="298">
        <v>1174.2166666666667</v>
      </c>
      <c r="L114" s="298">
        <v>1192.4333333333334</v>
      </c>
      <c r="M114" s="285">
        <v>1156</v>
      </c>
      <c r="N114" s="285">
        <v>1121.5</v>
      </c>
      <c r="O114" s="300">
        <v>1376400</v>
      </c>
      <c r="P114" s="301">
        <v>-1.4604810996563574E-2</v>
      </c>
    </row>
    <row r="115" spans="1:16" ht="15">
      <c r="A115" s="263">
        <v>105</v>
      </c>
      <c r="B115" s="362" t="s">
        <v>106</v>
      </c>
      <c r="C115" s="459" t="s">
        <v>144</v>
      </c>
      <c r="D115" s="460">
        <v>44343</v>
      </c>
      <c r="E115" s="297">
        <v>2128.75</v>
      </c>
      <c r="F115" s="297">
        <v>2118.9166666666665</v>
      </c>
      <c r="G115" s="298">
        <v>2102.833333333333</v>
      </c>
      <c r="H115" s="298">
        <v>2076.9166666666665</v>
      </c>
      <c r="I115" s="298">
        <v>2060.833333333333</v>
      </c>
      <c r="J115" s="298">
        <v>2144.833333333333</v>
      </c>
      <c r="K115" s="298">
        <v>2160.9166666666661</v>
      </c>
      <c r="L115" s="298">
        <v>2186.833333333333</v>
      </c>
      <c r="M115" s="285">
        <v>2135</v>
      </c>
      <c r="N115" s="285">
        <v>2093</v>
      </c>
      <c r="O115" s="300">
        <v>1493200</v>
      </c>
      <c r="P115" s="301">
        <v>-1.0601643254704479E-2</v>
      </c>
    </row>
    <row r="116" spans="1:16" ht="15">
      <c r="A116" s="263">
        <v>106</v>
      </c>
      <c r="B116" s="362" t="s">
        <v>43</v>
      </c>
      <c r="C116" s="459" t="s">
        <v>145</v>
      </c>
      <c r="D116" s="460">
        <v>44343</v>
      </c>
      <c r="E116" s="297">
        <v>216.55</v>
      </c>
      <c r="F116" s="297">
        <v>216.11666666666667</v>
      </c>
      <c r="G116" s="298">
        <v>212.33333333333334</v>
      </c>
      <c r="H116" s="298">
        <v>208.11666666666667</v>
      </c>
      <c r="I116" s="298">
        <v>204.33333333333334</v>
      </c>
      <c r="J116" s="298">
        <v>220.33333333333334</v>
      </c>
      <c r="K116" s="298">
        <v>224.11666666666665</v>
      </c>
      <c r="L116" s="298">
        <v>228.33333333333334</v>
      </c>
      <c r="M116" s="285">
        <v>219.9</v>
      </c>
      <c r="N116" s="285">
        <v>211.9</v>
      </c>
      <c r="O116" s="300">
        <v>29470000</v>
      </c>
      <c r="P116" s="301">
        <v>4.8931853443131635E-3</v>
      </c>
    </row>
    <row r="117" spans="1:16" ht="15">
      <c r="A117" s="263">
        <v>107</v>
      </c>
      <c r="B117" s="362" t="s">
        <v>106</v>
      </c>
      <c r="C117" s="459" t="s">
        <v>262</v>
      </c>
      <c r="D117" s="460">
        <v>44343</v>
      </c>
      <c r="E117" s="297">
        <v>1796.5</v>
      </c>
      <c r="F117" s="297">
        <v>1783.5166666666667</v>
      </c>
      <c r="G117" s="298">
        <v>1762.2833333333333</v>
      </c>
      <c r="H117" s="298">
        <v>1728.0666666666666</v>
      </c>
      <c r="I117" s="298">
        <v>1706.8333333333333</v>
      </c>
      <c r="J117" s="298">
        <v>1817.7333333333333</v>
      </c>
      <c r="K117" s="298">
        <v>1838.9666666666665</v>
      </c>
      <c r="L117" s="298">
        <v>1873.1833333333334</v>
      </c>
      <c r="M117" s="285">
        <v>1804.75</v>
      </c>
      <c r="N117" s="285">
        <v>1749.3</v>
      </c>
      <c r="O117" s="300">
        <v>243425</v>
      </c>
      <c r="P117" s="301">
        <v>-3.2299741602067181E-2</v>
      </c>
    </row>
    <row r="118" spans="1:16" ht="15">
      <c r="A118" s="263">
        <v>108</v>
      </c>
      <c r="B118" s="362" t="s">
        <v>43</v>
      </c>
      <c r="C118" s="459" t="s">
        <v>146</v>
      </c>
      <c r="D118" s="460">
        <v>44343</v>
      </c>
      <c r="E118" s="297">
        <v>80248.649999999994</v>
      </c>
      <c r="F118" s="297">
        <v>80385.233333333337</v>
      </c>
      <c r="G118" s="298">
        <v>79372.166666666672</v>
      </c>
      <c r="H118" s="298">
        <v>78495.683333333334</v>
      </c>
      <c r="I118" s="298">
        <v>77482.616666666669</v>
      </c>
      <c r="J118" s="298">
        <v>81261.716666666674</v>
      </c>
      <c r="K118" s="298">
        <v>82274.783333333326</v>
      </c>
      <c r="L118" s="298">
        <v>83151.266666666677</v>
      </c>
      <c r="M118" s="285">
        <v>81398.3</v>
      </c>
      <c r="N118" s="285">
        <v>79508.75</v>
      </c>
      <c r="O118" s="300">
        <v>42360</v>
      </c>
      <c r="P118" s="301">
        <v>1.826923076923077E-2</v>
      </c>
    </row>
    <row r="119" spans="1:16" ht="15">
      <c r="A119" s="263">
        <v>109</v>
      </c>
      <c r="B119" s="362" t="s">
        <v>56</v>
      </c>
      <c r="C119" s="459" t="s">
        <v>147</v>
      </c>
      <c r="D119" s="460">
        <v>44343</v>
      </c>
      <c r="E119" s="297">
        <v>1167.8</v>
      </c>
      <c r="F119" s="297">
        <v>1159.4166666666667</v>
      </c>
      <c r="G119" s="298">
        <v>1147.2833333333335</v>
      </c>
      <c r="H119" s="298">
        <v>1126.7666666666669</v>
      </c>
      <c r="I119" s="298">
        <v>1114.6333333333337</v>
      </c>
      <c r="J119" s="298">
        <v>1179.9333333333334</v>
      </c>
      <c r="K119" s="298">
        <v>1192.0666666666666</v>
      </c>
      <c r="L119" s="298">
        <v>1212.5833333333333</v>
      </c>
      <c r="M119" s="285">
        <v>1171.55</v>
      </c>
      <c r="N119" s="285">
        <v>1138.9000000000001</v>
      </c>
      <c r="O119" s="300">
        <v>2822250</v>
      </c>
      <c r="P119" s="301">
        <v>-3.9806072977800457E-2</v>
      </c>
    </row>
    <row r="120" spans="1:16" ht="15">
      <c r="A120" s="263">
        <v>110</v>
      </c>
      <c r="B120" s="362" t="s">
        <v>39</v>
      </c>
      <c r="C120" s="459" t="s">
        <v>790</v>
      </c>
      <c r="D120" s="460">
        <v>44343</v>
      </c>
      <c r="E120" s="297">
        <v>340</v>
      </c>
      <c r="F120" s="297">
        <v>339.71666666666664</v>
      </c>
      <c r="G120" s="298">
        <v>336.63333333333327</v>
      </c>
      <c r="H120" s="298">
        <v>333.26666666666665</v>
      </c>
      <c r="I120" s="298">
        <v>330.18333333333328</v>
      </c>
      <c r="J120" s="298">
        <v>343.08333333333326</v>
      </c>
      <c r="K120" s="298">
        <v>346.16666666666663</v>
      </c>
      <c r="L120" s="298">
        <v>349.53333333333325</v>
      </c>
      <c r="M120" s="285">
        <v>342.8</v>
      </c>
      <c r="N120" s="285">
        <v>336.35</v>
      </c>
      <c r="O120" s="300">
        <v>1702400</v>
      </c>
      <c r="P120" s="301">
        <v>-1.2987012987012988E-2</v>
      </c>
    </row>
    <row r="121" spans="1:16" ht="15">
      <c r="A121" s="263">
        <v>111</v>
      </c>
      <c r="B121" s="362" t="s">
        <v>111</v>
      </c>
      <c r="C121" s="459" t="s">
        <v>148</v>
      </c>
      <c r="D121" s="460">
        <v>44343</v>
      </c>
      <c r="E121" s="297">
        <v>68.099999999999994</v>
      </c>
      <c r="F121" s="297">
        <v>67.133333333333326</v>
      </c>
      <c r="G121" s="298">
        <v>65.266666666666652</v>
      </c>
      <c r="H121" s="298">
        <v>62.433333333333323</v>
      </c>
      <c r="I121" s="298">
        <v>60.566666666666649</v>
      </c>
      <c r="J121" s="298">
        <v>69.966666666666654</v>
      </c>
      <c r="K121" s="298">
        <v>71.833333333333329</v>
      </c>
      <c r="L121" s="298">
        <v>74.666666666666657</v>
      </c>
      <c r="M121" s="285">
        <v>69</v>
      </c>
      <c r="N121" s="285">
        <v>64.3</v>
      </c>
      <c r="O121" s="300">
        <v>84286000</v>
      </c>
      <c r="P121" s="301">
        <v>5.2716950527169504E-3</v>
      </c>
    </row>
    <row r="122" spans="1:16" ht="15">
      <c r="A122" s="263">
        <v>112</v>
      </c>
      <c r="B122" s="362" t="s">
        <v>39</v>
      </c>
      <c r="C122" s="459" t="s">
        <v>256</v>
      </c>
      <c r="D122" s="460">
        <v>44343</v>
      </c>
      <c r="E122" s="297">
        <v>4897.8</v>
      </c>
      <c r="F122" s="297">
        <v>4887.8</v>
      </c>
      <c r="G122" s="298">
        <v>4860.6000000000004</v>
      </c>
      <c r="H122" s="298">
        <v>4823.4000000000005</v>
      </c>
      <c r="I122" s="298">
        <v>4796.2000000000007</v>
      </c>
      <c r="J122" s="298">
        <v>4925</v>
      </c>
      <c r="K122" s="298">
        <v>4952.1999999999989</v>
      </c>
      <c r="L122" s="298">
        <v>4989.3999999999996</v>
      </c>
      <c r="M122" s="285">
        <v>4915</v>
      </c>
      <c r="N122" s="285">
        <v>4850.6000000000004</v>
      </c>
      <c r="O122" s="300">
        <v>1000000</v>
      </c>
      <c r="P122" s="301">
        <v>1.794121389489757E-2</v>
      </c>
    </row>
    <row r="123" spans="1:16" ht="15">
      <c r="A123" s="263">
        <v>113</v>
      </c>
      <c r="B123" s="362" t="s">
        <v>840</v>
      </c>
      <c r="C123" s="459" t="s">
        <v>450</v>
      </c>
      <c r="D123" s="460">
        <v>44343</v>
      </c>
      <c r="E123" s="297">
        <v>3519.35</v>
      </c>
      <c r="F123" s="297">
        <v>3499.4500000000003</v>
      </c>
      <c r="G123" s="298">
        <v>3444.9000000000005</v>
      </c>
      <c r="H123" s="298">
        <v>3370.4500000000003</v>
      </c>
      <c r="I123" s="298">
        <v>3315.9000000000005</v>
      </c>
      <c r="J123" s="298">
        <v>3573.9000000000005</v>
      </c>
      <c r="K123" s="298">
        <v>3628.4500000000007</v>
      </c>
      <c r="L123" s="298">
        <v>3702.9000000000005</v>
      </c>
      <c r="M123" s="285">
        <v>3554</v>
      </c>
      <c r="N123" s="285">
        <v>3425</v>
      </c>
      <c r="O123" s="300">
        <v>399150</v>
      </c>
      <c r="P123" s="301">
        <v>6.8674698795180719E-2</v>
      </c>
    </row>
    <row r="124" spans="1:16" ht="15">
      <c r="A124" s="263">
        <v>114</v>
      </c>
      <c r="B124" s="362" t="s">
        <v>49</v>
      </c>
      <c r="C124" s="459" t="s">
        <v>151</v>
      </c>
      <c r="D124" s="460">
        <v>44343</v>
      </c>
      <c r="E124" s="297">
        <v>16568.95</v>
      </c>
      <c r="F124" s="297">
        <v>16515.483333333334</v>
      </c>
      <c r="G124" s="298">
        <v>16388.966666666667</v>
      </c>
      <c r="H124" s="298">
        <v>16208.983333333334</v>
      </c>
      <c r="I124" s="298">
        <v>16082.466666666667</v>
      </c>
      <c r="J124" s="298">
        <v>16695.466666666667</v>
      </c>
      <c r="K124" s="298">
        <v>16821.983333333337</v>
      </c>
      <c r="L124" s="298">
        <v>17001.966666666667</v>
      </c>
      <c r="M124" s="285">
        <v>16642</v>
      </c>
      <c r="N124" s="285">
        <v>16335.5</v>
      </c>
      <c r="O124" s="300">
        <v>314100</v>
      </c>
      <c r="P124" s="301">
        <v>1.2735773013058197E-2</v>
      </c>
    </row>
    <row r="125" spans="1:16" ht="15">
      <c r="A125" s="263">
        <v>115</v>
      </c>
      <c r="B125" s="362" t="s">
        <v>111</v>
      </c>
      <c r="C125" s="459" t="s">
        <v>152</v>
      </c>
      <c r="D125" s="460">
        <v>44343</v>
      </c>
      <c r="E125" s="297">
        <v>159.94999999999999</v>
      </c>
      <c r="F125" s="297">
        <v>157.53333333333333</v>
      </c>
      <c r="G125" s="298">
        <v>154.41666666666666</v>
      </c>
      <c r="H125" s="298">
        <v>148.88333333333333</v>
      </c>
      <c r="I125" s="298">
        <v>145.76666666666665</v>
      </c>
      <c r="J125" s="298">
        <v>163.06666666666666</v>
      </c>
      <c r="K125" s="298">
        <v>166.18333333333334</v>
      </c>
      <c r="L125" s="298">
        <v>171.71666666666667</v>
      </c>
      <c r="M125" s="285">
        <v>160.65</v>
      </c>
      <c r="N125" s="285">
        <v>152</v>
      </c>
      <c r="O125" s="300">
        <v>44099400</v>
      </c>
      <c r="P125" s="301">
        <v>3.5068406982229912E-2</v>
      </c>
    </row>
    <row r="126" spans="1:16" ht="15">
      <c r="A126" s="263">
        <v>116</v>
      </c>
      <c r="B126" s="362" t="s">
        <v>42</v>
      </c>
      <c r="C126" s="459" t="s">
        <v>153</v>
      </c>
      <c r="D126" s="460">
        <v>44343</v>
      </c>
      <c r="E126" s="297">
        <v>104.7</v>
      </c>
      <c r="F126" s="297">
        <v>102.64999999999999</v>
      </c>
      <c r="G126" s="298">
        <v>100.29999999999998</v>
      </c>
      <c r="H126" s="298">
        <v>95.899999999999991</v>
      </c>
      <c r="I126" s="298">
        <v>93.549999999999983</v>
      </c>
      <c r="J126" s="298">
        <v>107.04999999999998</v>
      </c>
      <c r="K126" s="298">
        <v>109.39999999999998</v>
      </c>
      <c r="L126" s="298">
        <v>113.79999999999998</v>
      </c>
      <c r="M126" s="285">
        <v>105</v>
      </c>
      <c r="N126" s="285">
        <v>98.25</v>
      </c>
      <c r="O126" s="300">
        <v>70531800</v>
      </c>
      <c r="P126" s="301">
        <v>1.8017276840806253E-2</v>
      </c>
    </row>
    <row r="127" spans="1:16" ht="15">
      <c r="A127" s="263">
        <v>117</v>
      </c>
      <c r="B127" s="362" t="s">
        <v>72</v>
      </c>
      <c r="C127" s="459" t="s">
        <v>155</v>
      </c>
      <c r="D127" s="460">
        <v>44343</v>
      </c>
      <c r="E127" s="297">
        <v>108.15</v>
      </c>
      <c r="F127" s="297">
        <v>108.39999999999999</v>
      </c>
      <c r="G127" s="298">
        <v>105.94999999999999</v>
      </c>
      <c r="H127" s="298">
        <v>103.75</v>
      </c>
      <c r="I127" s="298">
        <v>101.3</v>
      </c>
      <c r="J127" s="298">
        <v>110.59999999999998</v>
      </c>
      <c r="K127" s="298">
        <v>113.05</v>
      </c>
      <c r="L127" s="298">
        <v>115.24999999999997</v>
      </c>
      <c r="M127" s="285">
        <v>110.85</v>
      </c>
      <c r="N127" s="285">
        <v>106.2</v>
      </c>
      <c r="O127" s="300">
        <v>40917800</v>
      </c>
      <c r="P127" s="301">
        <v>6.471648968142657E-2</v>
      </c>
    </row>
    <row r="128" spans="1:16" ht="15">
      <c r="A128" s="263">
        <v>118</v>
      </c>
      <c r="B128" s="362" t="s">
        <v>78</v>
      </c>
      <c r="C128" s="459" t="s">
        <v>156</v>
      </c>
      <c r="D128" s="460">
        <v>44343</v>
      </c>
      <c r="E128" s="297">
        <v>29807.05</v>
      </c>
      <c r="F128" s="297">
        <v>29770.099999999995</v>
      </c>
      <c r="G128" s="298">
        <v>29457.099999999991</v>
      </c>
      <c r="H128" s="298">
        <v>29107.149999999998</v>
      </c>
      <c r="I128" s="298">
        <v>28794.149999999994</v>
      </c>
      <c r="J128" s="298">
        <v>30120.049999999988</v>
      </c>
      <c r="K128" s="298">
        <v>30433.049999999996</v>
      </c>
      <c r="L128" s="298">
        <v>30782.999999999985</v>
      </c>
      <c r="M128" s="285">
        <v>30083.1</v>
      </c>
      <c r="N128" s="285">
        <v>29420.15</v>
      </c>
      <c r="O128" s="300">
        <v>63300</v>
      </c>
      <c r="P128" s="301">
        <v>-8.9243776420854862E-3</v>
      </c>
    </row>
    <row r="129" spans="1:16" ht="15">
      <c r="A129" s="263">
        <v>119</v>
      </c>
      <c r="B129" s="382" t="s">
        <v>51</v>
      </c>
      <c r="C129" s="459" t="s">
        <v>157</v>
      </c>
      <c r="D129" s="460">
        <v>44343</v>
      </c>
      <c r="E129" s="297">
        <v>1715.85</v>
      </c>
      <c r="F129" s="297">
        <v>1705.2166666666665</v>
      </c>
      <c r="G129" s="298">
        <v>1686.583333333333</v>
      </c>
      <c r="H129" s="298">
        <v>1657.3166666666666</v>
      </c>
      <c r="I129" s="298">
        <v>1638.6833333333332</v>
      </c>
      <c r="J129" s="298">
        <v>1734.4833333333329</v>
      </c>
      <c r="K129" s="298">
        <v>1753.1166666666666</v>
      </c>
      <c r="L129" s="298">
        <v>1782.3833333333328</v>
      </c>
      <c r="M129" s="285">
        <v>1723.85</v>
      </c>
      <c r="N129" s="285">
        <v>1675.95</v>
      </c>
      <c r="O129" s="300">
        <v>3392950</v>
      </c>
      <c r="P129" s="301">
        <v>-3.4730635651401341E-3</v>
      </c>
    </row>
    <row r="130" spans="1:16" ht="15">
      <c r="A130" s="263">
        <v>120</v>
      </c>
      <c r="B130" s="362" t="s">
        <v>72</v>
      </c>
      <c r="C130" s="459" t="s">
        <v>158</v>
      </c>
      <c r="D130" s="460">
        <v>44343</v>
      </c>
      <c r="E130" s="297">
        <v>238.85</v>
      </c>
      <c r="F130" s="297">
        <v>238.43333333333331</v>
      </c>
      <c r="G130" s="298">
        <v>236.61666666666662</v>
      </c>
      <c r="H130" s="298">
        <v>234.3833333333333</v>
      </c>
      <c r="I130" s="298">
        <v>232.56666666666661</v>
      </c>
      <c r="J130" s="298">
        <v>240.66666666666663</v>
      </c>
      <c r="K130" s="298">
        <v>242.48333333333329</v>
      </c>
      <c r="L130" s="298">
        <v>244.71666666666664</v>
      </c>
      <c r="M130" s="285">
        <v>240.25</v>
      </c>
      <c r="N130" s="285">
        <v>236.2</v>
      </c>
      <c r="O130" s="300">
        <v>16449000</v>
      </c>
      <c r="P130" s="301">
        <v>-1.093095281472035E-3</v>
      </c>
    </row>
    <row r="131" spans="1:16" ht="15">
      <c r="A131" s="263">
        <v>121</v>
      </c>
      <c r="B131" s="362" t="s">
        <v>56</v>
      </c>
      <c r="C131" s="459" t="s">
        <v>159</v>
      </c>
      <c r="D131" s="460">
        <v>44343</v>
      </c>
      <c r="E131" s="297">
        <v>107.7</v>
      </c>
      <c r="F131" s="297">
        <v>107.56666666666668</v>
      </c>
      <c r="G131" s="298">
        <v>106.53333333333336</v>
      </c>
      <c r="H131" s="298">
        <v>105.36666666666669</v>
      </c>
      <c r="I131" s="298">
        <v>104.33333333333337</v>
      </c>
      <c r="J131" s="298">
        <v>108.73333333333335</v>
      </c>
      <c r="K131" s="298">
        <v>109.76666666666668</v>
      </c>
      <c r="L131" s="298">
        <v>110.93333333333334</v>
      </c>
      <c r="M131" s="285">
        <v>108.6</v>
      </c>
      <c r="N131" s="285">
        <v>106.4</v>
      </c>
      <c r="O131" s="300">
        <v>32643000</v>
      </c>
      <c r="P131" s="301">
        <v>4.0925266903914591E-2</v>
      </c>
    </row>
    <row r="132" spans="1:16" ht="15">
      <c r="A132" s="263">
        <v>122</v>
      </c>
      <c r="B132" s="362" t="s">
        <v>51</v>
      </c>
      <c r="C132" s="459" t="s">
        <v>269</v>
      </c>
      <c r="D132" s="460">
        <v>44343</v>
      </c>
      <c r="E132" s="297">
        <v>5339</v>
      </c>
      <c r="F132" s="297">
        <v>5326.3833333333341</v>
      </c>
      <c r="G132" s="298">
        <v>5235.8166666666684</v>
      </c>
      <c r="H132" s="298">
        <v>5132.6333333333341</v>
      </c>
      <c r="I132" s="298">
        <v>5042.0666666666684</v>
      </c>
      <c r="J132" s="298">
        <v>5429.5666666666684</v>
      </c>
      <c r="K132" s="298">
        <v>5520.1333333333341</v>
      </c>
      <c r="L132" s="298">
        <v>5623.3166666666684</v>
      </c>
      <c r="M132" s="285">
        <v>5416.95</v>
      </c>
      <c r="N132" s="285">
        <v>5223.2</v>
      </c>
      <c r="O132" s="300">
        <v>290125</v>
      </c>
      <c r="P132" s="301">
        <v>-8.5433575395130294E-3</v>
      </c>
    </row>
    <row r="133" spans="1:16" ht="15">
      <c r="A133" s="263">
        <v>123</v>
      </c>
      <c r="B133" s="362" t="s">
        <v>49</v>
      </c>
      <c r="C133" s="459" t="s">
        <v>160</v>
      </c>
      <c r="D133" s="460">
        <v>44343</v>
      </c>
      <c r="E133" s="297">
        <v>1823.05</v>
      </c>
      <c r="F133" s="297">
        <v>1818.8</v>
      </c>
      <c r="G133" s="298">
        <v>1808.8</v>
      </c>
      <c r="H133" s="298">
        <v>1794.55</v>
      </c>
      <c r="I133" s="298">
        <v>1784.55</v>
      </c>
      <c r="J133" s="298">
        <v>1833.05</v>
      </c>
      <c r="K133" s="298">
        <v>1843.05</v>
      </c>
      <c r="L133" s="298">
        <v>1857.3</v>
      </c>
      <c r="M133" s="285">
        <v>1828.8</v>
      </c>
      <c r="N133" s="285">
        <v>1804.55</v>
      </c>
      <c r="O133" s="300">
        <v>2007500</v>
      </c>
      <c r="P133" s="301">
        <v>4.5028630921395106E-2</v>
      </c>
    </row>
    <row r="134" spans="1:16" ht="15">
      <c r="A134" s="263">
        <v>124</v>
      </c>
      <c r="B134" s="362" t="s">
        <v>840</v>
      </c>
      <c r="C134" s="459" t="s">
        <v>267</v>
      </c>
      <c r="D134" s="460">
        <v>44343</v>
      </c>
      <c r="E134" s="297">
        <v>2532.5500000000002</v>
      </c>
      <c r="F134" s="297">
        <v>2535.4666666666667</v>
      </c>
      <c r="G134" s="298">
        <v>2506.3333333333335</v>
      </c>
      <c r="H134" s="298">
        <v>2480.1166666666668</v>
      </c>
      <c r="I134" s="298">
        <v>2450.9833333333336</v>
      </c>
      <c r="J134" s="298">
        <v>2561.6833333333334</v>
      </c>
      <c r="K134" s="298">
        <v>2590.8166666666666</v>
      </c>
      <c r="L134" s="298">
        <v>2617.0333333333333</v>
      </c>
      <c r="M134" s="285">
        <v>2564.6</v>
      </c>
      <c r="N134" s="285">
        <v>2509.25</v>
      </c>
      <c r="O134" s="300">
        <v>436250</v>
      </c>
      <c r="P134" s="301">
        <v>4.3036461446503291E-2</v>
      </c>
    </row>
    <row r="135" spans="1:16" ht="15">
      <c r="A135" s="263">
        <v>125</v>
      </c>
      <c r="B135" s="362" t="s">
        <v>53</v>
      </c>
      <c r="C135" s="459" t="s">
        <v>161</v>
      </c>
      <c r="D135" s="460">
        <v>44343</v>
      </c>
      <c r="E135" s="297">
        <v>34.700000000000003</v>
      </c>
      <c r="F135" s="297">
        <v>34.550000000000004</v>
      </c>
      <c r="G135" s="298">
        <v>34.250000000000007</v>
      </c>
      <c r="H135" s="298">
        <v>33.800000000000004</v>
      </c>
      <c r="I135" s="298">
        <v>33.500000000000007</v>
      </c>
      <c r="J135" s="298">
        <v>35.000000000000007</v>
      </c>
      <c r="K135" s="298">
        <v>35.300000000000004</v>
      </c>
      <c r="L135" s="298">
        <v>35.750000000000007</v>
      </c>
      <c r="M135" s="285">
        <v>34.85</v>
      </c>
      <c r="N135" s="285">
        <v>34.1</v>
      </c>
      <c r="O135" s="300">
        <v>180720000</v>
      </c>
      <c r="P135" s="301">
        <v>2.8407538923791314E-2</v>
      </c>
    </row>
    <row r="136" spans="1:16" ht="15">
      <c r="A136" s="263">
        <v>126</v>
      </c>
      <c r="B136" s="362" t="s">
        <v>42</v>
      </c>
      <c r="C136" s="459" t="s">
        <v>162</v>
      </c>
      <c r="D136" s="460">
        <v>44343</v>
      </c>
      <c r="E136" s="297">
        <v>221.55</v>
      </c>
      <c r="F136" s="297">
        <v>221.01666666666665</v>
      </c>
      <c r="G136" s="298">
        <v>218.23333333333329</v>
      </c>
      <c r="H136" s="298">
        <v>214.91666666666663</v>
      </c>
      <c r="I136" s="298">
        <v>212.13333333333327</v>
      </c>
      <c r="J136" s="298">
        <v>224.33333333333331</v>
      </c>
      <c r="K136" s="298">
        <v>227.11666666666667</v>
      </c>
      <c r="L136" s="298">
        <v>230.43333333333334</v>
      </c>
      <c r="M136" s="285">
        <v>223.8</v>
      </c>
      <c r="N136" s="285">
        <v>217.7</v>
      </c>
      <c r="O136" s="300">
        <v>20184000</v>
      </c>
      <c r="P136" s="301">
        <v>2.4568527918781728E-2</v>
      </c>
    </row>
    <row r="137" spans="1:16" ht="15">
      <c r="A137" s="263">
        <v>127</v>
      </c>
      <c r="B137" s="362" t="s">
        <v>88</v>
      </c>
      <c r="C137" s="459" t="s">
        <v>163</v>
      </c>
      <c r="D137" s="460">
        <v>44343</v>
      </c>
      <c r="E137" s="297">
        <v>1139.8499999999999</v>
      </c>
      <c r="F137" s="297">
        <v>1128.4166666666665</v>
      </c>
      <c r="G137" s="298">
        <v>1112.7833333333331</v>
      </c>
      <c r="H137" s="298">
        <v>1085.7166666666665</v>
      </c>
      <c r="I137" s="298">
        <v>1070.083333333333</v>
      </c>
      <c r="J137" s="298">
        <v>1155.4833333333331</v>
      </c>
      <c r="K137" s="298">
        <v>1171.1166666666663</v>
      </c>
      <c r="L137" s="298">
        <v>1198.1833333333332</v>
      </c>
      <c r="M137" s="285">
        <v>1144.05</v>
      </c>
      <c r="N137" s="285">
        <v>1101.3499999999999</v>
      </c>
      <c r="O137" s="300">
        <v>1846966</v>
      </c>
      <c r="P137" s="301">
        <v>7.10408307764928E-2</v>
      </c>
    </row>
    <row r="138" spans="1:16" ht="15">
      <c r="A138" s="263">
        <v>128</v>
      </c>
      <c r="B138" s="362" t="s">
        <v>37</v>
      </c>
      <c r="C138" s="459" t="s">
        <v>164</v>
      </c>
      <c r="D138" s="460">
        <v>44343</v>
      </c>
      <c r="E138" s="297">
        <v>986.35</v>
      </c>
      <c r="F138" s="297">
        <v>982.44999999999993</v>
      </c>
      <c r="G138" s="298">
        <v>970.14999999999986</v>
      </c>
      <c r="H138" s="298">
        <v>953.94999999999993</v>
      </c>
      <c r="I138" s="298">
        <v>941.64999999999986</v>
      </c>
      <c r="J138" s="298">
        <v>998.64999999999986</v>
      </c>
      <c r="K138" s="298">
        <v>1010.9499999999998</v>
      </c>
      <c r="L138" s="298">
        <v>1027.1499999999999</v>
      </c>
      <c r="M138" s="285">
        <v>994.75</v>
      </c>
      <c r="N138" s="285">
        <v>966.25</v>
      </c>
      <c r="O138" s="300">
        <v>1649850</v>
      </c>
      <c r="P138" s="301">
        <v>-1.2213740458015267E-2</v>
      </c>
    </row>
    <row r="139" spans="1:16" ht="15">
      <c r="A139" s="263">
        <v>129</v>
      </c>
      <c r="B139" s="362" t="s">
        <v>53</v>
      </c>
      <c r="C139" s="459" t="s">
        <v>165</v>
      </c>
      <c r="D139" s="460">
        <v>44343</v>
      </c>
      <c r="E139" s="297">
        <v>180.95</v>
      </c>
      <c r="F139" s="297">
        <v>181.06666666666669</v>
      </c>
      <c r="G139" s="298">
        <v>176.23333333333338</v>
      </c>
      <c r="H139" s="298">
        <v>171.51666666666668</v>
      </c>
      <c r="I139" s="298">
        <v>166.68333333333337</v>
      </c>
      <c r="J139" s="298">
        <v>185.78333333333339</v>
      </c>
      <c r="K139" s="298">
        <v>190.6166666666667</v>
      </c>
      <c r="L139" s="298">
        <v>195.3333333333334</v>
      </c>
      <c r="M139" s="285">
        <v>185.9</v>
      </c>
      <c r="N139" s="285">
        <v>176.35</v>
      </c>
      <c r="O139" s="300">
        <v>26033300</v>
      </c>
      <c r="P139" s="301">
        <v>0.11377171215880894</v>
      </c>
    </row>
    <row r="140" spans="1:16" ht="15">
      <c r="A140" s="263">
        <v>130</v>
      </c>
      <c r="B140" s="362" t="s">
        <v>42</v>
      </c>
      <c r="C140" s="459" t="s">
        <v>166</v>
      </c>
      <c r="D140" s="460">
        <v>44343</v>
      </c>
      <c r="E140" s="297">
        <v>128.19999999999999</v>
      </c>
      <c r="F140" s="297">
        <v>128.04999999999998</v>
      </c>
      <c r="G140" s="298">
        <v>126.59999999999997</v>
      </c>
      <c r="H140" s="298">
        <v>124.99999999999999</v>
      </c>
      <c r="I140" s="298">
        <v>123.54999999999997</v>
      </c>
      <c r="J140" s="298">
        <v>129.64999999999998</v>
      </c>
      <c r="K140" s="298">
        <v>131.09999999999997</v>
      </c>
      <c r="L140" s="298">
        <v>132.69999999999996</v>
      </c>
      <c r="M140" s="285">
        <v>129.5</v>
      </c>
      <c r="N140" s="285">
        <v>126.45</v>
      </c>
      <c r="O140" s="300">
        <v>15156000</v>
      </c>
      <c r="P140" s="301">
        <v>-3.4772640427970958E-2</v>
      </c>
    </row>
    <row r="141" spans="1:16" ht="15">
      <c r="A141" s="263">
        <v>131</v>
      </c>
      <c r="B141" s="362" t="s">
        <v>72</v>
      </c>
      <c r="C141" s="459" t="s">
        <v>167</v>
      </c>
      <c r="D141" s="460">
        <v>44343</v>
      </c>
      <c r="E141" s="297">
        <v>1967.25</v>
      </c>
      <c r="F141" s="297">
        <v>1972.4166666666667</v>
      </c>
      <c r="G141" s="298">
        <v>1945.8333333333335</v>
      </c>
      <c r="H141" s="298">
        <v>1924.4166666666667</v>
      </c>
      <c r="I141" s="298">
        <v>1897.8333333333335</v>
      </c>
      <c r="J141" s="298">
        <v>1993.8333333333335</v>
      </c>
      <c r="K141" s="298">
        <v>2020.416666666667</v>
      </c>
      <c r="L141" s="298">
        <v>2041.8333333333335</v>
      </c>
      <c r="M141" s="285">
        <v>1999</v>
      </c>
      <c r="N141" s="285">
        <v>1951</v>
      </c>
      <c r="O141" s="300">
        <v>29652500</v>
      </c>
      <c r="P141" s="301">
        <v>4.4718275743616392E-2</v>
      </c>
    </row>
    <row r="142" spans="1:16" ht="15">
      <c r="A142" s="263">
        <v>132</v>
      </c>
      <c r="B142" s="362" t="s">
        <v>111</v>
      </c>
      <c r="C142" s="459" t="s">
        <v>168</v>
      </c>
      <c r="D142" s="460">
        <v>44343</v>
      </c>
      <c r="E142" s="297">
        <v>128.35</v>
      </c>
      <c r="F142" s="297">
        <v>125.58333333333333</v>
      </c>
      <c r="G142" s="298">
        <v>119.76666666666665</v>
      </c>
      <c r="H142" s="298">
        <v>111.18333333333332</v>
      </c>
      <c r="I142" s="298">
        <v>105.36666666666665</v>
      </c>
      <c r="J142" s="298">
        <v>134.16666666666666</v>
      </c>
      <c r="K142" s="298">
        <v>139.98333333333335</v>
      </c>
      <c r="L142" s="298">
        <v>148.56666666666666</v>
      </c>
      <c r="M142" s="285">
        <v>131.4</v>
      </c>
      <c r="N142" s="285">
        <v>117</v>
      </c>
      <c r="O142" s="300">
        <v>130663000</v>
      </c>
      <c r="P142" s="301">
        <v>3.7333132212082357E-2</v>
      </c>
    </row>
    <row r="143" spans="1:16" ht="15">
      <c r="A143" s="263">
        <v>133</v>
      </c>
      <c r="B143" s="362" t="s">
        <v>56</v>
      </c>
      <c r="C143" s="459" t="s">
        <v>274</v>
      </c>
      <c r="D143" s="460">
        <v>44343</v>
      </c>
      <c r="E143" s="297">
        <v>967.4</v>
      </c>
      <c r="F143" s="297">
        <v>958.4666666666667</v>
      </c>
      <c r="G143" s="298">
        <v>929.93333333333339</v>
      </c>
      <c r="H143" s="298">
        <v>892.4666666666667</v>
      </c>
      <c r="I143" s="298">
        <v>863.93333333333339</v>
      </c>
      <c r="J143" s="298">
        <v>995.93333333333339</v>
      </c>
      <c r="K143" s="298">
        <v>1024.4666666666667</v>
      </c>
      <c r="L143" s="298">
        <v>1061.9333333333334</v>
      </c>
      <c r="M143" s="285">
        <v>987</v>
      </c>
      <c r="N143" s="285">
        <v>921</v>
      </c>
      <c r="O143" s="300">
        <v>5917500</v>
      </c>
      <c r="P143" s="301">
        <v>0.3363821138211382</v>
      </c>
    </row>
    <row r="144" spans="1:16" ht="15">
      <c r="A144" s="263">
        <v>134</v>
      </c>
      <c r="B144" s="362" t="s">
        <v>53</v>
      </c>
      <c r="C144" s="459" t="s">
        <v>169</v>
      </c>
      <c r="D144" s="460">
        <v>44343</v>
      </c>
      <c r="E144" s="297">
        <v>352.8</v>
      </c>
      <c r="F144" s="297">
        <v>349.93333333333334</v>
      </c>
      <c r="G144" s="298">
        <v>345.36666666666667</v>
      </c>
      <c r="H144" s="298">
        <v>337.93333333333334</v>
      </c>
      <c r="I144" s="298">
        <v>333.36666666666667</v>
      </c>
      <c r="J144" s="298">
        <v>357.36666666666667</v>
      </c>
      <c r="K144" s="298">
        <v>361.93333333333339</v>
      </c>
      <c r="L144" s="298">
        <v>369.36666666666667</v>
      </c>
      <c r="M144" s="285">
        <v>354.5</v>
      </c>
      <c r="N144" s="285">
        <v>342.5</v>
      </c>
      <c r="O144" s="300">
        <v>95043000</v>
      </c>
      <c r="P144" s="301">
        <v>3.7072196670867634E-2</v>
      </c>
    </row>
    <row r="145" spans="1:16" ht="15">
      <c r="A145" s="263">
        <v>135</v>
      </c>
      <c r="B145" s="362" t="s">
        <v>37</v>
      </c>
      <c r="C145" s="459" t="s">
        <v>170</v>
      </c>
      <c r="D145" s="460">
        <v>44343</v>
      </c>
      <c r="E145" s="297">
        <v>28103.85</v>
      </c>
      <c r="F145" s="297">
        <v>27921.283333333336</v>
      </c>
      <c r="G145" s="298">
        <v>27639.416666666672</v>
      </c>
      <c r="H145" s="298">
        <v>27174.983333333334</v>
      </c>
      <c r="I145" s="298">
        <v>26893.116666666669</v>
      </c>
      <c r="J145" s="298">
        <v>28385.716666666674</v>
      </c>
      <c r="K145" s="298">
        <v>28667.583333333336</v>
      </c>
      <c r="L145" s="298">
        <v>29132.016666666677</v>
      </c>
      <c r="M145" s="285">
        <v>28203.15</v>
      </c>
      <c r="N145" s="285">
        <v>27456.85</v>
      </c>
      <c r="O145" s="300">
        <v>156350</v>
      </c>
      <c r="P145" s="301">
        <v>1.5992323684631377E-4</v>
      </c>
    </row>
    <row r="146" spans="1:16" ht="15">
      <c r="A146" s="263">
        <v>136</v>
      </c>
      <c r="B146" s="362" t="s">
        <v>63</v>
      </c>
      <c r="C146" s="459" t="s">
        <v>171</v>
      </c>
      <c r="D146" s="460">
        <v>44343</v>
      </c>
      <c r="E146" s="297">
        <v>1898.95</v>
      </c>
      <c r="F146" s="297">
        <v>1891.2166666666669</v>
      </c>
      <c r="G146" s="298">
        <v>1872.7833333333338</v>
      </c>
      <c r="H146" s="298">
        <v>1846.6166666666668</v>
      </c>
      <c r="I146" s="298">
        <v>1828.1833333333336</v>
      </c>
      <c r="J146" s="298">
        <v>1917.3833333333339</v>
      </c>
      <c r="K146" s="298">
        <v>1935.8166666666668</v>
      </c>
      <c r="L146" s="298">
        <v>1961.983333333334</v>
      </c>
      <c r="M146" s="285">
        <v>1909.65</v>
      </c>
      <c r="N146" s="285">
        <v>1865.05</v>
      </c>
      <c r="O146" s="300">
        <v>960025</v>
      </c>
      <c r="P146" s="301">
        <v>2.9489826010026542E-2</v>
      </c>
    </row>
    <row r="147" spans="1:16" ht="15">
      <c r="A147" s="263">
        <v>137</v>
      </c>
      <c r="B147" s="362" t="s">
        <v>78</v>
      </c>
      <c r="C147" s="459" t="s">
        <v>172</v>
      </c>
      <c r="D147" s="460">
        <v>44343</v>
      </c>
      <c r="E147" s="297">
        <v>6566.65</v>
      </c>
      <c r="F147" s="297">
        <v>6528.5999999999995</v>
      </c>
      <c r="G147" s="298">
        <v>6442.4999999999991</v>
      </c>
      <c r="H147" s="298">
        <v>6318.3499999999995</v>
      </c>
      <c r="I147" s="298">
        <v>6232.2499999999991</v>
      </c>
      <c r="J147" s="298">
        <v>6652.7499999999991</v>
      </c>
      <c r="K147" s="298">
        <v>6738.8499999999995</v>
      </c>
      <c r="L147" s="298">
        <v>6862.9999999999991</v>
      </c>
      <c r="M147" s="285">
        <v>6614.7</v>
      </c>
      <c r="N147" s="285">
        <v>6404.45</v>
      </c>
      <c r="O147" s="300">
        <v>454375</v>
      </c>
      <c r="P147" s="301">
        <v>3.5907666001709887E-2</v>
      </c>
    </row>
    <row r="148" spans="1:16" ht="15">
      <c r="A148" s="263">
        <v>138</v>
      </c>
      <c r="B148" s="362" t="s">
        <v>56</v>
      </c>
      <c r="C148" s="459" t="s">
        <v>173</v>
      </c>
      <c r="D148" s="460">
        <v>44343</v>
      </c>
      <c r="E148" s="297">
        <v>1305.1500000000001</v>
      </c>
      <c r="F148" s="297">
        <v>1308</v>
      </c>
      <c r="G148" s="298">
        <v>1276.1500000000001</v>
      </c>
      <c r="H148" s="298">
        <v>1247.1500000000001</v>
      </c>
      <c r="I148" s="298">
        <v>1215.3000000000002</v>
      </c>
      <c r="J148" s="298">
        <v>1337</v>
      </c>
      <c r="K148" s="298">
        <v>1368.85</v>
      </c>
      <c r="L148" s="298">
        <v>1397.85</v>
      </c>
      <c r="M148" s="285">
        <v>1339.85</v>
      </c>
      <c r="N148" s="285">
        <v>1279</v>
      </c>
      <c r="O148" s="300">
        <v>4022800</v>
      </c>
      <c r="P148" s="301">
        <v>6.7067067067067068E-3</v>
      </c>
    </row>
    <row r="149" spans="1:16" ht="15">
      <c r="A149" s="263">
        <v>139</v>
      </c>
      <c r="B149" s="362" t="s">
        <v>51</v>
      </c>
      <c r="C149" s="459" t="s">
        <v>175</v>
      </c>
      <c r="D149" s="460">
        <v>44343</v>
      </c>
      <c r="E149" s="297">
        <v>661.75</v>
      </c>
      <c r="F149" s="297">
        <v>660.38333333333333</v>
      </c>
      <c r="G149" s="298">
        <v>654.11666666666667</v>
      </c>
      <c r="H149" s="298">
        <v>646.48333333333335</v>
      </c>
      <c r="I149" s="298">
        <v>640.2166666666667</v>
      </c>
      <c r="J149" s="298">
        <v>668.01666666666665</v>
      </c>
      <c r="K149" s="298">
        <v>674.2833333333333</v>
      </c>
      <c r="L149" s="298">
        <v>681.91666666666663</v>
      </c>
      <c r="M149" s="285">
        <v>666.65</v>
      </c>
      <c r="N149" s="285">
        <v>652.75</v>
      </c>
      <c r="O149" s="300">
        <v>41984600</v>
      </c>
      <c r="P149" s="301">
        <v>2.5335065645514222E-2</v>
      </c>
    </row>
    <row r="150" spans="1:16" ht="15">
      <c r="A150" s="263">
        <v>140</v>
      </c>
      <c r="B150" s="362" t="s">
        <v>88</v>
      </c>
      <c r="C150" s="459" t="s">
        <v>176</v>
      </c>
      <c r="D150" s="460">
        <v>44343</v>
      </c>
      <c r="E150" s="297">
        <v>508.15</v>
      </c>
      <c r="F150" s="297">
        <v>524.04999999999995</v>
      </c>
      <c r="G150" s="298">
        <v>489.39999999999986</v>
      </c>
      <c r="H150" s="298">
        <v>470.64999999999992</v>
      </c>
      <c r="I150" s="298">
        <v>435.99999999999983</v>
      </c>
      <c r="J150" s="298">
        <v>542.79999999999995</v>
      </c>
      <c r="K150" s="298">
        <v>577.45000000000005</v>
      </c>
      <c r="L150" s="298">
        <v>596.19999999999993</v>
      </c>
      <c r="M150" s="285">
        <v>558.70000000000005</v>
      </c>
      <c r="N150" s="285">
        <v>505.3</v>
      </c>
      <c r="O150" s="300">
        <v>13333500</v>
      </c>
      <c r="P150" s="301">
        <v>-0.11876672945375236</v>
      </c>
    </row>
    <row r="151" spans="1:16" ht="15">
      <c r="A151" s="263">
        <v>141</v>
      </c>
      <c r="B151" s="362" t="s">
        <v>840</v>
      </c>
      <c r="C151" s="459" t="s">
        <v>177</v>
      </c>
      <c r="D151" s="460">
        <v>44343</v>
      </c>
      <c r="E151" s="297">
        <v>786.6</v>
      </c>
      <c r="F151" s="297">
        <v>785.0333333333333</v>
      </c>
      <c r="G151" s="298">
        <v>773.06666666666661</v>
      </c>
      <c r="H151" s="298">
        <v>759.5333333333333</v>
      </c>
      <c r="I151" s="298">
        <v>747.56666666666661</v>
      </c>
      <c r="J151" s="298">
        <v>798.56666666666661</v>
      </c>
      <c r="K151" s="298">
        <v>810.5333333333333</v>
      </c>
      <c r="L151" s="298">
        <v>824.06666666666661</v>
      </c>
      <c r="M151" s="285">
        <v>797</v>
      </c>
      <c r="N151" s="285">
        <v>771.5</v>
      </c>
      <c r="O151" s="300">
        <v>9344000</v>
      </c>
      <c r="P151" s="301">
        <v>4.065040650406504E-2</v>
      </c>
    </row>
    <row r="152" spans="1:16" ht="15">
      <c r="A152" s="263">
        <v>142</v>
      </c>
      <c r="B152" s="362" t="s">
        <v>49</v>
      </c>
      <c r="C152" s="459" t="s">
        <v>804</v>
      </c>
      <c r="D152" s="460">
        <v>44343</v>
      </c>
      <c r="E152" s="297">
        <v>680.65</v>
      </c>
      <c r="F152" s="297">
        <v>676.74999999999989</v>
      </c>
      <c r="G152" s="298">
        <v>669.19999999999982</v>
      </c>
      <c r="H152" s="298">
        <v>657.74999999999989</v>
      </c>
      <c r="I152" s="298">
        <v>650.19999999999982</v>
      </c>
      <c r="J152" s="298">
        <v>688.19999999999982</v>
      </c>
      <c r="K152" s="298">
        <v>695.74999999999977</v>
      </c>
      <c r="L152" s="298">
        <v>707.19999999999982</v>
      </c>
      <c r="M152" s="285">
        <v>684.3</v>
      </c>
      <c r="N152" s="285">
        <v>665.3</v>
      </c>
      <c r="O152" s="300">
        <v>7083450</v>
      </c>
      <c r="P152" s="301">
        <v>2.2010128554733152E-2</v>
      </c>
    </row>
    <row r="153" spans="1:16" ht="15">
      <c r="A153" s="263">
        <v>143</v>
      </c>
      <c r="B153" s="362" t="s">
        <v>43</v>
      </c>
      <c r="C153" s="459" t="s">
        <v>179</v>
      </c>
      <c r="D153" s="460">
        <v>44343</v>
      </c>
      <c r="E153" s="297">
        <v>294.14999999999998</v>
      </c>
      <c r="F153" s="297">
        <v>292.01666666666665</v>
      </c>
      <c r="G153" s="298">
        <v>287.83333333333331</v>
      </c>
      <c r="H153" s="298">
        <v>281.51666666666665</v>
      </c>
      <c r="I153" s="298">
        <v>277.33333333333331</v>
      </c>
      <c r="J153" s="298">
        <v>298.33333333333331</v>
      </c>
      <c r="K153" s="298">
        <v>302.51666666666671</v>
      </c>
      <c r="L153" s="298">
        <v>308.83333333333331</v>
      </c>
      <c r="M153" s="285">
        <v>296.2</v>
      </c>
      <c r="N153" s="285">
        <v>285.7</v>
      </c>
      <c r="O153" s="300">
        <v>97173600</v>
      </c>
      <c r="P153" s="301">
        <v>1.9251464785364103E-2</v>
      </c>
    </row>
    <row r="154" spans="1:16" ht="15">
      <c r="A154" s="263">
        <v>144</v>
      </c>
      <c r="B154" s="362" t="s">
        <v>42</v>
      </c>
      <c r="C154" s="459" t="s">
        <v>181</v>
      </c>
      <c r="D154" s="460">
        <v>44343</v>
      </c>
      <c r="E154" s="297">
        <v>100.4</v>
      </c>
      <c r="F154" s="297">
        <v>99.3</v>
      </c>
      <c r="G154" s="298">
        <v>97.75</v>
      </c>
      <c r="H154" s="298">
        <v>95.100000000000009</v>
      </c>
      <c r="I154" s="298">
        <v>93.550000000000011</v>
      </c>
      <c r="J154" s="298">
        <v>101.94999999999999</v>
      </c>
      <c r="K154" s="298">
        <v>103.49999999999997</v>
      </c>
      <c r="L154" s="298">
        <v>106.14999999999998</v>
      </c>
      <c r="M154" s="285">
        <v>100.85</v>
      </c>
      <c r="N154" s="285">
        <v>96.65</v>
      </c>
      <c r="O154" s="300">
        <v>118914750</v>
      </c>
      <c r="P154" s="301">
        <v>-5.1060932713037561E-4</v>
      </c>
    </row>
    <row r="155" spans="1:16" ht="15">
      <c r="A155" s="263">
        <v>145</v>
      </c>
      <c r="B155" s="362" t="s">
        <v>111</v>
      </c>
      <c r="C155" s="459" t="s">
        <v>182</v>
      </c>
      <c r="D155" s="460">
        <v>44343</v>
      </c>
      <c r="E155" s="297">
        <v>1069.2</v>
      </c>
      <c r="F155" s="297">
        <v>1054.3166666666666</v>
      </c>
      <c r="G155" s="298">
        <v>1035.8833333333332</v>
      </c>
      <c r="H155" s="298">
        <v>1002.5666666666666</v>
      </c>
      <c r="I155" s="298">
        <v>984.13333333333321</v>
      </c>
      <c r="J155" s="298">
        <v>1087.6333333333332</v>
      </c>
      <c r="K155" s="298">
        <v>1106.0666666666666</v>
      </c>
      <c r="L155" s="298">
        <v>1139.3833333333332</v>
      </c>
      <c r="M155" s="285">
        <v>1072.75</v>
      </c>
      <c r="N155" s="285">
        <v>1021</v>
      </c>
      <c r="O155" s="300">
        <v>48044550</v>
      </c>
      <c r="P155" s="301">
        <v>2.6720191818644191E-2</v>
      </c>
    </row>
    <row r="156" spans="1:16" ht="15">
      <c r="A156" s="263">
        <v>146</v>
      </c>
      <c r="B156" s="362" t="s">
        <v>106</v>
      </c>
      <c r="C156" s="459" t="s">
        <v>183</v>
      </c>
      <c r="D156" s="460">
        <v>44343</v>
      </c>
      <c r="E156" s="297">
        <v>3053.05</v>
      </c>
      <c r="F156" s="297">
        <v>3047.7333333333336</v>
      </c>
      <c r="G156" s="298">
        <v>3023.6166666666672</v>
      </c>
      <c r="H156" s="298">
        <v>2994.1833333333338</v>
      </c>
      <c r="I156" s="298">
        <v>2970.0666666666675</v>
      </c>
      <c r="J156" s="298">
        <v>3077.166666666667</v>
      </c>
      <c r="K156" s="298">
        <v>3101.2833333333338</v>
      </c>
      <c r="L156" s="298">
        <v>3130.7166666666667</v>
      </c>
      <c r="M156" s="285">
        <v>3071.85</v>
      </c>
      <c r="N156" s="285">
        <v>3018.3</v>
      </c>
      <c r="O156" s="300">
        <v>7174500</v>
      </c>
      <c r="P156" s="301">
        <v>6.7633928571428567E-2</v>
      </c>
    </row>
    <row r="157" spans="1:16" ht="15">
      <c r="A157" s="263">
        <v>147</v>
      </c>
      <c r="B157" s="362" t="s">
        <v>106</v>
      </c>
      <c r="C157" s="459" t="s">
        <v>184</v>
      </c>
      <c r="D157" s="460">
        <v>44343</v>
      </c>
      <c r="E157" s="297">
        <v>963.5</v>
      </c>
      <c r="F157" s="297">
        <v>963.4</v>
      </c>
      <c r="G157" s="298">
        <v>958.69999999999993</v>
      </c>
      <c r="H157" s="298">
        <v>953.9</v>
      </c>
      <c r="I157" s="298">
        <v>949.19999999999993</v>
      </c>
      <c r="J157" s="298">
        <v>968.19999999999993</v>
      </c>
      <c r="K157" s="298">
        <v>972.9</v>
      </c>
      <c r="L157" s="298">
        <v>977.69999999999993</v>
      </c>
      <c r="M157" s="285">
        <v>968.1</v>
      </c>
      <c r="N157" s="285">
        <v>958.6</v>
      </c>
      <c r="O157" s="300">
        <v>11730600</v>
      </c>
      <c r="P157" s="301">
        <v>6.1804160104274156E-2</v>
      </c>
    </row>
    <row r="158" spans="1:16" ht="15">
      <c r="A158" s="263">
        <v>148</v>
      </c>
      <c r="B158" s="362" t="s">
        <v>49</v>
      </c>
      <c r="C158" s="459" t="s">
        <v>185</v>
      </c>
      <c r="D158" s="460">
        <v>44343</v>
      </c>
      <c r="E158" s="297">
        <v>1432.85</v>
      </c>
      <c r="F158" s="297">
        <v>1447.8999999999999</v>
      </c>
      <c r="G158" s="298">
        <v>1412.9499999999998</v>
      </c>
      <c r="H158" s="298">
        <v>1393.05</v>
      </c>
      <c r="I158" s="298">
        <v>1358.1</v>
      </c>
      <c r="J158" s="298">
        <v>1467.7999999999997</v>
      </c>
      <c r="K158" s="298">
        <v>1502.75</v>
      </c>
      <c r="L158" s="298">
        <v>1522.6499999999996</v>
      </c>
      <c r="M158" s="285">
        <v>1482.85</v>
      </c>
      <c r="N158" s="285">
        <v>1428</v>
      </c>
      <c r="O158" s="300">
        <v>5776500</v>
      </c>
      <c r="P158" s="301">
        <v>0.10565604364053977</v>
      </c>
    </row>
    <row r="159" spans="1:16" ht="15">
      <c r="A159" s="263">
        <v>149</v>
      </c>
      <c r="B159" s="362" t="s">
        <v>51</v>
      </c>
      <c r="C159" s="459" t="s">
        <v>186</v>
      </c>
      <c r="D159" s="460">
        <v>44343</v>
      </c>
      <c r="E159" s="297">
        <v>2543.9</v>
      </c>
      <c r="F159" s="297">
        <v>2532.4166666666665</v>
      </c>
      <c r="G159" s="298">
        <v>2514.9333333333329</v>
      </c>
      <c r="H159" s="298">
        <v>2485.9666666666662</v>
      </c>
      <c r="I159" s="298">
        <v>2468.4833333333327</v>
      </c>
      <c r="J159" s="298">
        <v>2561.3833333333332</v>
      </c>
      <c r="K159" s="298">
        <v>2578.8666666666668</v>
      </c>
      <c r="L159" s="298">
        <v>2607.8333333333335</v>
      </c>
      <c r="M159" s="285">
        <v>2549.9</v>
      </c>
      <c r="N159" s="285">
        <v>2503.4499999999998</v>
      </c>
      <c r="O159" s="300">
        <v>1018250</v>
      </c>
      <c r="P159" s="301">
        <v>5.1826258637709772E-3</v>
      </c>
    </row>
    <row r="160" spans="1:16" ht="15">
      <c r="A160" s="263">
        <v>150</v>
      </c>
      <c r="B160" s="362" t="s">
        <v>42</v>
      </c>
      <c r="C160" s="459" t="s">
        <v>187</v>
      </c>
      <c r="D160" s="460">
        <v>44343</v>
      </c>
      <c r="E160" s="297">
        <v>397.3</v>
      </c>
      <c r="F160" s="297">
        <v>397.7833333333333</v>
      </c>
      <c r="G160" s="298">
        <v>389.16666666666663</v>
      </c>
      <c r="H160" s="298">
        <v>381.0333333333333</v>
      </c>
      <c r="I160" s="298">
        <v>372.41666666666663</v>
      </c>
      <c r="J160" s="298">
        <v>405.91666666666663</v>
      </c>
      <c r="K160" s="298">
        <v>414.5333333333333</v>
      </c>
      <c r="L160" s="298">
        <v>422.66666666666663</v>
      </c>
      <c r="M160" s="285">
        <v>406.4</v>
      </c>
      <c r="N160" s="285">
        <v>389.65</v>
      </c>
      <c r="O160" s="300">
        <v>1752000</v>
      </c>
      <c r="P160" s="301">
        <v>-4.730831973898858E-2</v>
      </c>
    </row>
    <row r="161" spans="1:16" ht="15">
      <c r="A161" s="263">
        <v>151</v>
      </c>
      <c r="B161" s="362" t="s">
        <v>39</v>
      </c>
      <c r="C161" s="459" t="s">
        <v>510</v>
      </c>
      <c r="D161" s="460">
        <v>44343</v>
      </c>
      <c r="E161" s="297">
        <v>786.7</v>
      </c>
      <c r="F161" s="297">
        <v>771.76666666666677</v>
      </c>
      <c r="G161" s="298">
        <v>752.63333333333355</v>
      </c>
      <c r="H161" s="298">
        <v>718.56666666666683</v>
      </c>
      <c r="I161" s="298">
        <v>699.43333333333362</v>
      </c>
      <c r="J161" s="298">
        <v>805.83333333333348</v>
      </c>
      <c r="K161" s="298">
        <v>824.9666666666667</v>
      </c>
      <c r="L161" s="298">
        <v>859.03333333333342</v>
      </c>
      <c r="M161" s="285">
        <v>790.9</v>
      </c>
      <c r="N161" s="285">
        <v>737.7</v>
      </c>
      <c r="O161" s="300">
        <v>1028775</v>
      </c>
      <c r="P161" s="301">
        <v>-8.0362929358392746E-2</v>
      </c>
    </row>
    <row r="162" spans="1:16" ht="15">
      <c r="A162" s="263">
        <v>152</v>
      </c>
      <c r="B162" s="362" t="s">
        <v>43</v>
      </c>
      <c r="C162" s="459" t="s">
        <v>188</v>
      </c>
      <c r="D162" s="460">
        <v>44343</v>
      </c>
      <c r="E162" s="297">
        <v>619.1</v>
      </c>
      <c r="F162" s="297">
        <v>625.13333333333333</v>
      </c>
      <c r="G162" s="298">
        <v>610.9666666666667</v>
      </c>
      <c r="H162" s="298">
        <v>602.83333333333337</v>
      </c>
      <c r="I162" s="298">
        <v>588.66666666666674</v>
      </c>
      <c r="J162" s="298">
        <v>633.26666666666665</v>
      </c>
      <c r="K162" s="298">
        <v>647.43333333333339</v>
      </c>
      <c r="L162" s="298">
        <v>655.56666666666661</v>
      </c>
      <c r="M162" s="285">
        <v>639.29999999999995</v>
      </c>
      <c r="N162" s="285">
        <v>617</v>
      </c>
      <c r="O162" s="300">
        <v>4778200</v>
      </c>
      <c r="P162" s="301">
        <v>-2.4578450985995998E-2</v>
      </c>
    </row>
    <row r="163" spans="1:16" ht="15">
      <c r="A163" s="263">
        <v>153</v>
      </c>
      <c r="B163" s="362" t="s">
        <v>49</v>
      </c>
      <c r="C163" s="459" t="s">
        <v>189</v>
      </c>
      <c r="D163" s="460">
        <v>44343</v>
      </c>
      <c r="E163" s="297">
        <v>1206.25</v>
      </c>
      <c r="F163" s="297">
        <v>1202.4166666666667</v>
      </c>
      <c r="G163" s="298">
        <v>1192.7833333333335</v>
      </c>
      <c r="H163" s="298">
        <v>1179.3166666666668</v>
      </c>
      <c r="I163" s="298">
        <v>1169.6833333333336</v>
      </c>
      <c r="J163" s="298">
        <v>1215.8833333333334</v>
      </c>
      <c r="K163" s="298">
        <v>1225.5166666666667</v>
      </c>
      <c r="L163" s="298">
        <v>1238.9833333333333</v>
      </c>
      <c r="M163" s="285">
        <v>1212.05</v>
      </c>
      <c r="N163" s="285">
        <v>1188.95</v>
      </c>
      <c r="O163" s="300">
        <v>936600</v>
      </c>
      <c r="P163" s="301">
        <v>-7.0187630298818623E-2</v>
      </c>
    </row>
    <row r="164" spans="1:16" ht="15">
      <c r="A164" s="263">
        <v>154</v>
      </c>
      <c r="B164" s="362" t="s">
        <v>37</v>
      </c>
      <c r="C164" s="459" t="s">
        <v>191</v>
      </c>
      <c r="D164" s="460">
        <v>44343</v>
      </c>
      <c r="E164" s="297">
        <v>6384.3</v>
      </c>
      <c r="F164" s="297">
        <v>6325.7833333333328</v>
      </c>
      <c r="G164" s="298">
        <v>6233.0666666666657</v>
      </c>
      <c r="H164" s="298">
        <v>6081.833333333333</v>
      </c>
      <c r="I164" s="298">
        <v>5989.1166666666659</v>
      </c>
      <c r="J164" s="298">
        <v>6477.0166666666655</v>
      </c>
      <c r="K164" s="298">
        <v>6569.7333333333327</v>
      </c>
      <c r="L164" s="298">
        <v>6720.9666666666653</v>
      </c>
      <c r="M164" s="285">
        <v>6418.5</v>
      </c>
      <c r="N164" s="285">
        <v>6174.55</v>
      </c>
      <c r="O164" s="300">
        <v>2424400</v>
      </c>
      <c r="P164" s="301">
        <v>1.0040411615214765E-2</v>
      </c>
    </row>
    <row r="165" spans="1:16" ht="15">
      <c r="A165" s="263">
        <v>155</v>
      </c>
      <c r="B165" s="362" t="s">
        <v>840</v>
      </c>
      <c r="C165" s="459" t="s">
        <v>193</v>
      </c>
      <c r="D165" s="460">
        <v>44343</v>
      </c>
      <c r="E165" s="297">
        <v>620.45000000000005</v>
      </c>
      <c r="F165" s="297">
        <v>613.61666666666667</v>
      </c>
      <c r="G165" s="298">
        <v>605.0333333333333</v>
      </c>
      <c r="H165" s="298">
        <v>589.61666666666667</v>
      </c>
      <c r="I165" s="298">
        <v>581.0333333333333</v>
      </c>
      <c r="J165" s="298">
        <v>629.0333333333333</v>
      </c>
      <c r="K165" s="298">
        <v>637.61666666666656</v>
      </c>
      <c r="L165" s="298">
        <v>653.0333333333333</v>
      </c>
      <c r="M165" s="285">
        <v>622.20000000000005</v>
      </c>
      <c r="N165" s="285">
        <v>598.20000000000005</v>
      </c>
      <c r="O165" s="300">
        <v>18772000</v>
      </c>
      <c r="P165" s="301">
        <v>2.4622152841836373E-2</v>
      </c>
    </row>
    <row r="166" spans="1:16" ht="15">
      <c r="A166" s="263">
        <v>156</v>
      </c>
      <c r="B166" s="362" t="s">
        <v>111</v>
      </c>
      <c r="C166" s="459" t="s">
        <v>194</v>
      </c>
      <c r="D166" s="460">
        <v>44343</v>
      </c>
      <c r="E166" s="297">
        <v>257.95</v>
      </c>
      <c r="F166" s="297">
        <v>258.21666666666664</v>
      </c>
      <c r="G166" s="298">
        <v>253.13333333333327</v>
      </c>
      <c r="H166" s="298">
        <v>248.31666666666663</v>
      </c>
      <c r="I166" s="298">
        <v>243.23333333333326</v>
      </c>
      <c r="J166" s="298">
        <v>263.0333333333333</v>
      </c>
      <c r="K166" s="298">
        <v>268.11666666666667</v>
      </c>
      <c r="L166" s="298">
        <v>272.93333333333328</v>
      </c>
      <c r="M166" s="285">
        <v>263.3</v>
      </c>
      <c r="N166" s="285">
        <v>253.4</v>
      </c>
      <c r="O166" s="300">
        <v>71104700</v>
      </c>
      <c r="P166" s="301">
        <v>5.1769992663242843E-2</v>
      </c>
    </row>
    <row r="167" spans="1:16" ht="15">
      <c r="A167" s="263">
        <v>157</v>
      </c>
      <c r="B167" s="362" t="s">
        <v>63</v>
      </c>
      <c r="C167" s="459" t="s">
        <v>195</v>
      </c>
      <c r="D167" s="460">
        <v>44343</v>
      </c>
      <c r="E167" s="297">
        <v>963.45</v>
      </c>
      <c r="F167" s="297">
        <v>955.06666666666661</v>
      </c>
      <c r="G167" s="298">
        <v>944.98333333333323</v>
      </c>
      <c r="H167" s="298">
        <v>926.51666666666665</v>
      </c>
      <c r="I167" s="298">
        <v>916.43333333333328</v>
      </c>
      <c r="J167" s="298">
        <v>973.53333333333319</v>
      </c>
      <c r="K167" s="298">
        <v>983.61666666666667</v>
      </c>
      <c r="L167" s="298">
        <v>1002.0833333333331</v>
      </c>
      <c r="M167" s="285">
        <v>965.15</v>
      </c>
      <c r="N167" s="285">
        <v>936.6</v>
      </c>
      <c r="O167" s="300">
        <v>3084000</v>
      </c>
      <c r="P167" s="301">
        <v>-8.4458957993172032E-2</v>
      </c>
    </row>
    <row r="168" spans="1:16" ht="15">
      <c r="A168" s="263">
        <v>158</v>
      </c>
      <c r="B168" s="362" t="s">
        <v>106</v>
      </c>
      <c r="C168" s="459" t="s">
        <v>196</v>
      </c>
      <c r="D168" s="460">
        <v>44343</v>
      </c>
      <c r="E168" s="297">
        <v>488.75</v>
      </c>
      <c r="F168" s="297">
        <v>490.25</v>
      </c>
      <c r="G168" s="298">
        <v>483.55</v>
      </c>
      <c r="H168" s="298">
        <v>478.35</v>
      </c>
      <c r="I168" s="298">
        <v>471.65000000000003</v>
      </c>
      <c r="J168" s="298">
        <v>495.45</v>
      </c>
      <c r="K168" s="298">
        <v>502.15000000000003</v>
      </c>
      <c r="L168" s="298">
        <v>507.34999999999997</v>
      </c>
      <c r="M168" s="285">
        <v>496.95</v>
      </c>
      <c r="N168" s="285">
        <v>485.05</v>
      </c>
      <c r="O168" s="300">
        <v>29774400</v>
      </c>
      <c r="P168" s="301">
        <v>-8.2604988275421024E-3</v>
      </c>
    </row>
    <row r="169" spans="1:16" ht="15">
      <c r="A169" s="263">
        <v>159</v>
      </c>
      <c r="B169" s="362" t="s">
        <v>88</v>
      </c>
      <c r="C169" s="459" t="s">
        <v>198</v>
      </c>
      <c r="D169" s="460">
        <v>44343</v>
      </c>
      <c r="E169" s="297">
        <v>184.9</v>
      </c>
      <c r="F169" s="297">
        <v>184.03333333333333</v>
      </c>
      <c r="G169" s="298">
        <v>182.66666666666666</v>
      </c>
      <c r="H169" s="298">
        <v>180.43333333333334</v>
      </c>
      <c r="I169" s="298">
        <v>179.06666666666666</v>
      </c>
      <c r="J169" s="298">
        <v>186.26666666666665</v>
      </c>
      <c r="K169" s="298">
        <v>187.63333333333333</v>
      </c>
      <c r="L169" s="298">
        <v>189.86666666666665</v>
      </c>
      <c r="M169" s="285">
        <v>185.4</v>
      </c>
      <c r="N169" s="285">
        <v>181.8</v>
      </c>
      <c r="O169" s="300">
        <v>67257000</v>
      </c>
      <c r="P169" s="301">
        <v>8.1845572694158389E-3</v>
      </c>
    </row>
    <row r="175" spans="1:16">
      <c r="A175" s="277" t="s">
        <v>199</v>
      </c>
    </row>
    <row r="176" spans="1:16">
      <c r="A176" s="277" t="s">
        <v>200</v>
      </c>
    </row>
    <row r="177" spans="1:1">
      <c r="A177" s="277" t="s">
        <v>201</v>
      </c>
    </row>
    <row r="178" spans="1:1">
      <c r="A178" s="277" t="s">
        <v>202</v>
      </c>
    </row>
    <row r="179" spans="1:1">
      <c r="A179" s="277" t="s">
        <v>203</v>
      </c>
    </row>
    <row r="181" spans="1:1">
      <c r="A181" s="281" t="s">
        <v>204</v>
      </c>
    </row>
    <row r="182" spans="1:1">
      <c r="A182" s="302" t="s">
        <v>205</v>
      </c>
    </row>
    <row r="183" spans="1:1">
      <c r="A183" s="302" t="s">
        <v>206</v>
      </c>
    </row>
    <row r="184" spans="1:1">
      <c r="A184" s="302" t="s">
        <v>207</v>
      </c>
    </row>
    <row r="185" spans="1:1">
      <c r="A185" s="303" t="s">
        <v>208</v>
      </c>
    </row>
    <row r="186" spans="1:1">
      <c r="A186" s="303" t="s">
        <v>209</v>
      </c>
    </row>
    <row r="187" spans="1:1">
      <c r="A187" s="303" t="s">
        <v>210</v>
      </c>
    </row>
    <row r="188" spans="1:1">
      <c r="A188" s="303" t="s">
        <v>211</v>
      </c>
    </row>
    <row r="189" spans="1:1">
      <c r="A189" s="303" t="s">
        <v>212</v>
      </c>
    </row>
    <row r="190" spans="1:1">
      <c r="A190" s="303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workbookViewId="0">
      <pane ySplit="9" topLeftCell="A10" activePane="bottomLeft" state="frozen"/>
      <selection pane="bottomLeft" activeCell="E17" sqref="E17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0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6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6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6"/>
      <c r="M4" s="255"/>
      <c r="N4" s="255"/>
      <c r="O4" s="255"/>
    </row>
    <row r="5" spans="1:15" ht="25.5" customHeight="1">
      <c r="M5" s="246" t="s">
        <v>14</v>
      </c>
    </row>
    <row r="6" spans="1:15">
      <c r="A6" s="281" t="s">
        <v>15</v>
      </c>
      <c r="K6" s="266">
        <f>Main!B10</f>
        <v>44320</v>
      </c>
    </row>
    <row r="7" spans="1:15">
      <c r="A7"/>
    </row>
    <row r="8" spans="1:15" ht="28.5" customHeight="1">
      <c r="A8" s="516" t="s">
        <v>16</v>
      </c>
      <c r="B8" s="517" t="s">
        <v>18</v>
      </c>
      <c r="C8" s="515" t="s">
        <v>19</v>
      </c>
      <c r="D8" s="515" t="s">
        <v>20</v>
      </c>
      <c r="E8" s="515" t="s">
        <v>21</v>
      </c>
      <c r="F8" s="515"/>
      <c r="G8" s="515"/>
      <c r="H8" s="515" t="s">
        <v>22</v>
      </c>
      <c r="I8" s="515"/>
      <c r="J8" s="515"/>
      <c r="K8" s="260"/>
      <c r="L8" s="268"/>
      <c r="M8" s="268"/>
    </row>
    <row r="9" spans="1:15" ht="36" customHeight="1">
      <c r="A9" s="511"/>
      <c r="B9" s="513"/>
      <c r="C9" s="518" t="s">
        <v>23</v>
      </c>
      <c r="D9" s="518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7" t="s">
        <v>31</v>
      </c>
      <c r="M9" s="270" t="s">
        <v>214</v>
      </c>
    </row>
    <row r="10" spans="1:15">
      <c r="A10" s="282">
        <v>1</v>
      </c>
      <c r="B10" s="263" t="s">
        <v>215</v>
      </c>
      <c r="C10" s="283">
        <v>14634.15</v>
      </c>
      <c r="D10" s="284">
        <v>14574.75</v>
      </c>
      <c r="E10" s="284">
        <v>14475.65</v>
      </c>
      <c r="F10" s="284">
        <v>14317.15</v>
      </c>
      <c r="G10" s="284">
        <v>14218.05</v>
      </c>
      <c r="H10" s="284">
        <v>14733.25</v>
      </c>
      <c r="I10" s="284">
        <v>14832.349999999999</v>
      </c>
      <c r="J10" s="284">
        <v>14990.85</v>
      </c>
      <c r="K10" s="283">
        <v>14673.85</v>
      </c>
      <c r="L10" s="283">
        <v>14416.25</v>
      </c>
      <c r="M10" s="288"/>
    </row>
    <row r="11" spans="1:15">
      <c r="A11" s="282">
        <v>2</v>
      </c>
      <c r="B11" s="263" t="s">
        <v>216</v>
      </c>
      <c r="C11" s="285">
        <v>32465.75</v>
      </c>
      <c r="D11" s="265">
        <v>32312.966666666664</v>
      </c>
      <c r="E11" s="265">
        <v>32059.333333333328</v>
      </c>
      <c r="F11" s="265">
        <v>31652.916666666664</v>
      </c>
      <c r="G11" s="265">
        <v>31399.283333333329</v>
      </c>
      <c r="H11" s="265">
        <v>32719.383333333328</v>
      </c>
      <c r="I11" s="265">
        <v>32973.016666666663</v>
      </c>
      <c r="J11" s="265">
        <v>33379.433333333327</v>
      </c>
      <c r="K11" s="285">
        <v>32566.6</v>
      </c>
      <c r="L11" s="285">
        <v>31906.55</v>
      </c>
      <c r="M11" s="288"/>
    </row>
    <row r="12" spans="1:15">
      <c r="A12" s="282">
        <v>3</v>
      </c>
      <c r="B12" s="271" t="s">
        <v>217</v>
      </c>
      <c r="C12" s="285">
        <v>1818.7</v>
      </c>
      <c r="D12" s="265">
        <v>1811.3999999999999</v>
      </c>
      <c r="E12" s="265">
        <v>1796.2499999999998</v>
      </c>
      <c r="F12" s="265">
        <v>1773.8</v>
      </c>
      <c r="G12" s="265">
        <v>1758.6499999999999</v>
      </c>
      <c r="H12" s="265">
        <v>1833.8499999999997</v>
      </c>
      <c r="I12" s="265">
        <v>1848.9999999999998</v>
      </c>
      <c r="J12" s="265">
        <v>1871.4499999999996</v>
      </c>
      <c r="K12" s="285">
        <v>1826.55</v>
      </c>
      <c r="L12" s="285">
        <v>1788.95</v>
      </c>
      <c r="M12" s="288"/>
    </row>
    <row r="13" spans="1:15">
      <c r="A13" s="282">
        <v>4</v>
      </c>
      <c r="B13" s="263" t="s">
        <v>218</v>
      </c>
      <c r="C13" s="285">
        <v>4071.9</v>
      </c>
      <c r="D13" s="265">
        <v>4049.85</v>
      </c>
      <c r="E13" s="265">
        <v>4019.7999999999997</v>
      </c>
      <c r="F13" s="265">
        <v>3967.7</v>
      </c>
      <c r="G13" s="265">
        <v>3937.6499999999996</v>
      </c>
      <c r="H13" s="265">
        <v>4101.95</v>
      </c>
      <c r="I13" s="265">
        <v>4132</v>
      </c>
      <c r="J13" s="265">
        <v>4184.1000000000004</v>
      </c>
      <c r="K13" s="285">
        <v>4079.9</v>
      </c>
      <c r="L13" s="285">
        <v>3997.75</v>
      </c>
      <c r="M13" s="288"/>
    </row>
    <row r="14" spans="1:15">
      <c r="A14" s="282">
        <v>5</v>
      </c>
      <c r="B14" s="263" t="s">
        <v>219</v>
      </c>
      <c r="C14" s="285">
        <v>25676.05</v>
      </c>
      <c r="D14" s="265">
        <v>25629.849999999995</v>
      </c>
      <c r="E14" s="265">
        <v>25474.099999999991</v>
      </c>
      <c r="F14" s="265">
        <v>25272.149999999998</v>
      </c>
      <c r="G14" s="265">
        <v>25116.399999999994</v>
      </c>
      <c r="H14" s="265">
        <v>25831.799999999988</v>
      </c>
      <c r="I14" s="265">
        <v>25987.549999999996</v>
      </c>
      <c r="J14" s="265">
        <v>26189.499999999985</v>
      </c>
      <c r="K14" s="285">
        <v>25785.599999999999</v>
      </c>
      <c r="L14" s="285">
        <v>25427.9</v>
      </c>
      <c r="M14" s="288"/>
    </row>
    <row r="15" spans="1:15">
      <c r="A15" s="282">
        <v>6</v>
      </c>
      <c r="B15" s="263" t="s">
        <v>220</v>
      </c>
      <c r="C15" s="285">
        <v>3189.35</v>
      </c>
      <c r="D15" s="265">
        <v>3177.1166666666668</v>
      </c>
      <c r="E15" s="265">
        <v>3153.8833333333337</v>
      </c>
      <c r="F15" s="265">
        <v>3118.416666666667</v>
      </c>
      <c r="G15" s="265">
        <v>3095.1833333333338</v>
      </c>
      <c r="H15" s="265">
        <v>3212.5833333333335</v>
      </c>
      <c r="I15" s="265">
        <v>3235.8166666666671</v>
      </c>
      <c r="J15" s="265">
        <v>3271.2833333333333</v>
      </c>
      <c r="K15" s="285">
        <v>3200.35</v>
      </c>
      <c r="L15" s="285">
        <v>3141.65</v>
      </c>
      <c r="M15" s="288"/>
    </row>
    <row r="16" spans="1:15">
      <c r="A16" s="282">
        <v>7</v>
      </c>
      <c r="B16" s="263" t="s">
        <v>221</v>
      </c>
      <c r="C16" s="285">
        <v>6687.55</v>
      </c>
      <c r="D16" s="265">
        <v>6663.5666666666666</v>
      </c>
      <c r="E16" s="265">
        <v>6628.2833333333328</v>
      </c>
      <c r="F16" s="265">
        <v>6569.0166666666664</v>
      </c>
      <c r="G16" s="265">
        <v>6533.7333333333327</v>
      </c>
      <c r="H16" s="265">
        <v>6722.833333333333</v>
      </c>
      <c r="I16" s="265">
        <v>6758.1166666666677</v>
      </c>
      <c r="J16" s="265">
        <v>6817.3833333333332</v>
      </c>
      <c r="K16" s="285">
        <v>6698.85</v>
      </c>
      <c r="L16" s="285">
        <v>6604.3</v>
      </c>
      <c r="M16" s="288"/>
    </row>
    <row r="17" spans="1:13">
      <c r="A17" s="282">
        <v>8</v>
      </c>
      <c r="B17" s="263" t="s">
        <v>38</v>
      </c>
      <c r="C17" s="263">
        <v>1898</v>
      </c>
      <c r="D17" s="265">
        <v>1885.3666666666668</v>
      </c>
      <c r="E17" s="265">
        <v>1865.8333333333335</v>
      </c>
      <c r="F17" s="265">
        <v>1833.6666666666667</v>
      </c>
      <c r="G17" s="265">
        <v>1814.1333333333334</v>
      </c>
      <c r="H17" s="265">
        <v>1917.5333333333335</v>
      </c>
      <c r="I17" s="265">
        <v>1937.0666666666668</v>
      </c>
      <c r="J17" s="265">
        <v>1969.2333333333336</v>
      </c>
      <c r="K17" s="263">
        <v>1904.9</v>
      </c>
      <c r="L17" s="263">
        <v>1853.2</v>
      </c>
      <c r="M17" s="263">
        <v>5.0105399999999998</v>
      </c>
    </row>
    <row r="18" spans="1:13">
      <c r="A18" s="282">
        <v>9</v>
      </c>
      <c r="B18" s="263" t="s">
        <v>222</v>
      </c>
      <c r="C18" s="263">
        <v>924.05</v>
      </c>
      <c r="D18" s="265">
        <v>929.43333333333339</v>
      </c>
      <c r="E18" s="265">
        <v>908.86666666666679</v>
      </c>
      <c r="F18" s="265">
        <v>893.68333333333339</v>
      </c>
      <c r="G18" s="265">
        <v>873.11666666666679</v>
      </c>
      <c r="H18" s="265">
        <v>944.61666666666679</v>
      </c>
      <c r="I18" s="265">
        <v>965.18333333333339</v>
      </c>
      <c r="J18" s="265">
        <v>980.36666666666679</v>
      </c>
      <c r="K18" s="263">
        <v>950</v>
      </c>
      <c r="L18" s="263">
        <v>914.25</v>
      </c>
      <c r="M18" s="263">
        <v>69.592609999999993</v>
      </c>
    </row>
    <row r="19" spans="1:13">
      <c r="A19" s="282">
        <v>10</v>
      </c>
      <c r="B19" s="263" t="s">
        <v>735</v>
      </c>
      <c r="C19" s="264">
        <v>1643.25</v>
      </c>
      <c r="D19" s="265">
        <v>1631.1666666666667</v>
      </c>
      <c r="E19" s="265">
        <v>1607.8833333333334</v>
      </c>
      <c r="F19" s="265">
        <v>1572.5166666666667</v>
      </c>
      <c r="G19" s="265">
        <v>1549.2333333333333</v>
      </c>
      <c r="H19" s="265">
        <v>1666.5333333333335</v>
      </c>
      <c r="I19" s="265">
        <v>1689.8166666666668</v>
      </c>
      <c r="J19" s="265">
        <v>1725.1833333333336</v>
      </c>
      <c r="K19" s="263">
        <v>1654.45</v>
      </c>
      <c r="L19" s="263">
        <v>1595.8</v>
      </c>
      <c r="M19" s="263">
        <v>5.4237399999999996</v>
      </c>
    </row>
    <row r="20" spans="1:13">
      <c r="A20" s="282">
        <v>11</v>
      </c>
      <c r="B20" s="263" t="s">
        <v>288</v>
      </c>
      <c r="C20" s="263">
        <v>15169.2</v>
      </c>
      <c r="D20" s="265">
        <v>15148.25</v>
      </c>
      <c r="E20" s="265">
        <v>15023.95</v>
      </c>
      <c r="F20" s="265">
        <v>14878.7</v>
      </c>
      <c r="G20" s="265">
        <v>14754.400000000001</v>
      </c>
      <c r="H20" s="265">
        <v>15293.5</v>
      </c>
      <c r="I20" s="265">
        <v>15417.8</v>
      </c>
      <c r="J20" s="265">
        <v>15563.05</v>
      </c>
      <c r="K20" s="263">
        <v>15272.55</v>
      </c>
      <c r="L20" s="263">
        <v>15003</v>
      </c>
      <c r="M20" s="263">
        <v>6.7799999999999999E-2</v>
      </c>
    </row>
    <row r="21" spans="1:13">
      <c r="A21" s="282">
        <v>12</v>
      </c>
      <c r="B21" s="263" t="s">
        <v>40</v>
      </c>
      <c r="C21" s="263">
        <v>1255.55</v>
      </c>
      <c r="D21" s="265">
        <v>1214.2</v>
      </c>
      <c r="E21" s="265">
        <v>1164</v>
      </c>
      <c r="F21" s="265">
        <v>1072.45</v>
      </c>
      <c r="G21" s="265">
        <v>1022.25</v>
      </c>
      <c r="H21" s="265">
        <v>1305.75</v>
      </c>
      <c r="I21" s="265">
        <v>1355.9500000000003</v>
      </c>
      <c r="J21" s="265">
        <v>1447.5</v>
      </c>
      <c r="K21" s="263">
        <v>1264.4000000000001</v>
      </c>
      <c r="L21" s="263">
        <v>1122.6500000000001</v>
      </c>
      <c r="M21" s="263">
        <v>112.76228</v>
      </c>
    </row>
    <row r="22" spans="1:13">
      <c r="A22" s="282">
        <v>13</v>
      </c>
      <c r="B22" s="263" t="s">
        <v>289</v>
      </c>
      <c r="C22" s="263">
        <v>1036.5</v>
      </c>
      <c r="D22" s="265">
        <v>1023.7333333333332</v>
      </c>
      <c r="E22" s="265">
        <v>1002.7666666666664</v>
      </c>
      <c r="F22" s="265">
        <v>969.03333333333319</v>
      </c>
      <c r="G22" s="265">
        <v>948.06666666666638</v>
      </c>
      <c r="H22" s="265">
        <v>1057.4666666666665</v>
      </c>
      <c r="I22" s="265">
        <v>1078.4333333333334</v>
      </c>
      <c r="J22" s="265">
        <v>1112.1666666666665</v>
      </c>
      <c r="K22" s="263">
        <v>1044.7</v>
      </c>
      <c r="L22" s="263">
        <v>990</v>
      </c>
      <c r="M22" s="263">
        <v>3.24742</v>
      </c>
    </row>
    <row r="23" spans="1:13">
      <c r="A23" s="282">
        <v>14</v>
      </c>
      <c r="B23" s="263" t="s">
        <v>41</v>
      </c>
      <c r="C23" s="263">
        <v>761.4</v>
      </c>
      <c r="D23" s="265">
        <v>746.38333333333333</v>
      </c>
      <c r="E23" s="265">
        <v>728.76666666666665</v>
      </c>
      <c r="F23" s="265">
        <v>696.13333333333333</v>
      </c>
      <c r="G23" s="265">
        <v>678.51666666666665</v>
      </c>
      <c r="H23" s="265">
        <v>779.01666666666665</v>
      </c>
      <c r="I23" s="265">
        <v>796.63333333333321</v>
      </c>
      <c r="J23" s="265">
        <v>829.26666666666665</v>
      </c>
      <c r="K23" s="263">
        <v>764</v>
      </c>
      <c r="L23" s="263">
        <v>713.75</v>
      </c>
      <c r="M23" s="263">
        <v>259.53577000000001</v>
      </c>
    </row>
    <row r="24" spans="1:13">
      <c r="A24" s="282">
        <v>15</v>
      </c>
      <c r="B24" s="263" t="s">
        <v>830</v>
      </c>
      <c r="C24" s="263">
        <v>1237.2</v>
      </c>
      <c r="D24" s="265">
        <v>1203.4666666666665</v>
      </c>
      <c r="E24" s="265">
        <v>1153.9333333333329</v>
      </c>
      <c r="F24" s="265">
        <v>1070.6666666666665</v>
      </c>
      <c r="G24" s="265">
        <v>1021.133333333333</v>
      </c>
      <c r="H24" s="265">
        <v>1286.7333333333329</v>
      </c>
      <c r="I24" s="265">
        <v>1336.2666666666662</v>
      </c>
      <c r="J24" s="265">
        <v>1419.5333333333328</v>
      </c>
      <c r="K24" s="263">
        <v>1253</v>
      </c>
      <c r="L24" s="263">
        <v>1120.2</v>
      </c>
      <c r="M24" s="263">
        <v>19.945869999999999</v>
      </c>
    </row>
    <row r="25" spans="1:13">
      <c r="A25" s="282">
        <v>16</v>
      </c>
      <c r="B25" s="263" t="s">
        <v>290</v>
      </c>
      <c r="C25" s="263">
        <v>1066</v>
      </c>
      <c r="D25" s="265">
        <v>1059.3333333333333</v>
      </c>
      <c r="E25" s="265">
        <v>1023.6666666666665</v>
      </c>
      <c r="F25" s="265">
        <v>981.33333333333326</v>
      </c>
      <c r="G25" s="265">
        <v>945.66666666666652</v>
      </c>
      <c r="H25" s="265">
        <v>1101.6666666666665</v>
      </c>
      <c r="I25" s="265">
        <v>1137.333333333333</v>
      </c>
      <c r="J25" s="265">
        <v>1179.6666666666665</v>
      </c>
      <c r="K25" s="263">
        <v>1095</v>
      </c>
      <c r="L25" s="263">
        <v>1017</v>
      </c>
      <c r="M25" s="263">
        <v>12.662369999999999</v>
      </c>
    </row>
    <row r="26" spans="1:13">
      <c r="A26" s="282">
        <v>17</v>
      </c>
      <c r="B26" s="263" t="s">
        <v>223</v>
      </c>
      <c r="C26" s="263">
        <v>114.85</v>
      </c>
      <c r="D26" s="265">
        <v>114.75</v>
      </c>
      <c r="E26" s="265">
        <v>113.1</v>
      </c>
      <c r="F26" s="265">
        <v>111.35</v>
      </c>
      <c r="G26" s="265">
        <v>109.69999999999999</v>
      </c>
      <c r="H26" s="265">
        <v>116.5</v>
      </c>
      <c r="I26" s="265">
        <v>118.15</v>
      </c>
      <c r="J26" s="265">
        <v>119.9</v>
      </c>
      <c r="K26" s="263">
        <v>116.4</v>
      </c>
      <c r="L26" s="263">
        <v>113</v>
      </c>
      <c r="M26" s="263">
        <v>19.988109999999999</v>
      </c>
    </row>
    <row r="27" spans="1:13">
      <c r="A27" s="282">
        <v>18</v>
      </c>
      <c r="B27" s="263" t="s">
        <v>224</v>
      </c>
      <c r="C27" s="263">
        <v>179.35</v>
      </c>
      <c r="D27" s="265">
        <v>178.08333333333334</v>
      </c>
      <c r="E27" s="265">
        <v>174.76666666666668</v>
      </c>
      <c r="F27" s="265">
        <v>170.18333333333334</v>
      </c>
      <c r="G27" s="265">
        <v>166.86666666666667</v>
      </c>
      <c r="H27" s="265">
        <v>182.66666666666669</v>
      </c>
      <c r="I27" s="265">
        <v>185.98333333333335</v>
      </c>
      <c r="J27" s="265">
        <v>190.56666666666669</v>
      </c>
      <c r="K27" s="263">
        <v>181.4</v>
      </c>
      <c r="L27" s="263">
        <v>173.5</v>
      </c>
      <c r="M27" s="263">
        <v>19.584440000000001</v>
      </c>
    </row>
    <row r="28" spans="1:13">
      <c r="A28" s="282">
        <v>19</v>
      </c>
      <c r="B28" s="263" t="s">
        <v>225</v>
      </c>
      <c r="C28" s="263">
        <v>1837.05</v>
      </c>
      <c r="D28" s="265">
        <v>1852.3166666666666</v>
      </c>
      <c r="E28" s="265">
        <v>1804.7333333333331</v>
      </c>
      <c r="F28" s="265">
        <v>1772.4166666666665</v>
      </c>
      <c r="G28" s="265">
        <v>1724.833333333333</v>
      </c>
      <c r="H28" s="265">
        <v>1884.6333333333332</v>
      </c>
      <c r="I28" s="265">
        <v>1932.2166666666667</v>
      </c>
      <c r="J28" s="265">
        <v>1964.5333333333333</v>
      </c>
      <c r="K28" s="263">
        <v>1899.9</v>
      </c>
      <c r="L28" s="263">
        <v>1820</v>
      </c>
      <c r="M28" s="263">
        <v>2.9133499999999999</v>
      </c>
    </row>
    <row r="29" spans="1:13">
      <c r="A29" s="282">
        <v>20</v>
      </c>
      <c r="B29" s="263" t="s">
        <v>294</v>
      </c>
      <c r="C29" s="263">
        <v>983.6</v>
      </c>
      <c r="D29" s="265">
        <v>986.06666666666661</v>
      </c>
      <c r="E29" s="265">
        <v>972.83333333333326</v>
      </c>
      <c r="F29" s="265">
        <v>962.06666666666661</v>
      </c>
      <c r="G29" s="265">
        <v>948.83333333333326</v>
      </c>
      <c r="H29" s="265">
        <v>996.83333333333326</v>
      </c>
      <c r="I29" s="265">
        <v>1010.0666666666666</v>
      </c>
      <c r="J29" s="265">
        <v>1020.8333333333333</v>
      </c>
      <c r="K29" s="263">
        <v>999.3</v>
      </c>
      <c r="L29" s="263">
        <v>975.3</v>
      </c>
      <c r="M29" s="263">
        <v>2.4366699999999999</v>
      </c>
    </row>
    <row r="30" spans="1:13">
      <c r="A30" s="282">
        <v>21</v>
      </c>
      <c r="B30" s="263" t="s">
        <v>226</v>
      </c>
      <c r="C30" s="263">
        <v>2762</v>
      </c>
      <c r="D30" s="265">
        <v>2783.8166666666671</v>
      </c>
      <c r="E30" s="265">
        <v>2728.733333333334</v>
      </c>
      <c r="F30" s="265">
        <v>2695.4666666666672</v>
      </c>
      <c r="G30" s="265">
        <v>2640.3833333333341</v>
      </c>
      <c r="H30" s="265">
        <v>2817.0833333333339</v>
      </c>
      <c r="I30" s="265">
        <v>2872.166666666667</v>
      </c>
      <c r="J30" s="265">
        <v>2905.4333333333338</v>
      </c>
      <c r="K30" s="263">
        <v>2838.9</v>
      </c>
      <c r="L30" s="263">
        <v>2750.55</v>
      </c>
      <c r="M30" s="263">
        <v>2.2547100000000002</v>
      </c>
    </row>
    <row r="31" spans="1:13">
      <c r="A31" s="282">
        <v>22</v>
      </c>
      <c r="B31" s="263" t="s">
        <v>44</v>
      </c>
      <c r="C31" s="263">
        <v>782.3</v>
      </c>
      <c r="D31" s="265">
        <v>776.9</v>
      </c>
      <c r="E31" s="265">
        <v>762.34999999999991</v>
      </c>
      <c r="F31" s="265">
        <v>742.4</v>
      </c>
      <c r="G31" s="265">
        <v>727.84999999999991</v>
      </c>
      <c r="H31" s="265">
        <v>796.84999999999991</v>
      </c>
      <c r="I31" s="265">
        <v>811.39999999999986</v>
      </c>
      <c r="J31" s="265">
        <v>831.34999999999991</v>
      </c>
      <c r="K31" s="263">
        <v>791.45</v>
      </c>
      <c r="L31" s="263">
        <v>756.95</v>
      </c>
      <c r="M31" s="263">
        <v>22.448260000000001</v>
      </c>
    </row>
    <row r="32" spans="1:13">
      <c r="A32" s="282">
        <v>23</v>
      </c>
      <c r="B32" s="263" t="s">
        <v>45</v>
      </c>
      <c r="C32" s="263">
        <v>311.64999999999998</v>
      </c>
      <c r="D32" s="265">
        <v>308.55</v>
      </c>
      <c r="E32" s="265">
        <v>304.3</v>
      </c>
      <c r="F32" s="265">
        <v>296.95</v>
      </c>
      <c r="G32" s="265">
        <v>292.7</v>
      </c>
      <c r="H32" s="265">
        <v>315.90000000000003</v>
      </c>
      <c r="I32" s="265">
        <v>320.15000000000003</v>
      </c>
      <c r="J32" s="265">
        <v>327.50000000000006</v>
      </c>
      <c r="K32" s="263">
        <v>312.8</v>
      </c>
      <c r="L32" s="263">
        <v>301.2</v>
      </c>
      <c r="M32" s="263">
        <v>62.326700000000002</v>
      </c>
    </row>
    <row r="33" spans="1:13">
      <c r="A33" s="282">
        <v>24</v>
      </c>
      <c r="B33" s="263" t="s">
        <v>46</v>
      </c>
      <c r="C33" s="263">
        <v>3204.3</v>
      </c>
      <c r="D33" s="265">
        <v>3188.7000000000003</v>
      </c>
      <c r="E33" s="265">
        <v>3155.6000000000004</v>
      </c>
      <c r="F33" s="265">
        <v>3106.9</v>
      </c>
      <c r="G33" s="265">
        <v>3073.8</v>
      </c>
      <c r="H33" s="265">
        <v>3237.4000000000005</v>
      </c>
      <c r="I33" s="265">
        <v>3270.5</v>
      </c>
      <c r="J33" s="265">
        <v>3319.2000000000007</v>
      </c>
      <c r="K33" s="263">
        <v>3221.8</v>
      </c>
      <c r="L33" s="263">
        <v>3140</v>
      </c>
      <c r="M33" s="263">
        <v>7.2828099999999996</v>
      </c>
    </row>
    <row r="34" spans="1:13">
      <c r="A34" s="282">
        <v>25</v>
      </c>
      <c r="B34" s="263" t="s">
        <v>47</v>
      </c>
      <c r="C34" s="263">
        <v>221.3</v>
      </c>
      <c r="D34" s="265">
        <v>219.18333333333331</v>
      </c>
      <c r="E34" s="265">
        <v>214.61666666666662</v>
      </c>
      <c r="F34" s="265">
        <v>207.93333333333331</v>
      </c>
      <c r="G34" s="265">
        <v>203.36666666666662</v>
      </c>
      <c r="H34" s="265">
        <v>225.86666666666662</v>
      </c>
      <c r="I34" s="265">
        <v>230.43333333333328</v>
      </c>
      <c r="J34" s="265">
        <v>237.11666666666662</v>
      </c>
      <c r="K34" s="263">
        <v>223.75</v>
      </c>
      <c r="L34" s="263">
        <v>212.5</v>
      </c>
      <c r="M34" s="263">
        <v>94.822320000000005</v>
      </c>
    </row>
    <row r="35" spans="1:13">
      <c r="A35" s="282">
        <v>26</v>
      </c>
      <c r="B35" s="263" t="s">
        <v>48</v>
      </c>
      <c r="C35" s="263">
        <v>111.85</v>
      </c>
      <c r="D35" s="265">
        <v>110.86666666666667</v>
      </c>
      <c r="E35" s="265">
        <v>109.28333333333335</v>
      </c>
      <c r="F35" s="265">
        <v>106.71666666666667</v>
      </c>
      <c r="G35" s="265">
        <v>105.13333333333334</v>
      </c>
      <c r="H35" s="265">
        <v>113.43333333333335</v>
      </c>
      <c r="I35" s="265">
        <v>115.01666666666667</v>
      </c>
      <c r="J35" s="265">
        <v>117.58333333333336</v>
      </c>
      <c r="K35" s="263">
        <v>112.45</v>
      </c>
      <c r="L35" s="263">
        <v>108.3</v>
      </c>
      <c r="M35" s="263">
        <v>197.5752</v>
      </c>
    </row>
    <row r="36" spans="1:13">
      <c r="A36" s="282">
        <v>27</v>
      </c>
      <c r="B36" s="263" t="s">
        <v>50</v>
      </c>
      <c r="C36" s="263">
        <v>2582.15</v>
      </c>
      <c r="D36" s="265">
        <v>2560.9500000000003</v>
      </c>
      <c r="E36" s="265">
        <v>2526.8000000000006</v>
      </c>
      <c r="F36" s="265">
        <v>2471.4500000000003</v>
      </c>
      <c r="G36" s="265">
        <v>2437.3000000000006</v>
      </c>
      <c r="H36" s="265">
        <v>2616.3000000000006</v>
      </c>
      <c r="I36" s="265">
        <v>2650.4500000000003</v>
      </c>
      <c r="J36" s="265">
        <v>2705.8000000000006</v>
      </c>
      <c r="K36" s="263">
        <v>2595.1</v>
      </c>
      <c r="L36" s="263">
        <v>2505.6</v>
      </c>
      <c r="M36" s="263">
        <v>10.34774</v>
      </c>
    </row>
    <row r="37" spans="1:13">
      <c r="A37" s="282">
        <v>28</v>
      </c>
      <c r="B37" s="263" t="s">
        <v>52</v>
      </c>
      <c r="C37" s="263">
        <v>968.75</v>
      </c>
      <c r="D37" s="265">
        <v>973.5</v>
      </c>
      <c r="E37" s="265">
        <v>960.75</v>
      </c>
      <c r="F37" s="265">
        <v>952.75</v>
      </c>
      <c r="G37" s="265">
        <v>940</v>
      </c>
      <c r="H37" s="265">
        <v>981.5</v>
      </c>
      <c r="I37" s="265">
        <v>994.25</v>
      </c>
      <c r="J37" s="265">
        <v>1002.25</v>
      </c>
      <c r="K37" s="263">
        <v>986.25</v>
      </c>
      <c r="L37" s="263">
        <v>965.5</v>
      </c>
      <c r="M37" s="263">
        <v>14.150969999999999</v>
      </c>
    </row>
    <row r="38" spans="1:13">
      <c r="A38" s="282">
        <v>29</v>
      </c>
      <c r="B38" s="263" t="s">
        <v>227</v>
      </c>
      <c r="C38" s="263">
        <v>2898.65</v>
      </c>
      <c r="D38" s="265">
        <v>2877.5166666666664</v>
      </c>
      <c r="E38" s="265">
        <v>2844.0333333333328</v>
      </c>
      <c r="F38" s="265">
        <v>2789.4166666666665</v>
      </c>
      <c r="G38" s="265">
        <v>2755.9333333333329</v>
      </c>
      <c r="H38" s="265">
        <v>2932.1333333333328</v>
      </c>
      <c r="I38" s="265">
        <v>2965.6166666666663</v>
      </c>
      <c r="J38" s="265">
        <v>3020.2333333333327</v>
      </c>
      <c r="K38" s="263">
        <v>2911</v>
      </c>
      <c r="L38" s="263">
        <v>2822.9</v>
      </c>
      <c r="M38" s="263">
        <v>2.3223799999999999</v>
      </c>
    </row>
    <row r="39" spans="1:13">
      <c r="A39" s="282">
        <v>30</v>
      </c>
      <c r="B39" s="263" t="s">
        <v>54</v>
      </c>
      <c r="C39" s="263">
        <v>702.75</v>
      </c>
      <c r="D39" s="265">
        <v>700.94999999999993</v>
      </c>
      <c r="E39" s="265">
        <v>693.89999999999986</v>
      </c>
      <c r="F39" s="265">
        <v>685.05</v>
      </c>
      <c r="G39" s="265">
        <v>677.99999999999989</v>
      </c>
      <c r="H39" s="265">
        <v>709.79999999999984</v>
      </c>
      <c r="I39" s="265">
        <v>716.8499999999998</v>
      </c>
      <c r="J39" s="265">
        <v>725.69999999999982</v>
      </c>
      <c r="K39" s="263">
        <v>708</v>
      </c>
      <c r="L39" s="263">
        <v>692.1</v>
      </c>
      <c r="M39" s="263">
        <v>137.52878000000001</v>
      </c>
    </row>
    <row r="40" spans="1:13">
      <c r="A40" s="282">
        <v>31</v>
      </c>
      <c r="B40" s="263" t="s">
        <v>55</v>
      </c>
      <c r="C40" s="263">
        <v>3851.85</v>
      </c>
      <c r="D40" s="265">
        <v>3847.8833333333332</v>
      </c>
      <c r="E40" s="265">
        <v>3788.9666666666662</v>
      </c>
      <c r="F40" s="265">
        <v>3726.083333333333</v>
      </c>
      <c r="G40" s="265">
        <v>3667.1666666666661</v>
      </c>
      <c r="H40" s="265">
        <v>3910.7666666666664</v>
      </c>
      <c r="I40" s="265">
        <v>3969.6833333333334</v>
      </c>
      <c r="J40" s="265">
        <v>4032.5666666666666</v>
      </c>
      <c r="K40" s="263">
        <v>3906.8</v>
      </c>
      <c r="L40" s="263">
        <v>3785</v>
      </c>
      <c r="M40" s="263">
        <v>7.9644399999999997</v>
      </c>
    </row>
    <row r="41" spans="1:13">
      <c r="A41" s="282">
        <v>32</v>
      </c>
      <c r="B41" s="263" t="s">
        <v>58</v>
      </c>
      <c r="C41" s="263">
        <v>5551.15</v>
      </c>
      <c r="D41" s="265">
        <v>5474.1333333333341</v>
      </c>
      <c r="E41" s="265">
        <v>5368.2666666666682</v>
      </c>
      <c r="F41" s="265">
        <v>5185.3833333333341</v>
      </c>
      <c r="G41" s="265">
        <v>5079.5166666666682</v>
      </c>
      <c r="H41" s="265">
        <v>5657.0166666666682</v>
      </c>
      <c r="I41" s="265">
        <v>5762.883333333335</v>
      </c>
      <c r="J41" s="265">
        <v>5945.7666666666682</v>
      </c>
      <c r="K41" s="263">
        <v>5580</v>
      </c>
      <c r="L41" s="263">
        <v>5291.25</v>
      </c>
      <c r="M41" s="263">
        <v>40.335909999999998</v>
      </c>
    </row>
    <row r="42" spans="1:13">
      <c r="A42" s="282">
        <v>33</v>
      </c>
      <c r="B42" s="263" t="s">
        <v>57</v>
      </c>
      <c r="C42" s="263">
        <v>11041.7</v>
      </c>
      <c r="D42" s="265">
        <v>10988.900000000001</v>
      </c>
      <c r="E42" s="265">
        <v>10866.950000000003</v>
      </c>
      <c r="F42" s="265">
        <v>10692.2</v>
      </c>
      <c r="G42" s="265">
        <v>10570.250000000002</v>
      </c>
      <c r="H42" s="265">
        <v>11163.650000000003</v>
      </c>
      <c r="I42" s="265">
        <v>11285.6</v>
      </c>
      <c r="J42" s="265">
        <v>11460.350000000004</v>
      </c>
      <c r="K42" s="263">
        <v>11110.85</v>
      </c>
      <c r="L42" s="263">
        <v>10814.15</v>
      </c>
      <c r="M42" s="263">
        <v>3.9693100000000001</v>
      </c>
    </row>
    <row r="43" spans="1:13">
      <c r="A43" s="282">
        <v>34</v>
      </c>
      <c r="B43" s="263" t="s">
        <v>228</v>
      </c>
      <c r="C43" s="263">
        <v>3429.15</v>
      </c>
      <c r="D43" s="265">
        <v>3412.8333333333335</v>
      </c>
      <c r="E43" s="265">
        <v>3357.666666666667</v>
      </c>
      <c r="F43" s="265">
        <v>3286.1833333333334</v>
      </c>
      <c r="G43" s="265">
        <v>3231.0166666666669</v>
      </c>
      <c r="H43" s="265">
        <v>3484.3166666666671</v>
      </c>
      <c r="I43" s="265">
        <v>3539.483333333334</v>
      </c>
      <c r="J43" s="265">
        <v>3610.9666666666672</v>
      </c>
      <c r="K43" s="263">
        <v>3468</v>
      </c>
      <c r="L43" s="263">
        <v>3341.35</v>
      </c>
      <c r="M43" s="263">
        <v>0.32657000000000003</v>
      </c>
    </row>
    <row r="44" spans="1:13">
      <c r="A44" s="282">
        <v>35</v>
      </c>
      <c r="B44" s="263" t="s">
        <v>59</v>
      </c>
      <c r="C44" s="263">
        <v>1783.4</v>
      </c>
      <c r="D44" s="265">
        <v>1773.5166666666667</v>
      </c>
      <c r="E44" s="265">
        <v>1752.0833333333333</v>
      </c>
      <c r="F44" s="265">
        <v>1720.7666666666667</v>
      </c>
      <c r="G44" s="265">
        <v>1699.3333333333333</v>
      </c>
      <c r="H44" s="265">
        <v>1804.8333333333333</v>
      </c>
      <c r="I44" s="265">
        <v>1826.2666666666667</v>
      </c>
      <c r="J44" s="265">
        <v>1857.5833333333333</v>
      </c>
      <c r="K44" s="263">
        <v>1794.95</v>
      </c>
      <c r="L44" s="263">
        <v>1742.2</v>
      </c>
      <c r="M44" s="263">
        <v>2.43784</v>
      </c>
    </row>
    <row r="45" spans="1:13">
      <c r="A45" s="282">
        <v>36</v>
      </c>
      <c r="B45" s="263" t="s">
        <v>229</v>
      </c>
      <c r="C45" s="263">
        <v>318.85000000000002</v>
      </c>
      <c r="D45" s="265">
        <v>321.08333333333331</v>
      </c>
      <c r="E45" s="265">
        <v>312.16666666666663</v>
      </c>
      <c r="F45" s="265">
        <v>305.48333333333329</v>
      </c>
      <c r="G45" s="265">
        <v>296.56666666666661</v>
      </c>
      <c r="H45" s="265">
        <v>327.76666666666665</v>
      </c>
      <c r="I45" s="265">
        <v>336.68333333333328</v>
      </c>
      <c r="J45" s="265">
        <v>343.36666666666667</v>
      </c>
      <c r="K45" s="263">
        <v>330</v>
      </c>
      <c r="L45" s="263">
        <v>314.39999999999998</v>
      </c>
      <c r="M45" s="263">
        <v>137.43805</v>
      </c>
    </row>
    <row r="46" spans="1:13">
      <c r="A46" s="282">
        <v>37</v>
      </c>
      <c r="B46" s="263" t="s">
        <v>60</v>
      </c>
      <c r="C46" s="263">
        <v>66.650000000000006</v>
      </c>
      <c r="D46" s="265">
        <v>65.983333333333334</v>
      </c>
      <c r="E46" s="265">
        <v>65.016666666666666</v>
      </c>
      <c r="F46" s="265">
        <v>63.383333333333326</v>
      </c>
      <c r="G46" s="265">
        <v>62.416666666666657</v>
      </c>
      <c r="H46" s="265">
        <v>67.616666666666674</v>
      </c>
      <c r="I46" s="265">
        <v>68.583333333333343</v>
      </c>
      <c r="J46" s="265">
        <v>70.216666666666683</v>
      </c>
      <c r="K46" s="263">
        <v>66.95</v>
      </c>
      <c r="L46" s="263">
        <v>64.349999999999994</v>
      </c>
      <c r="M46" s="263">
        <v>443.44731999999999</v>
      </c>
    </row>
    <row r="47" spans="1:13">
      <c r="A47" s="282">
        <v>38</v>
      </c>
      <c r="B47" s="263" t="s">
        <v>61</v>
      </c>
      <c r="C47" s="263">
        <v>65.55</v>
      </c>
      <c r="D47" s="265">
        <v>65.499999999999986</v>
      </c>
      <c r="E47" s="265">
        <v>64.649999999999977</v>
      </c>
      <c r="F47" s="265">
        <v>63.749999999999986</v>
      </c>
      <c r="G47" s="265">
        <v>62.899999999999977</v>
      </c>
      <c r="H47" s="265">
        <v>66.399999999999977</v>
      </c>
      <c r="I47" s="265">
        <v>67.249999999999972</v>
      </c>
      <c r="J47" s="265">
        <v>68.149999999999977</v>
      </c>
      <c r="K47" s="263">
        <v>66.349999999999994</v>
      </c>
      <c r="L47" s="263">
        <v>64.599999999999994</v>
      </c>
      <c r="M47" s="263">
        <v>32.199449999999999</v>
      </c>
    </row>
    <row r="48" spans="1:13">
      <c r="A48" s="282">
        <v>39</v>
      </c>
      <c r="B48" s="263" t="s">
        <v>62</v>
      </c>
      <c r="C48" s="263">
        <v>1348.1</v>
      </c>
      <c r="D48" s="265">
        <v>1350.8</v>
      </c>
      <c r="E48" s="265">
        <v>1337.3</v>
      </c>
      <c r="F48" s="265">
        <v>1326.5</v>
      </c>
      <c r="G48" s="265">
        <v>1313</v>
      </c>
      <c r="H48" s="265">
        <v>1361.6</v>
      </c>
      <c r="I48" s="265">
        <v>1375.1</v>
      </c>
      <c r="J48" s="265">
        <v>1385.8999999999999</v>
      </c>
      <c r="K48" s="263">
        <v>1364.3</v>
      </c>
      <c r="L48" s="263">
        <v>1340</v>
      </c>
      <c r="M48" s="263">
        <v>2.66065</v>
      </c>
    </row>
    <row r="49" spans="1:13">
      <c r="A49" s="282">
        <v>40</v>
      </c>
      <c r="B49" s="263" t="s">
        <v>65</v>
      </c>
      <c r="C49" s="263">
        <v>712.3</v>
      </c>
      <c r="D49" s="265">
        <v>707.81666666666661</v>
      </c>
      <c r="E49" s="265">
        <v>701.58333333333326</v>
      </c>
      <c r="F49" s="265">
        <v>690.86666666666667</v>
      </c>
      <c r="G49" s="265">
        <v>684.63333333333333</v>
      </c>
      <c r="H49" s="265">
        <v>718.53333333333319</v>
      </c>
      <c r="I49" s="265">
        <v>724.76666666666654</v>
      </c>
      <c r="J49" s="265">
        <v>735.48333333333312</v>
      </c>
      <c r="K49" s="263">
        <v>714.05</v>
      </c>
      <c r="L49" s="263">
        <v>697.1</v>
      </c>
      <c r="M49" s="263">
        <v>4.53233</v>
      </c>
    </row>
    <row r="50" spans="1:13">
      <c r="A50" s="282">
        <v>41</v>
      </c>
      <c r="B50" s="263" t="s">
        <v>64</v>
      </c>
      <c r="C50" s="263">
        <v>130.25</v>
      </c>
      <c r="D50" s="265">
        <v>130.65</v>
      </c>
      <c r="E50" s="265">
        <v>128.45000000000002</v>
      </c>
      <c r="F50" s="265">
        <v>126.65</v>
      </c>
      <c r="G50" s="265">
        <v>124.45000000000002</v>
      </c>
      <c r="H50" s="265">
        <v>132.45000000000002</v>
      </c>
      <c r="I50" s="265">
        <v>134.65</v>
      </c>
      <c r="J50" s="265">
        <v>136.45000000000002</v>
      </c>
      <c r="K50" s="263">
        <v>132.85</v>
      </c>
      <c r="L50" s="263">
        <v>128.85</v>
      </c>
      <c r="M50" s="263">
        <v>65.081500000000005</v>
      </c>
    </row>
    <row r="51" spans="1:13">
      <c r="A51" s="282">
        <v>42</v>
      </c>
      <c r="B51" s="263" t="s">
        <v>66</v>
      </c>
      <c r="C51" s="263">
        <v>616.1</v>
      </c>
      <c r="D51" s="265">
        <v>611.5</v>
      </c>
      <c r="E51" s="265">
        <v>603.20000000000005</v>
      </c>
      <c r="F51" s="265">
        <v>590.30000000000007</v>
      </c>
      <c r="G51" s="265">
        <v>582.00000000000011</v>
      </c>
      <c r="H51" s="265">
        <v>624.4</v>
      </c>
      <c r="I51" s="265">
        <v>632.69999999999993</v>
      </c>
      <c r="J51" s="265">
        <v>645.59999999999991</v>
      </c>
      <c r="K51" s="263">
        <v>619.79999999999995</v>
      </c>
      <c r="L51" s="263">
        <v>598.6</v>
      </c>
      <c r="M51" s="263">
        <v>10.667350000000001</v>
      </c>
    </row>
    <row r="52" spans="1:13">
      <c r="A52" s="282">
        <v>43</v>
      </c>
      <c r="B52" s="263" t="s">
        <v>69</v>
      </c>
      <c r="C52" s="263">
        <v>53.5</v>
      </c>
      <c r="D52" s="265">
        <v>52.016666666666673</v>
      </c>
      <c r="E52" s="265">
        <v>48.883333333333347</v>
      </c>
      <c r="F52" s="265">
        <v>44.266666666666673</v>
      </c>
      <c r="G52" s="265">
        <v>41.133333333333347</v>
      </c>
      <c r="H52" s="265">
        <v>56.633333333333347</v>
      </c>
      <c r="I52" s="265">
        <v>59.766666666666673</v>
      </c>
      <c r="J52" s="265">
        <v>64.383333333333354</v>
      </c>
      <c r="K52" s="263">
        <v>55.15</v>
      </c>
      <c r="L52" s="263">
        <v>47.4</v>
      </c>
      <c r="M52" s="263">
        <v>1335.20586</v>
      </c>
    </row>
    <row r="53" spans="1:13">
      <c r="A53" s="282">
        <v>44</v>
      </c>
      <c r="B53" s="263" t="s">
        <v>73</v>
      </c>
      <c r="C53" s="263">
        <v>416</v>
      </c>
      <c r="D53" s="265">
        <v>420.14999999999992</v>
      </c>
      <c r="E53" s="265">
        <v>411.24999999999983</v>
      </c>
      <c r="F53" s="265">
        <v>406.49999999999989</v>
      </c>
      <c r="G53" s="265">
        <v>397.5999999999998</v>
      </c>
      <c r="H53" s="265">
        <v>424.89999999999986</v>
      </c>
      <c r="I53" s="265">
        <v>433.79999999999995</v>
      </c>
      <c r="J53" s="265">
        <v>438.5499999999999</v>
      </c>
      <c r="K53" s="263">
        <v>429.05</v>
      </c>
      <c r="L53" s="263">
        <v>415.4</v>
      </c>
      <c r="M53" s="263">
        <v>80.593909999999994</v>
      </c>
    </row>
    <row r="54" spans="1:13">
      <c r="A54" s="282">
        <v>45</v>
      </c>
      <c r="B54" s="263" t="s">
        <v>68</v>
      </c>
      <c r="C54" s="263">
        <v>558.85</v>
      </c>
      <c r="D54" s="265">
        <v>550.13333333333333</v>
      </c>
      <c r="E54" s="265">
        <v>537.76666666666665</v>
      </c>
      <c r="F54" s="265">
        <v>516.68333333333328</v>
      </c>
      <c r="G54" s="265">
        <v>504.31666666666661</v>
      </c>
      <c r="H54" s="265">
        <v>571.2166666666667</v>
      </c>
      <c r="I54" s="265">
        <v>583.58333333333326</v>
      </c>
      <c r="J54" s="265">
        <v>604.66666666666674</v>
      </c>
      <c r="K54" s="263">
        <v>562.5</v>
      </c>
      <c r="L54" s="263">
        <v>529.04999999999995</v>
      </c>
      <c r="M54" s="263">
        <v>142.88087999999999</v>
      </c>
    </row>
    <row r="55" spans="1:13">
      <c r="A55" s="282">
        <v>46</v>
      </c>
      <c r="B55" s="263" t="s">
        <v>70</v>
      </c>
      <c r="C55" s="263">
        <v>378.5</v>
      </c>
      <c r="D55" s="265">
        <v>378.48333333333335</v>
      </c>
      <c r="E55" s="265">
        <v>375.11666666666667</v>
      </c>
      <c r="F55" s="265">
        <v>371.73333333333335</v>
      </c>
      <c r="G55" s="265">
        <v>368.36666666666667</v>
      </c>
      <c r="H55" s="265">
        <v>381.86666666666667</v>
      </c>
      <c r="I55" s="265">
        <v>385.23333333333335</v>
      </c>
      <c r="J55" s="265">
        <v>388.61666666666667</v>
      </c>
      <c r="K55" s="263">
        <v>381.85</v>
      </c>
      <c r="L55" s="263">
        <v>375.1</v>
      </c>
      <c r="M55" s="263">
        <v>34.744819999999997</v>
      </c>
    </row>
    <row r="56" spans="1:13">
      <c r="A56" s="282">
        <v>47</v>
      </c>
      <c r="B56" s="263" t="s">
        <v>230</v>
      </c>
      <c r="C56" s="263">
        <v>1175.2</v>
      </c>
      <c r="D56" s="265">
        <v>1169.3833333333332</v>
      </c>
      <c r="E56" s="265">
        <v>1150.7666666666664</v>
      </c>
      <c r="F56" s="265">
        <v>1126.3333333333333</v>
      </c>
      <c r="G56" s="265">
        <v>1107.7166666666665</v>
      </c>
      <c r="H56" s="265">
        <v>1193.8166666666664</v>
      </c>
      <c r="I56" s="265">
        <v>1212.4333333333332</v>
      </c>
      <c r="J56" s="265">
        <v>1236.8666666666663</v>
      </c>
      <c r="K56" s="263">
        <v>1188</v>
      </c>
      <c r="L56" s="263">
        <v>1144.95</v>
      </c>
      <c r="M56" s="263">
        <v>0.41284999999999999</v>
      </c>
    </row>
    <row r="57" spans="1:13">
      <c r="A57" s="282">
        <v>48</v>
      </c>
      <c r="B57" s="263" t="s">
        <v>71</v>
      </c>
      <c r="C57" s="263">
        <v>13515.55</v>
      </c>
      <c r="D57" s="265">
        <v>13433.333333333334</v>
      </c>
      <c r="E57" s="265">
        <v>13312.216666666667</v>
      </c>
      <c r="F57" s="265">
        <v>13108.883333333333</v>
      </c>
      <c r="G57" s="265">
        <v>12987.766666666666</v>
      </c>
      <c r="H57" s="265">
        <v>13636.666666666668</v>
      </c>
      <c r="I57" s="265">
        <v>13757.783333333333</v>
      </c>
      <c r="J57" s="265">
        <v>13961.116666666669</v>
      </c>
      <c r="K57" s="263">
        <v>13554.45</v>
      </c>
      <c r="L57" s="263">
        <v>13230</v>
      </c>
      <c r="M57" s="263">
        <v>0.24129999999999999</v>
      </c>
    </row>
    <row r="58" spans="1:13">
      <c r="A58" s="282">
        <v>49</v>
      </c>
      <c r="B58" s="263" t="s">
        <v>74</v>
      </c>
      <c r="C58" s="263">
        <v>3439.25</v>
      </c>
      <c r="D58" s="265">
        <v>3449.85</v>
      </c>
      <c r="E58" s="265">
        <v>3421</v>
      </c>
      <c r="F58" s="265">
        <v>3402.75</v>
      </c>
      <c r="G58" s="265">
        <v>3373.9</v>
      </c>
      <c r="H58" s="265">
        <v>3468.1</v>
      </c>
      <c r="I58" s="265">
        <v>3496.9499999999994</v>
      </c>
      <c r="J58" s="265">
        <v>3515.2</v>
      </c>
      <c r="K58" s="263">
        <v>3478.7</v>
      </c>
      <c r="L58" s="263">
        <v>3431.6</v>
      </c>
      <c r="M58" s="263">
        <v>5.7002199999999998</v>
      </c>
    </row>
    <row r="59" spans="1:13">
      <c r="A59" s="282">
        <v>50</v>
      </c>
      <c r="B59" s="263" t="s">
        <v>80</v>
      </c>
      <c r="C59" s="263">
        <v>631.45000000000005</v>
      </c>
      <c r="D59" s="265">
        <v>626.48333333333335</v>
      </c>
      <c r="E59" s="265">
        <v>616.9666666666667</v>
      </c>
      <c r="F59" s="265">
        <v>602.48333333333335</v>
      </c>
      <c r="G59" s="265">
        <v>592.9666666666667</v>
      </c>
      <c r="H59" s="265">
        <v>640.9666666666667</v>
      </c>
      <c r="I59" s="265">
        <v>650.48333333333335</v>
      </c>
      <c r="J59" s="265">
        <v>664.9666666666667</v>
      </c>
      <c r="K59" s="263">
        <v>636</v>
      </c>
      <c r="L59" s="263">
        <v>612</v>
      </c>
      <c r="M59" s="263">
        <v>9.9933499999999995</v>
      </c>
    </row>
    <row r="60" spans="1:13">
      <c r="A60" s="282">
        <v>51</v>
      </c>
      <c r="B60" s="263" t="s">
        <v>75</v>
      </c>
      <c r="C60" s="263">
        <v>580.79999999999995</v>
      </c>
      <c r="D60" s="265">
        <v>578.58333333333337</v>
      </c>
      <c r="E60" s="265">
        <v>572.66666666666674</v>
      </c>
      <c r="F60" s="265">
        <v>564.53333333333342</v>
      </c>
      <c r="G60" s="265">
        <v>558.61666666666679</v>
      </c>
      <c r="H60" s="265">
        <v>586.7166666666667</v>
      </c>
      <c r="I60" s="265">
        <v>592.63333333333344</v>
      </c>
      <c r="J60" s="265">
        <v>600.76666666666665</v>
      </c>
      <c r="K60" s="263">
        <v>584.5</v>
      </c>
      <c r="L60" s="263">
        <v>570.45000000000005</v>
      </c>
      <c r="M60" s="263">
        <v>86.253550000000004</v>
      </c>
    </row>
    <row r="61" spans="1:13">
      <c r="A61" s="282">
        <v>52</v>
      </c>
      <c r="B61" s="263" t="s">
        <v>76</v>
      </c>
      <c r="C61" s="263">
        <v>138.75</v>
      </c>
      <c r="D61" s="265">
        <v>138.15</v>
      </c>
      <c r="E61" s="265">
        <v>136.5</v>
      </c>
      <c r="F61" s="265">
        <v>134.25</v>
      </c>
      <c r="G61" s="265">
        <v>132.6</v>
      </c>
      <c r="H61" s="265">
        <v>140.4</v>
      </c>
      <c r="I61" s="265">
        <v>142.05000000000004</v>
      </c>
      <c r="J61" s="265">
        <v>144.30000000000001</v>
      </c>
      <c r="K61" s="263">
        <v>139.80000000000001</v>
      </c>
      <c r="L61" s="263">
        <v>135.9</v>
      </c>
      <c r="M61" s="263">
        <v>136.82192000000001</v>
      </c>
    </row>
    <row r="62" spans="1:13">
      <c r="A62" s="282">
        <v>53</v>
      </c>
      <c r="B62" s="263" t="s">
        <v>77</v>
      </c>
      <c r="C62" s="263">
        <v>125.2</v>
      </c>
      <c r="D62" s="265">
        <v>125</v>
      </c>
      <c r="E62" s="265">
        <v>124.2</v>
      </c>
      <c r="F62" s="265">
        <v>123.2</v>
      </c>
      <c r="G62" s="265">
        <v>122.4</v>
      </c>
      <c r="H62" s="265">
        <v>126</v>
      </c>
      <c r="I62" s="265">
        <v>126.80000000000001</v>
      </c>
      <c r="J62" s="265">
        <v>127.8</v>
      </c>
      <c r="K62" s="263">
        <v>125.8</v>
      </c>
      <c r="L62" s="263">
        <v>124</v>
      </c>
      <c r="M62" s="263">
        <v>7.4440600000000003</v>
      </c>
    </row>
    <row r="63" spans="1:13">
      <c r="A63" s="282">
        <v>54</v>
      </c>
      <c r="B63" s="263" t="s">
        <v>81</v>
      </c>
      <c r="C63" s="263">
        <v>559.1</v>
      </c>
      <c r="D63" s="265">
        <v>560.03333333333342</v>
      </c>
      <c r="E63" s="265">
        <v>554.11666666666679</v>
      </c>
      <c r="F63" s="265">
        <v>549.13333333333333</v>
      </c>
      <c r="G63" s="265">
        <v>543.2166666666667</v>
      </c>
      <c r="H63" s="265">
        <v>565.01666666666688</v>
      </c>
      <c r="I63" s="265">
        <v>570.93333333333362</v>
      </c>
      <c r="J63" s="265">
        <v>575.91666666666697</v>
      </c>
      <c r="K63" s="263">
        <v>565.95000000000005</v>
      </c>
      <c r="L63" s="263">
        <v>555.04999999999995</v>
      </c>
      <c r="M63" s="263">
        <v>32.455750000000002</v>
      </c>
    </row>
    <row r="64" spans="1:13">
      <c r="A64" s="282">
        <v>55</v>
      </c>
      <c r="B64" s="263" t="s">
        <v>82</v>
      </c>
      <c r="C64" s="263">
        <v>910.2</v>
      </c>
      <c r="D64" s="265">
        <v>913.66666666666663</v>
      </c>
      <c r="E64" s="265">
        <v>902.93333333333328</v>
      </c>
      <c r="F64" s="265">
        <v>895.66666666666663</v>
      </c>
      <c r="G64" s="265">
        <v>884.93333333333328</v>
      </c>
      <c r="H64" s="265">
        <v>920.93333333333328</v>
      </c>
      <c r="I64" s="265">
        <v>931.66666666666663</v>
      </c>
      <c r="J64" s="265">
        <v>938.93333333333328</v>
      </c>
      <c r="K64" s="263">
        <v>924.4</v>
      </c>
      <c r="L64" s="263">
        <v>906.4</v>
      </c>
      <c r="M64" s="263">
        <v>63.301439999999999</v>
      </c>
    </row>
    <row r="65" spans="1:13">
      <c r="A65" s="282">
        <v>56</v>
      </c>
      <c r="B65" s="263" t="s">
        <v>231</v>
      </c>
      <c r="C65" s="263">
        <v>169.55</v>
      </c>
      <c r="D65" s="265">
        <v>167.23333333333332</v>
      </c>
      <c r="E65" s="265">
        <v>164.36666666666665</v>
      </c>
      <c r="F65" s="265">
        <v>159.18333333333334</v>
      </c>
      <c r="G65" s="265">
        <v>156.31666666666666</v>
      </c>
      <c r="H65" s="265">
        <v>172.41666666666663</v>
      </c>
      <c r="I65" s="265">
        <v>175.2833333333333</v>
      </c>
      <c r="J65" s="265">
        <v>180.46666666666661</v>
      </c>
      <c r="K65" s="263">
        <v>170.1</v>
      </c>
      <c r="L65" s="263">
        <v>162.05000000000001</v>
      </c>
      <c r="M65" s="263">
        <v>20.527740000000001</v>
      </c>
    </row>
    <row r="66" spans="1:13">
      <c r="A66" s="282">
        <v>57</v>
      </c>
      <c r="B66" s="263" t="s">
        <v>83</v>
      </c>
      <c r="C66" s="263">
        <v>132.19999999999999</v>
      </c>
      <c r="D66" s="265">
        <v>132.28333333333333</v>
      </c>
      <c r="E66" s="265">
        <v>131.11666666666667</v>
      </c>
      <c r="F66" s="265">
        <v>130.03333333333333</v>
      </c>
      <c r="G66" s="265">
        <v>128.86666666666667</v>
      </c>
      <c r="H66" s="265">
        <v>133.36666666666667</v>
      </c>
      <c r="I66" s="265">
        <v>134.53333333333336</v>
      </c>
      <c r="J66" s="265">
        <v>135.61666666666667</v>
      </c>
      <c r="K66" s="263">
        <v>133.44999999999999</v>
      </c>
      <c r="L66" s="263">
        <v>131.19999999999999</v>
      </c>
      <c r="M66" s="263">
        <v>102.62391</v>
      </c>
    </row>
    <row r="67" spans="1:13">
      <c r="A67" s="282">
        <v>58</v>
      </c>
      <c r="B67" s="263" t="s">
        <v>822</v>
      </c>
      <c r="C67" s="263">
        <v>2902.75</v>
      </c>
      <c r="D67" s="265">
        <v>2882.9166666666665</v>
      </c>
      <c r="E67" s="265">
        <v>2850.833333333333</v>
      </c>
      <c r="F67" s="265">
        <v>2798.9166666666665</v>
      </c>
      <c r="G67" s="265">
        <v>2766.833333333333</v>
      </c>
      <c r="H67" s="265">
        <v>2934.833333333333</v>
      </c>
      <c r="I67" s="265">
        <v>2966.9166666666661</v>
      </c>
      <c r="J67" s="265">
        <v>3018.833333333333</v>
      </c>
      <c r="K67" s="263">
        <v>2915</v>
      </c>
      <c r="L67" s="263">
        <v>2831</v>
      </c>
      <c r="M67" s="263">
        <v>2.6732200000000002</v>
      </c>
    </row>
    <row r="68" spans="1:13">
      <c r="A68" s="282">
        <v>59</v>
      </c>
      <c r="B68" s="263" t="s">
        <v>84</v>
      </c>
      <c r="C68" s="263">
        <v>1493.05</v>
      </c>
      <c r="D68" s="265">
        <v>1491.8333333333333</v>
      </c>
      <c r="E68" s="265">
        <v>1471.7666666666664</v>
      </c>
      <c r="F68" s="265">
        <v>1450.4833333333331</v>
      </c>
      <c r="G68" s="265">
        <v>1430.4166666666663</v>
      </c>
      <c r="H68" s="265">
        <v>1513.1166666666666</v>
      </c>
      <c r="I68" s="265">
        <v>1533.1833333333336</v>
      </c>
      <c r="J68" s="265">
        <v>1554.4666666666667</v>
      </c>
      <c r="K68" s="263">
        <v>1511.9</v>
      </c>
      <c r="L68" s="263">
        <v>1470.55</v>
      </c>
      <c r="M68" s="263">
        <v>6.7397299999999998</v>
      </c>
    </row>
    <row r="69" spans="1:13">
      <c r="A69" s="282">
        <v>60</v>
      </c>
      <c r="B69" s="263" t="s">
        <v>85</v>
      </c>
      <c r="C69" s="263">
        <v>572.5</v>
      </c>
      <c r="D69" s="265">
        <v>579.93333333333328</v>
      </c>
      <c r="E69" s="265">
        <v>563.01666666666654</v>
      </c>
      <c r="F69" s="265">
        <v>553.5333333333333</v>
      </c>
      <c r="G69" s="265">
        <v>536.61666666666656</v>
      </c>
      <c r="H69" s="265">
        <v>589.41666666666652</v>
      </c>
      <c r="I69" s="265">
        <v>606.33333333333326</v>
      </c>
      <c r="J69" s="265">
        <v>615.81666666666649</v>
      </c>
      <c r="K69" s="263">
        <v>596.85</v>
      </c>
      <c r="L69" s="263">
        <v>570.45000000000005</v>
      </c>
      <c r="M69" s="263">
        <v>15.008039999999999</v>
      </c>
    </row>
    <row r="70" spans="1:13">
      <c r="A70" s="282">
        <v>61</v>
      </c>
      <c r="B70" s="263" t="s">
        <v>232</v>
      </c>
      <c r="C70" s="263">
        <v>729.9</v>
      </c>
      <c r="D70" s="265">
        <v>732.1</v>
      </c>
      <c r="E70" s="265">
        <v>724.80000000000007</v>
      </c>
      <c r="F70" s="265">
        <v>719.7</v>
      </c>
      <c r="G70" s="265">
        <v>712.40000000000009</v>
      </c>
      <c r="H70" s="265">
        <v>737.2</v>
      </c>
      <c r="I70" s="265">
        <v>744.5</v>
      </c>
      <c r="J70" s="265">
        <v>749.6</v>
      </c>
      <c r="K70" s="263">
        <v>739.4</v>
      </c>
      <c r="L70" s="263">
        <v>727</v>
      </c>
      <c r="M70" s="263">
        <v>4.62866</v>
      </c>
    </row>
    <row r="71" spans="1:13">
      <c r="A71" s="282">
        <v>62</v>
      </c>
      <c r="B71" s="263" t="s">
        <v>233</v>
      </c>
      <c r="C71" s="263">
        <v>375.95</v>
      </c>
      <c r="D71" s="265">
        <v>380.18333333333339</v>
      </c>
      <c r="E71" s="265">
        <v>370.36666666666679</v>
      </c>
      <c r="F71" s="265">
        <v>364.78333333333342</v>
      </c>
      <c r="G71" s="265">
        <v>354.96666666666681</v>
      </c>
      <c r="H71" s="265">
        <v>385.76666666666677</v>
      </c>
      <c r="I71" s="265">
        <v>395.58333333333337</v>
      </c>
      <c r="J71" s="265">
        <v>401.16666666666674</v>
      </c>
      <c r="K71" s="263">
        <v>390</v>
      </c>
      <c r="L71" s="263">
        <v>374.6</v>
      </c>
      <c r="M71" s="263">
        <v>5.0476799999999997</v>
      </c>
    </row>
    <row r="72" spans="1:13">
      <c r="A72" s="282">
        <v>63</v>
      </c>
      <c r="B72" s="263" t="s">
        <v>86</v>
      </c>
      <c r="C72" s="263">
        <v>837.5</v>
      </c>
      <c r="D72" s="265">
        <v>833.56666666666661</v>
      </c>
      <c r="E72" s="265">
        <v>825.53333333333319</v>
      </c>
      <c r="F72" s="265">
        <v>813.56666666666661</v>
      </c>
      <c r="G72" s="265">
        <v>805.53333333333319</v>
      </c>
      <c r="H72" s="265">
        <v>845.53333333333319</v>
      </c>
      <c r="I72" s="265">
        <v>853.56666666666649</v>
      </c>
      <c r="J72" s="265">
        <v>865.53333333333319</v>
      </c>
      <c r="K72" s="263">
        <v>841.6</v>
      </c>
      <c r="L72" s="263">
        <v>821.6</v>
      </c>
      <c r="M72" s="263">
        <v>7.3779199999999996</v>
      </c>
    </row>
    <row r="73" spans="1:13">
      <c r="A73" s="282">
        <v>64</v>
      </c>
      <c r="B73" s="263" t="s">
        <v>92</v>
      </c>
      <c r="C73" s="263">
        <v>247.85</v>
      </c>
      <c r="D73" s="265">
        <v>246.18333333333331</v>
      </c>
      <c r="E73" s="265">
        <v>243.41666666666663</v>
      </c>
      <c r="F73" s="265">
        <v>238.98333333333332</v>
      </c>
      <c r="G73" s="265">
        <v>236.21666666666664</v>
      </c>
      <c r="H73" s="265">
        <v>250.61666666666662</v>
      </c>
      <c r="I73" s="265">
        <v>253.38333333333333</v>
      </c>
      <c r="J73" s="265">
        <v>257.81666666666661</v>
      </c>
      <c r="K73" s="263">
        <v>248.95</v>
      </c>
      <c r="L73" s="263">
        <v>241.75</v>
      </c>
      <c r="M73" s="263">
        <v>60.28248</v>
      </c>
    </row>
    <row r="74" spans="1:13">
      <c r="A74" s="282">
        <v>65</v>
      </c>
      <c r="B74" s="263" t="s">
        <v>87</v>
      </c>
      <c r="C74" s="263">
        <v>542.4</v>
      </c>
      <c r="D74" s="265">
        <v>543.13333333333333</v>
      </c>
      <c r="E74" s="265">
        <v>537.86666666666667</v>
      </c>
      <c r="F74" s="265">
        <v>533.33333333333337</v>
      </c>
      <c r="G74" s="265">
        <v>528.06666666666672</v>
      </c>
      <c r="H74" s="265">
        <v>547.66666666666663</v>
      </c>
      <c r="I74" s="265">
        <v>552.93333333333328</v>
      </c>
      <c r="J74" s="265">
        <v>557.46666666666658</v>
      </c>
      <c r="K74" s="263">
        <v>548.4</v>
      </c>
      <c r="L74" s="263">
        <v>538.6</v>
      </c>
      <c r="M74" s="263">
        <v>17.252310000000001</v>
      </c>
    </row>
    <row r="75" spans="1:13">
      <c r="A75" s="282">
        <v>66</v>
      </c>
      <c r="B75" s="263" t="s">
        <v>234</v>
      </c>
      <c r="C75" s="263">
        <v>1546.45</v>
      </c>
      <c r="D75" s="265">
        <v>1549.55</v>
      </c>
      <c r="E75" s="265">
        <v>1499.85</v>
      </c>
      <c r="F75" s="265">
        <v>1453.25</v>
      </c>
      <c r="G75" s="265">
        <v>1403.55</v>
      </c>
      <c r="H75" s="265">
        <v>1596.1499999999999</v>
      </c>
      <c r="I75" s="265">
        <v>1645.8500000000001</v>
      </c>
      <c r="J75" s="265">
        <v>1692.4499999999998</v>
      </c>
      <c r="K75" s="263">
        <v>1599.25</v>
      </c>
      <c r="L75" s="263">
        <v>1502.95</v>
      </c>
      <c r="M75" s="263">
        <v>2.3905699999999999</v>
      </c>
    </row>
    <row r="76" spans="1:13">
      <c r="A76" s="282">
        <v>67</v>
      </c>
      <c r="B76" s="263" t="s">
        <v>832</v>
      </c>
      <c r="C76" s="263">
        <v>173.6</v>
      </c>
      <c r="D76" s="265">
        <v>175.36666666666667</v>
      </c>
      <c r="E76" s="265">
        <v>171.08333333333334</v>
      </c>
      <c r="F76" s="265">
        <v>168.56666666666666</v>
      </c>
      <c r="G76" s="265">
        <v>164.28333333333333</v>
      </c>
      <c r="H76" s="265">
        <v>177.88333333333335</v>
      </c>
      <c r="I76" s="265">
        <v>182.16666666666666</v>
      </c>
      <c r="J76" s="265">
        <v>184.68333333333337</v>
      </c>
      <c r="K76" s="263">
        <v>179.65</v>
      </c>
      <c r="L76" s="263">
        <v>172.85</v>
      </c>
      <c r="M76" s="263">
        <v>6.3007600000000004</v>
      </c>
    </row>
    <row r="77" spans="1:13">
      <c r="A77" s="282">
        <v>68</v>
      </c>
      <c r="B77" s="263" t="s">
        <v>90</v>
      </c>
      <c r="C77" s="263">
        <v>4074</v>
      </c>
      <c r="D77" s="265">
        <v>4082.1166666666663</v>
      </c>
      <c r="E77" s="265">
        <v>4016.9333333333325</v>
      </c>
      <c r="F77" s="265">
        <v>3959.8666666666663</v>
      </c>
      <c r="G77" s="265">
        <v>3894.6833333333325</v>
      </c>
      <c r="H77" s="265">
        <v>4139.1833333333325</v>
      </c>
      <c r="I77" s="265">
        <v>4204.3666666666659</v>
      </c>
      <c r="J77" s="265">
        <v>4261.4333333333325</v>
      </c>
      <c r="K77" s="263">
        <v>4147.3</v>
      </c>
      <c r="L77" s="263">
        <v>4025.05</v>
      </c>
      <c r="M77" s="263">
        <v>10.14865</v>
      </c>
    </row>
    <row r="78" spans="1:13">
      <c r="A78" s="282">
        <v>69</v>
      </c>
      <c r="B78" s="263" t="s">
        <v>348</v>
      </c>
      <c r="C78" s="263">
        <v>2928.7</v>
      </c>
      <c r="D78" s="265">
        <v>2930.9666666666667</v>
      </c>
      <c r="E78" s="265">
        <v>2902.7333333333336</v>
      </c>
      <c r="F78" s="265">
        <v>2876.7666666666669</v>
      </c>
      <c r="G78" s="265">
        <v>2848.5333333333338</v>
      </c>
      <c r="H78" s="265">
        <v>2956.9333333333334</v>
      </c>
      <c r="I78" s="265">
        <v>2985.1666666666661</v>
      </c>
      <c r="J78" s="265">
        <v>3011.1333333333332</v>
      </c>
      <c r="K78" s="263">
        <v>2959.2</v>
      </c>
      <c r="L78" s="263">
        <v>2905</v>
      </c>
      <c r="M78" s="263">
        <v>2.2729200000000001</v>
      </c>
    </row>
    <row r="79" spans="1:13">
      <c r="A79" s="282">
        <v>70</v>
      </c>
      <c r="B79" s="263" t="s">
        <v>93</v>
      </c>
      <c r="C79" s="263">
        <v>5185.95</v>
      </c>
      <c r="D79" s="265">
        <v>5179.4333333333334</v>
      </c>
      <c r="E79" s="265">
        <v>5146.5166666666664</v>
      </c>
      <c r="F79" s="265">
        <v>5107.083333333333</v>
      </c>
      <c r="G79" s="265">
        <v>5074.1666666666661</v>
      </c>
      <c r="H79" s="265">
        <v>5218.8666666666668</v>
      </c>
      <c r="I79" s="265">
        <v>5251.7833333333328</v>
      </c>
      <c r="J79" s="265">
        <v>5291.2166666666672</v>
      </c>
      <c r="K79" s="263">
        <v>5212.3500000000004</v>
      </c>
      <c r="L79" s="263">
        <v>5140</v>
      </c>
      <c r="M79" s="263">
        <v>9.3789899999999999</v>
      </c>
    </row>
    <row r="80" spans="1:13">
      <c r="A80" s="282">
        <v>71</v>
      </c>
      <c r="B80" s="263" t="s">
        <v>235</v>
      </c>
      <c r="C80" s="263">
        <v>57.25</v>
      </c>
      <c r="D80" s="265">
        <v>57.316666666666663</v>
      </c>
      <c r="E80" s="265">
        <v>56.633333333333326</v>
      </c>
      <c r="F80" s="265">
        <v>56.016666666666666</v>
      </c>
      <c r="G80" s="265">
        <v>55.333333333333329</v>
      </c>
      <c r="H80" s="265">
        <v>57.933333333333323</v>
      </c>
      <c r="I80" s="265">
        <v>58.61666666666666</v>
      </c>
      <c r="J80" s="265">
        <v>59.23333333333332</v>
      </c>
      <c r="K80" s="263">
        <v>58</v>
      </c>
      <c r="L80" s="263">
        <v>56.7</v>
      </c>
      <c r="M80" s="263">
        <v>17.905740000000002</v>
      </c>
    </row>
    <row r="81" spans="1:13">
      <c r="A81" s="282">
        <v>72</v>
      </c>
      <c r="B81" s="263" t="s">
        <v>94</v>
      </c>
      <c r="C81" s="263">
        <v>2396.25</v>
      </c>
      <c r="D81" s="265">
        <v>2393.3333333333335</v>
      </c>
      <c r="E81" s="265">
        <v>2370.416666666667</v>
      </c>
      <c r="F81" s="265">
        <v>2344.5833333333335</v>
      </c>
      <c r="G81" s="265">
        <v>2321.666666666667</v>
      </c>
      <c r="H81" s="265">
        <v>2419.166666666667</v>
      </c>
      <c r="I81" s="265">
        <v>2442.0833333333339</v>
      </c>
      <c r="J81" s="265">
        <v>2467.916666666667</v>
      </c>
      <c r="K81" s="263">
        <v>2416.25</v>
      </c>
      <c r="L81" s="263">
        <v>2367.5</v>
      </c>
      <c r="M81" s="263">
        <v>4.6108500000000001</v>
      </c>
    </row>
    <row r="82" spans="1:13">
      <c r="A82" s="282">
        <v>73</v>
      </c>
      <c r="B82" s="263" t="s">
        <v>236</v>
      </c>
      <c r="C82" s="263">
        <v>486.55</v>
      </c>
      <c r="D82" s="265">
        <v>487.16666666666669</v>
      </c>
      <c r="E82" s="265">
        <v>482.38333333333338</v>
      </c>
      <c r="F82" s="265">
        <v>478.2166666666667</v>
      </c>
      <c r="G82" s="265">
        <v>473.43333333333339</v>
      </c>
      <c r="H82" s="265">
        <v>491.33333333333337</v>
      </c>
      <c r="I82" s="265">
        <v>496.11666666666667</v>
      </c>
      <c r="J82" s="265">
        <v>500.28333333333336</v>
      </c>
      <c r="K82" s="263">
        <v>491.95</v>
      </c>
      <c r="L82" s="263">
        <v>483</v>
      </c>
      <c r="M82" s="263">
        <v>1.5155400000000001</v>
      </c>
    </row>
    <row r="83" spans="1:13">
      <c r="A83" s="282">
        <v>74</v>
      </c>
      <c r="B83" s="263" t="s">
        <v>237</v>
      </c>
      <c r="C83" s="263">
        <v>1326.65</v>
      </c>
      <c r="D83" s="265">
        <v>1313.6499999999999</v>
      </c>
      <c r="E83" s="265">
        <v>1295.4499999999998</v>
      </c>
      <c r="F83" s="265">
        <v>1264.25</v>
      </c>
      <c r="G83" s="265">
        <v>1246.05</v>
      </c>
      <c r="H83" s="265">
        <v>1344.8499999999997</v>
      </c>
      <c r="I83" s="265">
        <v>1363.05</v>
      </c>
      <c r="J83" s="265">
        <v>1394.2499999999995</v>
      </c>
      <c r="K83" s="263">
        <v>1331.85</v>
      </c>
      <c r="L83" s="263">
        <v>1282.45</v>
      </c>
      <c r="M83" s="263">
        <v>0.55552999999999997</v>
      </c>
    </row>
    <row r="84" spans="1:13">
      <c r="A84" s="282">
        <v>75</v>
      </c>
      <c r="B84" s="263" t="s">
        <v>96</v>
      </c>
      <c r="C84" s="263">
        <v>1127.5999999999999</v>
      </c>
      <c r="D84" s="265">
        <v>1119.8999999999999</v>
      </c>
      <c r="E84" s="265">
        <v>1107.6999999999998</v>
      </c>
      <c r="F84" s="265">
        <v>1087.8</v>
      </c>
      <c r="G84" s="265">
        <v>1075.5999999999999</v>
      </c>
      <c r="H84" s="265">
        <v>1139.7999999999997</v>
      </c>
      <c r="I84" s="265">
        <v>1152</v>
      </c>
      <c r="J84" s="265">
        <v>1171.8999999999996</v>
      </c>
      <c r="K84" s="263">
        <v>1132.0999999999999</v>
      </c>
      <c r="L84" s="263">
        <v>1100</v>
      </c>
      <c r="M84" s="263">
        <v>15.10211</v>
      </c>
    </row>
    <row r="85" spans="1:13">
      <c r="A85" s="282">
        <v>76</v>
      </c>
      <c r="B85" s="263" t="s">
        <v>97</v>
      </c>
      <c r="C85" s="263">
        <v>181.7</v>
      </c>
      <c r="D85" s="265">
        <v>181.25</v>
      </c>
      <c r="E85" s="265">
        <v>177.7</v>
      </c>
      <c r="F85" s="265">
        <v>173.7</v>
      </c>
      <c r="G85" s="265">
        <v>170.14999999999998</v>
      </c>
      <c r="H85" s="265">
        <v>185.25</v>
      </c>
      <c r="I85" s="265">
        <v>188.8</v>
      </c>
      <c r="J85" s="265">
        <v>192.8</v>
      </c>
      <c r="K85" s="263">
        <v>184.8</v>
      </c>
      <c r="L85" s="263">
        <v>177.25</v>
      </c>
      <c r="M85" s="263">
        <v>62.425660000000001</v>
      </c>
    </row>
    <row r="86" spans="1:13">
      <c r="A86" s="282">
        <v>77</v>
      </c>
      <c r="B86" s="263" t="s">
        <v>98</v>
      </c>
      <c r="C86" s="263">
        <v>79.849999999999994</v>
      </c>
      <c r="D86" s="265">
        <v>79.216666666666654</v>
      </c>
      <c r="E86" s="265">
        <v>77.833333333333314</v>
      </c>
      <c r="F86" s="265">
        <v>75.816666666666663</v>
      </c>
      <c r="G86" s="265">
        <v>74.433333333333323</v>
      </c>
      <c r="H86" s="265">
        <v>81.233333333333306</v>
      </c>
      <c r="I86" s="265">
        <v>82.61666666666666</v>
      </c>
      <c r="J86" s="265">
        <v>84.633333333333297</v>
      </c>
      <c r="K86" s="263">
        <v>80.599999999999994</v>
      </c>
      <c r="L86" s="263">
        <v>77.2</v>
      </c>
      <c r="M86" s="263">
        <v>242.76048</v>
      </c>
    </row>
    <row r="87" spans="1:13">
      <c r="A87" s="282">
        <v>78</v>
      </c>
      <c r="B87" s="263" t="s">
        <v>359</v>
      </c>
      <c r="C87" s="263">
        <v>223.9</v>
      </c>
      <c r="D87" s="265">
        <v>221.86666666666667</v>
      </c>
      <c r="E87" s="265">
        <v>215.33333333333334</v>
      </c>
      <c r="F87" s="265">
        <v>206.76666666666668</v>
      </c>
      <c r="G87" s="265">
        <v>200.23333333333335</v>
      </c>
      <c r="H87" s="265">
        <v>230.43333333333334</v>
      </c>
      <c r="I87" s="265">
        <v>236.96666666666664</v>
      </c>
      <c r="J87" s="265">
        <v>245.53333333333333</v>
      </c>
      <c r="K87" s="263">
        <v>228.4</v>
      </c>
      <c r="L87" s="263">
        <v>213.3</v>
      </c>
      <c r="M87" s="263">
        <v>160.74527</v>
      </c>
    </row>
    <row r="88" spans="1:13">
      <c r="A88" s="282">
        <v>79</v>
      </c>
      <c r="B88" s="263" t="s">
        <v>240</v>
      </c>
      <c r="C88" s="263">
        <v>51.5</v>
      </c>
      <c r="D88" s="265">
        <v>51.416666666666664</v>
      </c>
      <c r="E88" s="265">
        <v>50.43333333333333</v>
      </c>
      <c r="F88" s="265">
        <v>49.366666666666667</v>
      </c>
      <c r="G88" s="265">
        <v>48.383333333333333</v>
      </c>
      <c r="H88" s="265">
        <v>52.483333333333327</v>
      </c>
      <c r="I88" s="265">
        <v>53.466666666666661</v>
      </c>
      <c r="J88" s="265">
        <v>54.533333333333324</v>
      </c>
      <c r="K88" s="263">
        <v>52.4</v>
      </c>
      <c r="L88" s="263">
        <v>50.35</v>
      </c>
      <c r="M88" s="263">
        <v>19.749020000000002</v>
      </c>
    </row>
    <row r="89" spans="1:13">
      <c r="A89" s="282">
        <v>80</v>
      </c>
      <c r="B89" s="263" t="s">
        <v>99</v>
      </c>
      <c r="C89" s="263">
        <v>137.5</v>
      </c>
      <c r="D89" s="265">
        <v>136.78333333333333</v>
      </c>
      <c r="E89" s="265">
        <v>135.36666666666667</v>
      </c>
      <c r="F89" s="265">
        <v>133.23333333333335</v>
      </c>
      <c r="G89" s="265">
        <v>131.81666666666669</v>
      </c>
      <c r="H89" s="265">
        <v>138.91666666666666</v>
      </c>
      <c r="I89" s="265">
        <v>140.33333333333334</v>
      </c>
      <c r="J89" s="265">
        <v>142.46666666666664</v>
      </c>
      <c r="K89" s="263">
        <v>138.19999999999999</v>
      </c>
      <c r="L89" s="263">
        <v>134.65</v>
      </c>
      <c r="M89" s="263">
        <v>74.543909999999997</v>
      </c>
    </row>
    <row r="90" spans="1:13">
      <c r="A90" s="282">
        <v>81</v>
      </c>
      <c r="B90" s="263" t="s">
        <v>102</v>
      </c>
      <c r="C90" s="263">
        <v>23.4</v>
      </c>
      <c r="D90" s="265">
        <v>23.183333333333334</v>
      </c>
      <c r="E90" s="265">
        <v>22.766666666666666</v>
      </c>
      <c r="F90" s="265">
        <v>22.133333333333333</v>
      </c>
      <c r="G90" s="265">
        <v>21.716666666666665</v>
      </c>
      <c r="H90" s="265">
        <v>23.816666666666666</v>
      </c>
      <c r="I90" s="265">
        <v>24.233333333333331</v>
      </c>
      <c r="J90" s="265">
        <v>24.866666666666667</v>
      </c>
      <c r="K90" s="263">
        <v>23.6</v>
      </c>
      <c r="L90" s="263">
        <v>22.55</v>
      </c>
      <c r="M90" s="263">
        <v>166.65795</v>
      </c>
    </row>
    <row r="91" spans="1:13">
      <c r="A91" s="282">
        <v>82</v>
      </c>
      <c r="B91" s="263" t="s">
        <v>241</v>
      </c>
      <c r="C91" s="263">
        <v>204.75</v>
      </c>
      <c r="D91" s="265">
        <v>205.53333333333333</v>
      </c>
      <c r="E91" s="265">
        <v>201.51666666666665</v>
      </c>
      <c r="F91" s="265">
        <v>198.28333333333333</v>
      </c>
      <c r="G91" s="265">
        <v>194.26666666666665</v>
      </c>
      <c r="H91" s="265">
        <v>208.76666666666665</v>
      </c>
      <c r="I91" s="265">
        <v>212.78333333333336</v>
      </c>
      <c r="J91" s="265">
        <v>216.01666666666665</v>
      </c>
      <c r="K91" s="263">
        <v>209.55</v>
      </c>
      <c r="L91" s="263">
        <v>202.3</v>
      </c>
      <c r="M91" s="263">
        <v>4.8565899999999997</v>
      </c>
    </row>
    <row r="92" spans="1:13">
      <c r="A92" s="282">
        <v>83</v>
      </c>
      <c r="B92" s="263" t="s">
        <v>100</v>
      </c>
      <c r="C92" s="263">
        <v>577.79999999999995</v>
      </c>
      <c r="D92" s="265">
        <v>578.80000000000007</v>
      </c>
      <c r="E92" s="265">
        <v>571.10000000000014</v>
      </c>
      <c r="F92" s="265">
        <v>564.40000000000009</v>
      </c>
      <c r="G92" s="265">
        <v>556.70000000000016</v>
      </c>
      <c r="H92" s="265">
        <v>585.50000000000011</v>
      </c>
      <c r="I92" s="265">
        <v>593.20000000000016</v>
      </c>
      <c r="J92" s="265">
        <v>599.90000000000009</v>
      </c>
      <c r="K92" s="263">
        <v>586.5</v>
      </c>
      <c r="L92" s="263">
        <v>572.1</v>
      </c>
      <c r="M92" s="263">
        <v>30.33484</v>
      </c>
    </row>
    <row r="93" spans="1:13">
      <c r="A93" s="282">
        <v>84</v>
      </c>
      <c r="B93" s="263" t="s">
        <v>242</v>
      </c>
      <c r="C93" s="263">
        <v>500.05</v>
      </c>
      <c r="D93" s="265">
        <v>499.76666666666665</v>
      </c>
      <c r="E93" s="265">
        <v>494.5333333333333</v>
      </c>
      <c r="F93" s="265">
        <v>489.01666666666665</v>
      </c>
      <c r="G93" s="265">
        <v>483.7833333333333</v>
      </c>
      <c r="H93" s="265">
        <v>505.2833333333333</v>
      </c>
      <c r="I93" s="265">
        <v>510.51666666666665</v>
      </c>
      <c r="J93" s="265">
        <v>516.0333333333333</v>
      </c>
      <c r="K93" s="263">
        <v>505</v>
      </c>
      <c r="L93" s="263">
        <v>494.25</v>
      </c>
      <c r="M93" s="263">
        <v>0.68798000000000004</v>
      </c>
    </row>
    <row r="94" spans="1:13">
      <c r="A94" s="282">
        <v>85</v>
      </c>
      <c r="B94" s="263" t="s">
        <v>103</v>
      </c>
      <c r="C94" s="263">
        <v>709.05</v>
      </c>
      <c r="D94" s="265">
        <v>703.26666666666654</v>
      </c>
      <c r="E94" s="265">
        <v>693.3833333333331</v>
      </c>
      <c r="F94" s="265">
        <v>677.71666666666658</v>
      </c>
      <c r="G94" s="265">
        <v>667.83333333333314</v>
      </c>
      <c r="H94" s="265">
        <v>718.93333333333305</v>
      </c>
      <c r="I94" s="265">
        <v>728.81666666666649</v>
      </c>
      <c r="J94" s="265">
        <v>744.48333333333301</v>
      </c>
      <c r="K94" s="263">
        <v>713.15</v>
      </c>
      <c r="L94" s="263">
        <v>687.6</v>
      </c>
      <c r="M94" s="263">
        <v>7.3668199999999997</v>
      </c>
    </row>
    <row r="95" spans="1:13">
      <c r="A95" s="282">
        <v>86</v>
      </c>
      <c r="B95" s="263" t="s">
        <v>243</v>
      </c>
      <c r="C95" s="263">
        <v>505.65</v>
      </c>
      <c r="D95" s="265">
        <v>506.88333333333338</v>
      </c>
      <c r="E95" s="265">
        <v>503.76666666666677</v>
      </c>
      <c r="F95" s="265">
        <v>501.88333333333338</v>
      </c>
      <c r="G95" s="265">
        <v>498.76666666666677</v>
      </c>
      <c r="H95" s="265">
        <v>508.76666666666677</v>
      </c>
      <c r="I95" s="265">
        <v>511.88333333333344</v>
      </c>
      <c r="J95" s="265">
        <v>513.76666666666677</v>
      </c>
      <c r="K95" s="263">
        <v>510</v>
      </c>
      <c r="L95" s="263">
        <v>505</v>
      </c>
      <c r="M95" s="263">
        <v>0.37957000000000002</v>
      </c>
    </row>
    <row r="96" spans="1:13">
      <c r="A96" s="282">
        <v>87</v>
      </c>
      <c r="B96" s="263" t="s">
        <v>244</v>
      </c>
      <c r="C96" s="263">
        <v>1309.7</v>
      </c>
      <c r="D96" s="265">
        <v>1322.2333333333333</v>
      </c>
      <c r="E96" s="265">
        <v>1287.4666666666667</v>
      </c>
      <c r="F96" s="265">
        <v>1265.2333333333333</v>
      </c>
      <c r="G96" s="265">
        <v>1230.4666666666667</v>
      </c>
      <c r="H96" s="265">
        <v>1344.4666666666667</v>
      </c>
      <c r="I96" s="265">
        <v>1379.2333333333336</v>
      </c>
      <c r="J96" s="265">
        <v>1401.4666666666667</v>
      </c>
      <c r="K96" s="263">
        <v>1357</v>
      </c>
      <c r="L96" s="263">
        <v>1300</v>
      </c>
      <c r="M96" s="263">
        <v>10.581709999999999</v>
      </c>
    </row>
    <row r="97" spans="1:13">
      <c r="A97" s="282">
        <v>88</v>
      </c>
      <c r="B97" s="263" t="s">
        <v>104</v>
      </c>
      <c r="C97" s="263">
        <v>1414.55</v>
      </c>
      <c r="D97" s="265">
        <v>1404.6166666666668</v>
      </c>
      <c r="E97" s="265">
        <v>1384.1833333333336</v>
      </c>
      <c r="F97" s="265">
        <v>1353.8166666666668</v>
      </c>
      <c r="G97" s="265">
        <v>1333.3833333333337</v>
      </c>
      <c r="H97" s="265">
        <v>1434.9833333333336</v>
      </c>
      <c r="I97" s="265">
        <v>1455.416666666667</v>
      </c>
      <c r="J97" s="265">
        <v>1485.7833333333335</v>
      </c>
      <c r="K97" s="263">
        <v>1425.05</v>
      </c>
      <c r="L97" s="263">
        <v>1374.25</v>
      </c>
      <c r="M97" s="263">
        <v>17.868839999999999</v>
      </c>
    </row>
    <row r="98" spans="1:13">
      <c r="A98" s="282">
        <v>89</v>
      </c>
      <c r="B98" s="263" t="s">
        <v>372</v>
      </c>
      <c r="C98" s="263">
        <v>532.35</v>
      </c>
      <c r="D98" s="265">
        <v>531.53333333333342</v>
      </c>
      <c r="E98" s="265">
        <v>524.11666666666679</v>
      </c>
      <c r="F98" s="265">
        <v>515.88333333333333</v>
      </c>
      <c r="G98" s="265">
        <v>508.4666666666667</v>
      </c>
      <c r="H98" s="265">
        <v>539.76666666666688</v>
      </c>
      <c r="I98" s="265">
        <v>547.18333333333362</v>
      </c>
      <c r="J98" s="265">
        <v>555.41666666666697</v>
      </c>
      <c r="K98" s="263">
        <v>538.95000000000005</v>
      </c>
      <c r="L98" s="263">
        <v>523.29999999999995</v>
      </c>
      <c r="M98" s="263">
        <v>7.6829700000000001</v>
      </c>
    </row>
    <row r="99" spans="1:13">
      <c r="A99" s="282">
        <v>90</v>
      </c>
      <c r="B99" s="263" t="s">
        <v>246</v>
      </c>
      <c r="C99" s="263">
        <v>272.14999999999998</v>
      </c>
      <c r="D99" s="265">
        <v>271.75</v>
      </c>
      <c r="E99" s="265">
        <v>269.5</v>
      </c>
      <c r="F99" s="265">
        <v>266.85000000000002</v>
      </c>
      <c r="G99" s="265">
        <v>264.60000000000002</v>
      </c>
      <c r="H99" s="265">
        <v>274.39999999999998</v>
      </c>
      <c r="I99" s="265">
        <v>276.64999999999998</v>
      </c>
      <c r="J99" s="265">
        <v>279.29999999999995</v>
      </c>
      <c r="K99" s="263">
        <v>274</v>
      </c>
      <c r="L99" s="263">
        <v>269.10000000000002</v>
      </c>
      <c r="M99" s="263">
        <v>3.8416700000000001</v>
      </c>
    </row>
    <row r="100" spans="1:13">
      <c r="A100" s="282">
        <v>91</v>
      </c>
      <c r="B100" s="263" t="s">
        <v>107</v>
      </c>
      <c r="C100" s="263">
        <v>907.7</v>
      </c>
      <c r="D100" s="265">
        <v>903.05000000000007</v>
      </c>
      <c r="E100" s="265">
        <v>895.65000000000009</v>
      </c>
      <c r="F100" s="265">
        <v>883.6</v>
      </c>
      <c r="G100" s="265">
        <v>876.2</v>
      </c>
      <c r="H100" s="265">
        <v>915.10000000000014</v>
      </c>
      <c r="I100" s="265">
        <v>922.5</v>
      </c>
      <c r="J100" s="265">
        <v>934.55000000000018</v>
      </c>
      <c r="K100" s="263">
        <v>910.45</v>
      </c>
      <c r="L100" s="263">
        <v>891</v>
      </c>
      <c r="M100" s="263">
        <v>68.711759999999998</v>
      </c>
    </row>
    <row r="101" spans="1:13">
      <c r="A101" s="282">
        <v>92</v>
      </c>
      <c r="B101" s="263" t="s">
        <v>248</v>
      </c>
      <c r="C101" s="263">
        <v>2753.95</v>
      </c>
      <c r="D101" s="265">
        <v>2753.85</v>
      </c>
      <c r="E101" s="265">
        <v>2735.85</v>
      </c>
      <c r="F101" s="265">
        <v>2717.75</v>
      </c>
      <c r="G101" s="265">
        <v>2699.75</v>
      </c>
      <c r="H101" s="265">
        <v>2771.95</v>
      </c>
      <c r="I101" s="265">
        <v>2789.95</v>
      </c>
      <c r="J101" s="265">
        <v>2808.0499999999997</v>
      </c>
      <c r="K101" s="263">
        <v>2771.85</v>
      </c>
      <c r="L101" s="263">
        <v>2735.75</v>
      </c>
      <c r="M101" s="263">
        <v>2.4901599999999999</v>
      </c>
    </row>
    <row r="102" spans="1:13">
      <c r="A102" s="282">
        <v>93</v>
      </c>
      <c r="B102" s="263" t="s">
        <v>109</v>
      </c>
      <c r="C102" s="263">
        <v>1414.45</v>
      </c>
      <c r="D102" s="265">
        <v>1404.5500000000002</v>
      </c>
      <c r="E102" s="265">
        <v>1387.2000000000003</v>
      </c>
      <c r="F102" s="265">
        <v>1359.95</v>
      </c>
      <c r="G102" s="265">
        <v>1342.6000000000001</v>
      </c>
      <c r="H102" s="265">
        <v>1431.8000000000004</v>
      </c>
      <c r="I102" s="265">
        <v>1449.1500000000003</v>
      </c>
      <c r="J102" s="265">
        <v>1476.4000000000005</v>
      </c>
      <c r="K102" s="263">
        <v>1421.9</v>
      </c>
      <c r="L102" s="263">
        <v>1377.3</v>
      </c>
      <c r="M102" s="263">
        <v>112.3685</v>
      </c>
    </row>
    <row r="103" spans="1:13">
      <c r="A103" s="282">
        <v>94</v>
      </c>
      <c r="B103" s="263" t="s">
        <v>249</v>
      </c>
      <c r="C103" s="263">
        <v>671.9</v>
      </c>
      <c r="D103" s="265">
        <v>667.85</v>
      </c>
      <c r="E103" s="265">
        <v>661.2</v>
      </c>
      <c r="F103" s="265">
        <v>650.5</v>
      </c>
      <c r="G103" s="265">
        <v>643.85</v>
      </c>
      <c r="H103" s="265">
        <v>678.55000000000007</v>
      </c>
      <c r="I103" s="265">
        <v>685.19999999999993</v>
      </c>
      <c r="J103" s="265">
        <v>695.90000000000009</v>
      </c>
      <c r="K103" s="263">
        <v>674.5</v>
      </c>
      <c r="L103" s="263">
        <v>657.15</v>
      </c>
      <c r="M103" s="263">
        <v>49.08079</v>
      </c>
    </row>
    <row r="104" spans="1:13">
      <c r="A104" s="282">
        <v>95</v>
      </c>
      <c r="B104" s="263" t="s">
        <v>105</v>
      </c>
      <c r="C104" s="263">
        <v>1004.7</v>
      </c>
      <c r="D104" s="265">
        <v>994.23333333333323</v>
      </c>
      <c r="E104" s="265">
        <v>980.46666666666647</v>
      </c>
      <c r="F104" s="265">
        <v>956.23333333333323</v>
      </c>
      <c r="G104" s="265">
        <v>942.46666666666647</v>
      </c>
      <c r="H104" s="265">
        <v>1018.4666666666665</v>
      </c>
      <c r="I104" s="265">
        <v>1032.2333333333331</v>
      </c>
      <c r="J104" s="265">
        <v>1056.4666666666665</v>
      </c>
      <c r="K104" s="263">
        <v>1008</v>
      </c>
      <c r="L104" s="263">
        <v>970</v>
      </c>
      <c r="M104" s="263">
        <v>13.613910000000001</v>
      </c>
    </row>
    <row r="105" spans="1:13">
      <c r="A105" s="282">
        <v>96</v>
      </c>
      <c r="B105" s="263" t="s">
        <v>110</v>
      </c>
      <c r="C105" s="263">
        <v>2793.25</v>
      </c>
      <c r="D105" s="265">
        <v>2802.6333333333332</v>
      </c>
      <c r="E105" s="265">
        <v>2757.2666666666664</v>
      </c>
      <c r="F105" s="265">
        <v>2721.2833333333333</v>
      </c>
      <c r="G105" s="265">
        <v>2675.9166666666665</v>
      </c>
      <c r="H105" s="265">
        <v>2838.6166666666663</v>
      </c>
      <c r="I105" s="265">
        <v>2883.9833333333331</v>
      </c>
      <c r="J105" s="265">
        <v>2919.9666666666662</v>
      </c>
      <c r="K105" s="263">
        <v>2848</v>
      </c>
      <c r="L105" s="263">
        <v>2766.65</v>
      </c>
      <c r="M105" s="263">
        <v>6.6872699999999998</v>
      </c>
    </row>
    <row r="106" spans="1:13">
      <c r="A106" s="282">
        <v>97</v>
      </c>
      <c r="B106" s="263" t="s">
        <v>112</v>
      </c>
      <c r="C106" s="263">
        <v>369.95</v>
      </c>
      <c r="D106" s="265">
        <v>366.93333333333334</v>
      </c>
      <c r="E106" s="265">
        <v>360.66666666666669</v>
      </c>
      <c r="F106" s="265">
        <v>351.38333333333333</v>
      </c>
      <c r="G106" s="265">
        <v>345.11666666666667</v>
      </c>
      <c r="H106" s="265">
        <v>376.2166666666667</v>
      </c>
      <c r="I106" s="265">
        <v>382.48333333333335</v>
      </c>
      <c r="J106" s="265">
        <v>391.76666666666671</v>
      </c>
      <c r="K106" s="263">
        <v>373.2</v>
      </c>
      <c r="L106" s="263">
        <v>357.65</v>
      </c>
      <c r="M106" s="263">
        <v>158.90242000000001</v>
      </c>
    </row>
    <row r="107" spans="1:13">
      <c r="A107" s="282">
        <v>98</v>
      </c>
      <c r="B107" s="263" t="s">
        <v>113</v>
      </c>
      <c r="C107" s="263">
        <v>235.85</v>
      </c>
      <c r="D107" s="265">
        <v>234.65</v>
      </c>
      <c r="E107" s="265">
        <v>232.20000000000002</v>
      </c>
      <c r="F107" s="265">
        <v>228.55</v>
      </c>
      <c r="G107" s="265">
        <v>226.10000000000002</v>
      </c>
      <c r="H107" s="265">
        <v>238.3</v>
      </c>
      <c r="I107" s="265">
        <v>240.75</v>
      </c>
      <c r="J107" s="265">
        <v>244.4</v>
      </c>
      <c r="K107" s="263">
        <v>237.1</v>
      </c>
      <c r="L107" s="263">
        <v>231</v>
      </c>
      <c r="M107" s="263">
        <v>40.300719999999998</v>
      </c>
    </row>
    <row r="108" spans="1:13">
      <c r="A108" s="282">
        <v>99</v>
      </c>
      <c r="B108" s="263" t="s">
        <v>114</v>
      </c>
      <c r="C108" s="263">
        <v>2408</v>
      </c>
      <c r="D108" s="265">
        <v>2387.6666666666665</v>
      </c>
      <c r="E108" s="265">
        <v>2360.333333333333</v>
      </c>
      <c r="F108" s="265">
        <v>2312.6666666666665</v>
      </c>
      <c r="G108" s="265">
        <v>2285.333333333333</v>
      </c>
      <c r="H108" s="265">
        <v>2435.333333333333</v>
      </c>
      <c r="I108" s="265">
        <v>2462.6666666666661</v>
      </c>
      <c r="J108" s="265">
        <v>2510.333333333333</v>
      </c>
      <c r="K108" s="263">
        <v>2415</v>
      </c>
      <c r="L108" s="263">
        <v>2340</v>
      </c>
      <c r="M108" s="263">
        <v>16.92239</v>
      </c>
    </row>
    <row r="109" spans="1:13">
      <c r="A109" s="282">
        <v>100</v>
      </c>
      <c r="B109" s="263" t="s">
        <v>250</v>
      </c>
      <c r="C109" s="263">
        <v>297.7</v>
      </c>
      <c r="D109" s="265">
        <v>300.51666666666665</v>
      </c>
      <c r="E109" s="265">
        <v>293.73333333333329</v>
      </c>
      <c r="F109" s="265">
        <v>289.76666666666665</v>
      </c>
      <c r="G109" s="265">
        <v>282.98333333333329</v>
      </c>
      <c r="H109" s="265">
        <v>304.48333333333329</v>
      </c>
      <c r="I109" s="265">
        <v>311.26666666666659</v>
      </c>
      <c r="J109" s="265">
        <v>315.23333333333329</v>
      </c>
      <c r="K109" s="263">
        <v>307.3</v>
      </c>
      <c r="L109" s="263">
        <v>296.55</v>
      </c>
      <c r="M109" s="263">
        <v>20.04533</v>
      </c>
    </row>
    <row r="110" spans="1:13">
      <c r="A110" s="282">
        <v>101</v>
      </c>
      <c r="B110" s="263" t="s">
        <v>251</v>
      </c>
      <c r="C110" s="263">
        <v>42.65</v>
      </c>
      <c r="D110" s="265">
        <v>42.266666666666673</v>
      </c>
      <c r="E110" s="265">
        <v>41.283333333333346</v>
      </c>
      <c r="F110" s="265">
        <v>39.916666666666671</v>
      </c>
      <c r="G110" s="265">
        <v>38.933333333333344</v>
      </c>
      <c r="H110" s="265">
        <v>43.633333333333347</v>
      </c>
      <c r="I110" s="265">
        <v>44.616666666666681</v>
      </c>
      <c r="J110" s="265">
        <v>45.983333333333348</v>
      </c>
      <c r="K110" s="263">
        <v>43.25</v>
      </c>
      <c r="L110" s="263">
        <v>40.9</v>
      </c>
      <c r="M110" s="263">
        <v>17.747890000000002</v>
      </c>
    </row>
    <row r="111" spans="1:13">
      <c r="A111" s="282">
        <v>102</v>
      </c>
      <c r="B111" s="263" t="s">
        <v>108</v>
      </c>
      <c r="C111" s="263">
        <v>2418.5</v>
      </c>
      <c r="D111" s="265">
        <v>2405.4833333333331</v>
      </c>
      <c r="E111" s="265">
        <v>2378.0166666666664</v>
      </c>
      <c r="F111" s="265">
        <v>2337.5333333333333</v>
      </c>
      <c r="G111" s="265">
        <v>2310.0666666666666</v>
      </c>
      <c r="H111" s="265">
        <v>2445.9666666666662</v>
      </c>
      <c r="I111" s="265">
        <v>2473.4333333333325</v>
      </c>
      <c r="J111" s="265">
        <v>2513.9166666666661</v>
      </c>
      <c r="K111" s="263">
        <v>2432.9499999999998</v>
      </c>
      <c r="L111" s="263">
        <v>2365</v>
      </c>
      <c r="M111" s="263">
        <v>29.84938</v>
      </c>
    </row>
    <row r="112" spans="1:13">
      <c r="A112" s="282">
        <v>103</v>
      </c>
      <c r="B112" s="263" t="s">
        <v>116</v>
      </c>
      <c r="C112" s="263">
        <v>596.75</v>
      </c>
      <c r="D112" s="265">
        <v>594.36666666666667</v>
      </c>
      <c r="E112" s="265">
        <v>589.88333333333333</v>
      </c>
      <c r="F112" s="265">
        <v>583.01666666666665</v>
      </c>
      <c r="G112" s="265">
        <v>578.5333333333333</v>
      </c>
      <c r="H112" s="265">
        <v>601.23333333333335</v>
      </c>
      <c r="I112" s="265">
        <v>605.7166666666667</v>
      </c>
      <c r="J112" s="265">
        <v>612.58333333333337</v>
      </c>
      <c r="K112" s="263">
        <v>598.85</v>
      </c>
      <c r="L112" s="263">
        <v>587.5</v>
      </c>
      <c r="M112" s="263">
        <v>180.10557</v>
      </c>
    </row>
    <row r="113" spans="1:13">
      <c r="A113" s="282">
        <v>104</v>
      </c>
      <c r="B113" s="263" t="s">
        <v>252</v>
      </c>
      <c r="C113" s="263">
        <v>1435.6</v>
      </c>
      <c r="D113" s="265">
        <v>1422.9333333333334</v>
      </c>
      <c r="E113" s="265">
        <v>1402.8666666666668</v>
      </c>
      <c r="F113" s="265">
        <v>1370.1333333333334</v>
      </c>
      <c r="G113" s="265">
        <v>1350.0666666666668</v>
      </c>
      <c r="H113" s="265">
        <v>1455.6666666666667</v>
      </c>
      <c r="I113" s="265">
        <v>1475.7333333333333</v>
      </c>
      <c r="J113" s="265">
        <v>1508.4666666666667</v>
      </c>
      <c r="K113" s="263">
        <v>1443</v>
      </c>
      <c r="L113" s="263">
        <v>1390.2</v>
      </c>
      <c r="M113" s="263">
        <v>3.7583299999999999</v>
      </c>
    </row>
    <row r="114" spans="1:13">
      <c r="A114" s="282">
        <v>105</v>
      </c>
      <c r="B114" s="263" t="s">
        <v>117</v>
      </c>
      <c r="C114" s="263">
        <v>551.70000000000005</v>
      </c>
      <c r="D114" s="265">
        <v>542.16666666666663</v>
      </c>
      <c r="E114" s="265">
        <v>529.63333333333321</v>
      </c>
      <c r="F114" s="265">
        <v>507.56666666666661</v>
      </c>
      <c r="G114" s="265">
        <v>495.03333333333319</v>
      </c>
      <c r="H114" s="265">
        <v>564.23333333333323</v>
      </c>
      <c r="I114" s="265">
        <v>576.76666666666677</v>
      </c>
      <c r="J114" s="265">
        <v>598.83333333333326</v>
      </c>
      <c r="K114" s="263">
        <v>554.70000000000005</v>
      </c>
      <c r="L114" s="263">
        <v>520.1</v>
      </c>
      <c r="M114" s="263">
        <v>58.276000000000003</v>
      </c>
    </row>
    <row r="115" spans="1:13">
      <c r="A115" s="282">
        <v>106</v>
      </c>
      <c r="B115" s="263" t="s">
        <v>387</v>
      </c>
      <c r="C115" s="263">
        <v>453.95</v>
      </c>
      <c r="D115" s="265">
        <v>452</v>
      </c>
      <c r="E115" s="265">
        <v>445.95</v>
      </c>
      <c r="F115" s="265">
        <v>437.95</v>
      </c>
      <c r="G115" s="265">
        <v>431.9</v>
      </c>
      <c r="H115" s="265">
        <v>460</v>
      </c>
      <c r="I115" s="265">
        <v>466.04999999999995</v>
      </c>
      <c r="J115" s="265">
        <v>474.05</v>
      </c>
      <c r="K115" s="263">
        <v>458.05</v>
      </c>
      <c r="L115" s="263">
        <v>444</v>
      </c>
      <c r="M115" s="263">
        <v>5.93466</v>
      </c>
    </row>
    <row r="116" spans="1:13">
      <c r="A116" s="282">
        <v>107</v>
      </c>
      <c r="B116" s="263" t="s">
        <v>119</v>
      </c>
      <c r="C116" s="263">
        <v>54</v>
      </c>
      <c r="D116" s="265">
        <v>53.916666666666664</v>
      </c>
      <c r="E116" s="265">
        <v>53.083333333333329</v>
      </c>
      <c r="F116" s="265">
        <v>52.166666666666664</v>
      </c>
      <c r="G116" s="265">
        <v>51.333333333333329</v>
      </c>
      <c r="H116" s="265">
        <v>54.833333333333329</v>
      </c>
      <c r="I116" s="265">
        <v>55.666666666666657</v>
      </c>
      <c r="J116" s="265">
        <v>56.583333333333329</v>
      </c>
      <c r="K116" s="263">
        <v>54.75</v>
      </c>
      <c r="L116" s="263">
        <v>53</v>
      </c>
      <c r="M116" s="263">
        <v>326.46264000000002</v>
      </c>
    </row>
    <row r="117" spans="1:13">
      <c r="A117" s="282">
        <v>108</v>
      </c>
      <c r="B117" s="263" t="s">
        <v>126</v>
      </c>
      <c r="C117" s="263">
        <v>200.95</v>
      </c>
      <c r="D117" s="265">
        <v>200.93333333333331</v>
      </c>
      <c r="E117" s="265">
        <v>200.01666666666662</v>
      </c>
      <c r="F117" s="265">
        <v>199.08333333333331</v>
      </c>
      <c r="G117" s="265">
        <v>198.16666666666663</v>
      </c>
      <c r="H117" s="265">
        <v>201.86666666666662</v>
      </c>
      <c r="I117" s="265">
        <v>202.7833333333333</v>
      </c>
      <c r="J117" s="265">
        <v>203.71666666666661</v>
      </c>
      <c r="K117" s="263">
        <v>201.85</v>
      </c>
      <c r="L117" s="263">
        <v>200</v>
      </c>
      <c r="M117" s="263">
        <v>206.11626000000001</v>
      </c>
    </row>
    <row r="118" spans="1:13">
      <c r="A118" s="282">
        <v>109</v>
      </c>
      <c r="B118" s="263" t="s">
        <v>115</v>
      </c>
      <c r="C118" s="263">
        <v>178.1</v>
      </c>
      <c r="D118" s="265">
        <v>178.15</v>
      </c>
      <c r="E118" s="265">
        <v>175.95000000000002</v>
      </c>
      <c r="F118" s="265">
        <v>173.8</v>
      </c>
      <c r="G118" s="265">
        <v>171.60000000000002</v>
      </c>
      <c r="H118" s="265">
        <v>180.3</v>
      </c>
      <c r="I118" s="265">
        <v>182.5</v>
      </c>
      <c r="J118" s="265">
        <v>184.65</v>
      </c>
      <c r="K118" s="263">
        <v>180.35</v>
      </c>
      <c r="L118" s="263">
        <v>176</v>
      </c>
      <c r="M118" s="263">
        <v>76.197249999999997</v>
      </c>
    </row>
    <row r="119" spans="1:13">
      <c r="A119" s="282">
        <v>110</v>
      </c>
      <c r="B119" s="263" t="s">
        <v>255</v>
      </c>
      <c r="C119" s="263">
        <v>111.1</v>
      </c>
      <c r="D119" s="265">
        <v>110.39999999999999</v>
      </c>
      <c r="E119" s="265">
        <v>107.69999999999999</v>
      </c>
      <c r="F119" s="265">
        <v>104.3</v>
      </c>
      <c r="G119" s="265">
        <v>101.6</v>
      </c>
      <c r="H119" s="265">
        <v>113.79999999999998</v>
      </c>
      <c r="I119" s="265">
        <v>116.5</v>
      </c>
      <c r="J119" s="265">
        <v>119.89999999999998</v>
      </c>
      <c r="K119" s="263">
        <v>113.1</v>
      </c>
      <c r="L119" s="263">
        <v>107</v>
      </c>
      <c r="M119" s="263">
        <v>37.161879999999996</v>
      </c>
    </row>
    <row r="120" spans="1:13">
      <c r="A120" s="282">
        <v>111</v>
      </c>
      <c r="B120" s="263" t="s">
        <v>125</v>
      </c>
      <c r="C120" s="263">
        <v>91.45</v>
      </c>
      <c r="D120" s="265">
        <v>90.966666666666683</v>
      </c>
      <c r="E120" s="265">
        <v>90.03333333333336</v>
      </c>
      <c r="F120" s="265">
        <v>88.616666666666674</v>
      </c>
      <c r="G120" s="265">
        <v>87.683333333333351</v>
      </c>
      <c r="H120" s="265">
        <v>92.383333333333368</v>
      </c>
      <c r="I120" s="265">
        <v>93.316666666666677</v>
      </c>
      <c r="J120" s="265">
        <v>94.733333333333377</v>
      </c>
      <c r="K120" s="263">
        <v>91.9</v>
      </c>
      <c r="L120" s="263">
        <v>89.55</v>
      </c>
      <c r="M120" s="263">
        <v>136.55785</v>
      </c>
    </row>
    <row r="121" spans="1:13">
      <c r="A121" s="282">
        <v>112</v>
      </c>
      <c r="B121" s="263" t="s">
        <v>772</v>
      </c>
      <c r="C121" s="263">
        <v>1765.55</v>
      </c>
      <c r="D121" s="265">
        <v>1766.8333333333333</v>
      </c>
      <c r="E121" s="265">
        <v>1751.7166666666665</v>
      </c>
      <c r="F121" s="265">
        <v>1737.8833333333332</v>
      </c>
      <c r="G121" s="265">
        <v>1722.7666666666664</v>
      </c>
      <c r="H121" s="265">
        <v>1780.6666666666665</v>
      </c>
      <c r="I121" s="265">
        <v>1795.7833333333333</v>
      </c>
      <c r="J121" s="265">
        <v>1809.6166666666666</v>
      </c>
      <c r="K121" s="263">
        <v>1781.95</v>
      </c>
      <c r="L121" s="263">
        <v>1753</v>
      </c>
      <c r="M121" s="263">
        <v>7.7331599999999998</v>
      </c>
    </row>
    <row r="122" spans="1:13">
      <c r="A122" s="282">
        <v>113</v>
      </c>
      <c r="B122" s="263" t="s">
        <v>120</v>
      </c>
      <c r="C122" s="263">
        <v>500.85</v>
      </c>
      <c r="D122" s="265">
        <v>501.75</v>
      </c>
      <c r="E122" s="265">
        <v>494.85</v>
      </c>
      <c r="F122" s="265">
        <v>488.85</v>
      </c>
      <c r="G122" s="265">
        <v>481.95000000000005</v>
      </c>
      <c r="H122" s="265">
        <v>507.75</v>
      </c>
      <c r="I122" s="265">
        <v>514.65</v>
      </c>
      <c r="J122" s="265">
        <v>520.65</v>
      </c>
      <c r="K122" s="263">
        <v>508.65</v>
      </c>
      <c r="L122" s="263">
        <v>495.75</v>
      </c>
      <c r="M122" s="263">
        <v>15.27271</v>
      </c>
    </row>
    <row r="123" spans="1:13">
      <c r="A123" s="282">
        <v>114</v>
      </c>
      <c r="B123" s="263" t="s">
        <v>826</v>
      </c>
      <c r="C123" s="263">
        <v>260.75</v>
      </c>
      <c r="D123" s="265">
        <v>257.65000000000003</v>
      </c>
      <c r="E123" s="265">
        <v>253.30000000000007</v>
      </c>
      <c r="F123" s="265">
        <v>245.85000000000002</v>
      </c>
      <c r="G123" s="265">
        <v>241.50000000000006</v>
      </c>
      <c r="H123" s="265">
        <v>265.10000000000008</v>
      </c>
      <c r="I123" s="265">
        <v>269.4500000000001</v>
      </c>
      <c r="J123" s="265">
        <v>276.90000000000009</v>
      </c>
      <c r="K123" s="263">
        <v>262</v>
      </c>
      <c r="L123" s="263">
        <v>250.2</v>
      </c>
      <c r="M123" s="263">
        <v>21.425809999999998</v>
      </c>
    </row>
    <row r="124" spans="1:13">
      <c r="A124" s="282">
        <v>115</v>
      </c>
      <c r="B124" s="263" t="s">
        <v>122</v>
      </c>
      <c r="C124" s="263">
        <v>913.6</v>
      </c>
      <c r="D124" s="265">
        <v>926.76666666666677</v>
      </c>
      <c r="E124" s="265">
        <v>885.83333333333348</v>
      </c>
      <c r="F124" s="265">
        <v>858.06666666666672</v>
      </c>
      <c r="G124" s="265">
        <v>817.13333333333344</v>
      </c>
      <c r="H124" s="265">
        <v>954.53333333333353</v>
      </c>
      <c r="I124" s="265">
        <v>995.4666666666667</v>
      </c>
      <c r="J124" s="265">
        <v>1023.2333333333336</v>
      </c>
      <c r="K124" s="263">
        <v>967.7</v>
      </c>
      <c r="L124" s="263">
        <v>899</v>
      </c>
      <c r="M124" s="263">
        <v>168.54199</v>
      </c>
    </row>
    <row r="125" spans="1:13">
      <c r="A125" s="282">
        <v>116</v>
      </c>
      <c r="B125" s="263" t="s">
        <v>256</v>
      </c>
      <c r="C125" s="263">
        <v>4864.95</v>
      </c>
      <c r="D125" s="265">
        <v>4862.9833333333336</v>
      </c>
      <c r="E125" s="265">
        <v>4826.9666666666672</v>
      </c>
      <c r="F125" s="265">
        <v>4788.9833333333336</v>
      </c>
      <c r="G125" s="265">
        <v>4752.9666666666672</v>
      </c>
      <c r="H125" s="265">
        <v>4900.9666666666672</v>
      </c>
      <c r="I125" s="265">
        <v>4936.9833333333336</v>
      </c>
      <c r="J125" s="265">
        <v>4974.9666666666672</v>
      </c>
      <c r="K125" s="263">
        <v>4899</v>
      </c>
      <c r="L125" s="263">
        <v>4825</v>
      </c>
      <c r="M125" s="263">
        <v>3.7216999999999998</v>
      </c>
    </row>
    <row r="126" spans="1:13">
      <c r="A126" s="282">
        <v>117</v>
      </c>
      <c r="B126" s="263" t="s">
        <v>124</v>
      </c>
      <c r="C126" s="263">
        <v>1352.05</v>
      </c>
      <c r="D126" s="265">
        <v>1350.3500000000001</v>
      </c>
      <c r="E126" s="265">
        <v>1339.7000000000003</v>
      </c>
      <c r="F126" s="265">
        <v>1327.3500000000001</v>
      </c>
      <c r="G126" s="265">
        <v>1316.7000000000003</v>
      </c>
      <c r="H126" s="265">
        <v>1362.7000000000003</v>
      </c>
      <c r="I126" s="265">
        <v>1373.3500000000004</v>
      </c>
      <c r="J126" s="265">
        <v>1385.7000000000003</v>
      </c>
      <c r="K126" s="263">
        <v>1361</v>
      </c>
      <c r="L126" s="263">
        <v>1338</v>
      </c>
      <c r="M126" s="263">
        <v>45.603369999999998</v>
      </c>
    </row>
    <row r="127" spans="1:13">
      <c r="A127" s="282">
        <v>118</v>
      </c>
      <c r="B127" s="263" t="s">
        <v>121</v>
      </c>
      <c r="C127" s="263">
        <v>1666.25</v>
      </c>
      <c r="D127" s="265">
        <v>1651.0833333333333</v>
      </c>
      <c r="E127" s="265">
        <v>1627.3666666666666</v>
      </c>
      <c r="F127" s="265">
        <v>1588.4833333333333</v>
      </c>
      <c r="G127" s="265">
        <v>1564.7666666666667</v>
      </c>
      <c r="H127" s="265">
        <v>1689.9666666666665</v>
      </c>
      <c r="I127" s="265">
        <v>1713.6833333333332</v>
      </c>
      <c r="J127" s="265">
        <v>1752.5666666666664</v>
      </c>
      <c r="K127" s="263">
        <v>1674.8</v>
      </c>
      <c r="L127" s="263">
        <v>1612.2</v>
      </c>
      <c r="M127" s="263">
        <v>5.19292</v>
      </c>
    </row>
    <row r="128" spans="1:13">
      <c r="A128" s="282">
        <v>119</v>
      </c>
      <c r="B128" s="263" t="s">
        <v>257</v>
      </c>
      <c r="C128" s="263">
        <v>2107.9499999999998</v>
      </c>
      <c r="D128" s="265">
        <v>2115.65</v>
      </c>
      <c r="E128" s="265">
        <v>2083.3000000000002</v>
      </c>
      <c r="F128" s="265">
        <v>2058.65</v>
      </c>
      <c r="G128" s="265">
        <v>2026.3000000000002</v>
      </c>
      <c r="H128" s="265">
        <v>2140.3000000000002</v>
      </c>
      <c r="I128" s="265">
        <v>2172.6499999999996</v>
      </c>
      <c r="J128" s="265">
        <v>2197.3000000000002</v>
      </c>
      <c r="K128" s="263">
        <v>2148</v>
      </c>
      <c r="L128" s="263">
        <v>2091</v>
      </c>
      <c r="M128" s="263">
        <v>1.8945099999999999</v>
      </c>
    </row>
    <row r="129" spans="1:13">
      <c r="A129" s="282">
        <v>120</v>
      </c>
      <c r="B129" s="263" t="s">
        <v>258</v>
      </c>
      <c r="C129" s="263">
        <v>110.55</v>
      </c>
      <c r="D129" s="265">
        <v>110.95</v>
      </c>
      <c r="E129" s="265">
        <v>108.60000000000001</v>
      </c>
      <c r="F129" s="265">
        <v>106.65</v>
      </c>
      <c r="G129" s="265">
        <v>104.30000000000001</v>
      </c>
      <c r="H129" s="265">
        <v>112.9</v>
      </c>
      <c r="I129" s="265">
        <v>115.25</v>
      </c>
      <c r="J129" s="265">
        <v>117.2</v>
      </c>
      <c r="K129" s="263">
        <v>113.3</v>
      </c>
      <c r="L129" s="263">
        <v>109</v>
      </c>
      <c r="M129" s="263">
        <v>60.153170000000003</v>
      </c>
    </row>
    <row r="130" spans="1:13">
      <c r="A130" s="282">
        <v>121</v>
      </c>
      <c r="B130" s="263" t="s">
        <v>128</v>
      </c>
      <c r="C130" s="263">
        <v>723.25</v>
      </c>
      <c r="D130" s="265">
        <v>721.2833333333333</v>
      </c>
      <c r="E130" s="265">
        <v>712.56666666666661</v>
      </c>
      <c r="F130" s="265">
        <v>701.88333333333333</v>
      </c>
      <c r="G130" s="265">
        <v>693.16666666666663</v>
      </c>
      <c r="H130" s="265">
        <v>731.96666666666658</v>
      </c>
      <c r="I130" s="265">
        <v>740.68333333333328</v>
      </c>
      <c r="J130" s="265">
        <v>751.36666666666656</v>
      </c>
      <c r="K130" s="263">
        <v>730</v>
      </c>
      <c r="L130" s="263">
        <v>710.6</v>
      </c>
      <c r="M130" s="263">
        <v>169.06171000000001</v>
      </c>
    </row>
    <row r="131" spans="1:13">
      <c r="A131" s="282">
        <v>122</v>
      </c>
      <c r="B131" s="263" t="s">
        <v>127</v>
      </c>
      <c r="C131" s="263">
        <v>445.3</v>
      </c>
      <c r="D131" s="265">
        <v>443.75</v>
      </c>
      <c r="E131" s="265">
        <v>435.75</v>
      </c>
      <c r="F131" s="265">
        <v>426.2</v>
      </c>
      <c r="G131" s="265">
        <v>418.2</v>
      </c>
      <c r="H131" s="265">
        <v>453.3</v>
      </c>
      <c r="I131" s="265">
        <v>461.3</v>
      </c>
      <c r="J131" s="265">
        <v>470.85</v>
      </c>
      <c r="K131" s="263">
        <v>451.75</v>
      </c>
      <c r="L131" s="263">
        <v>434.2</v>
      </c>
      <c r="M131" s="263">
        <v>123.97053</v>
      </c>
    </row>
    <row r="132" spans="1:13">
      <c r="A132" s="282">
        <v>123</v>
      </c>
      <c r="B132" s="263" t="s">
        <v>129</v>
      </c>
      <c r="C132" s="263">
        <v>2888.95</v>
      </c>
      <c r="D132" s="265">
        <v>2886.0666666666671</v>
      </c>
      <c r="E132" s="265">
        <v>2849.8333333333339</v>
      </c>
      <c r="F132" s="265">
        <v>2810.7166666666667</v>
      </c>
      <c r="G132" s="265">
        <v>2774.4833333333336</v>
      </c>
      <c r="H132" s="265">
        <v>2925.1833333333343</v>
      </c>
      <c r="I132" s="265">
        <v>2961.416666666667</v>
      </c>
      <c r="J132" s="265">
        <v>3000.5333333333347</v>
      </c>
      <c r="K132" s="263">
        <v>2922.3</v>
      </c>
      <c r="L132" s="263">
        <v>2846.95</v>
      </c>
      <c r="M132" s="263">
        <v>2.9407399999999999</v>
      </c>
    </row>
    <row r="133" spans="1:13">
      <c r="A133" s="282">
        <v>124</v>
      </c>
      <c r="B133" s="263" t="s">
        <v>131</v>
      </c>
      <c r="C133" s="263">
        <v>1725.45</v>
      </c>
      <c r="D133" s="265">
        <v>1723.1499999999999</v>
      </c>
      <c r="E133" s="265">
        <v>1687.2999999999997</v>
      </c>
      <c r="F133" s="265">
        <v>1649.1499999999999</v>
      </c>
      <c r="G133" s="265">
        <v>1613.2999999999997</v>
      </c>
      <c r="H133" s="265">
        <v>1761.2999999999997</v>
      </c>
      <c r="I133" s="265">
        <v>1797.1499999999996</v>
      </c>
      <c r="J133" s="265">
        <v>1835.2999999999997</v>
      </c>
      <c r="K133" s="263">
        <v>1759</v>
      </c>
      <c r="L133" s="263">
        <v>1685</v>
      </c>
      <c r="M133" s="263">
        <v>55.938690000000001</v>
      </c>
    </row>
    <row r="134" spans="1:13">
      <c r="A134" s="282">
        <v>125</v>
      </c>
      <c r="B134" s="263" t="s">
        <v>132</v>
      </c>
      <c r="C134" s="263">
        <v>86.55</v>
      </c>
      <c r="D134" s="265">
        <v>86.216666666666654</v>
      </c>
      <c r="E134" s="265">
        <v>85.233333333333306</v>
      </c>
      <c r="F134" s="265">
        <v>83.916666666666657</v>
      </c>
      <c r="G134" s="265">
        <v>82.933333333333309</v>
      </c>
      <c r="H134" s="265">
        <v>87.533333333333303</v>
      </c>
      <c r="I134" s="265">
        <v>88.516666666666652</v>
      </c>
      <c r="J134" s="265">
        <v>89.8333333333333</v>
      </c>
      <c r="K134" s="263">
        <v>87.2</v>
      </c>
      <c r="L134" s="263">
        <v>84.9</v>
      </c>
      <c r="M134" s="263">
        <v>135.16829999999999</v>
      </c>
    </row>
    <row r="135" spans="1:13">
      <c r="A135" s="282">
        <v>126</v>
      </c>
      <c r="B135" s="263" t="s">
        <v>259</v>
      </c>
      <c r="C135" s="263">
        <v>2797.4</v>
      </c>
      <c r="D135" s="265">
        <v>2752.4666666666667</v>
      </c>
      <c r="E135" s="265">
        <v>2684.9333333333334</v>
      </c>
      <c r="F135" s="265">
        <v>2572.4666666666667</v>
      </c>
      <c r="G135" s="265">
        <v>2504.9333333333334</v>
      </c>
      <c r="H135" s="265">
        <v>2864.9333333333334</v>
      </c>
      <c r="I135" s="265">
        <v>2932.4666666666672</v>
      </c>
      <c r="J135" s="265">
        <v>3044.9333333333334</v>
      </c>
      <c r="K135" s="263">
        <v>2820</v>
      </c>
      <c r="L135" s="263">
        <v>2640</v>
      </c>
      <c r="M135" s="263">
        <v>5.7240000000000002</v>
      </c>
    </row>
    <row r="136" spans="1:13">
      <c r="A136" s="282">
        <v>127</v>
      </c>
      <c r="B136" s="263" t="s">
        <v>133</v>
      </c>
      <c r="C136" s="263">
        <v>407.8</v>
      </c>
      <c r="D136" s="265">
        <v>406.01666666666665</v>
      </c>
      <c r="E136" s="265">
        <v>400.5333333333333</v>
      </c>
      <c r="F136" s="265">
        <v>393.26666666666665</v>
      </c>
      <c r="G136" s="265">
        <v>387.7833333333333</v>
      </c>
      <c r="H136" s="265">
        <v>413.2833333333333</v>
      </c>
      <c r="I136" s="265">
        <v>418.76666666666665</v>
      </c>
      <c r="J136" s="265">
        <v>426.0333333333333</v>
      </c>
      <c r="K136" s="263">
        <v>411.5</v>
      </c>
      <c r="L136" s="263">
        <v>398.75</v>
      </c>
      <c r="M136" s="263">
        <v>18.32338</v>
      </c>
    </row>
    <row r="137" spans="1:13">
      <c r="A137" s="282">
        <v>128</v>
      </c>
      <c r="B137" s="263" t="s">
        <v>260</v>
      </c>
      <c r="C137" s="263">
        <v>3923.6</v>
      </c>
      <c r="D137" s="265">
        <v>3904.5333333333333</v>
      </c>
      <c r="E137" s="265">
        <v>3869.0666666666666</v>
      </c>
      <c r="F137" s="265">
        <v>3814.5333333333333</v>
      </c>
      <c r="G137" s="265">
        <v>3779.0666666666666</v>
      </c>
      <c r="H137" s="265">
        <v>3959.0666666666666</v>
      </c>
      <c r="I137" s="265">
        <v>3994.5333333333328</v>
      </c>
      <c r="J137" s="265">
        <v>4049.0666666666666</v>
      </c>
      <c r="K137" s="263">
        <v>3940</v>
      </c>
      <c r="L137" s="263">
        <v>3850</v>
      </c>
      <c r="M137" s="263">
        <v>1.78549</v>
      </c>
    </row>
    <row r="138" spans="1:13">
      <c r="A138" s="282">
        <v>129</v>
      </c>
      <c r="B138" s="263" t="s">
        <v>134</v>
      </c>
      <c r="C138" s="263">
        <v>1342.5</v>
      </c>
      <c r="D138" s="265">
        <v>1337.65</v>
      </c>
      <c r="E138" s="265">
        <v>1324.0000000000002</v>
      </c>
      <c r="F138" s="265">
        <v>1305.5000000000002</v>
      </c>
      <c r="G138" s="265">
        <v>1291.8500000000004</v>
      </c>
      <c r="H138" s="265">
        <v>1356.15</v>
      </c>
      <c r="I138" s="265">
        <v>1369.7999999999997</v>
      </c>
      <c r="J138" s="265">
        <v>1388.3</v>
      </c>
      <c r="K138" s="263">
        <v>1351.3</v>
      </c>
      <c r="L138" s="263">
        <v>1319.15</v>
      </c>
      <c r="M138" s="263">
        <v>16.532450000000001</v>
      </c>
    </row>
    <row r="139" spans="1:13">
      <c r="A139" s="282">
        <v>130</v>
      </c>
      <c r="B139" s="263" t="s">
        <v>135</v>
      </c>
      <c r="C139" s="263">
        <v>1072.8499999999999</v>
      </c>
      <c r="D139" s="265">
        <v>1072.0333333333333</v>
      </c>
      <c r="E139" s="265">
        <v>1061.1666666666665</v>
      </c>
      <c r="F139" s="265">
        <v>1049.4833333333331</v>
      </c>
      <c r="G139" s="265">
        <v>1038.6166666666663</v>
      </c>
      <c r="H139" s="265">
        <v>1083.7166666666667</v>
      </c>
      <c r="I139" s="265">
        <v>1094.5833333333335</v>
      </c>
      <c r="J139" s="265">
        <v>1106.2666666666669</v>
      </c>
      <c r="K139" s="263">
        <v>1082.9000000000001</v>
      </c>
      <c r="L139" s="263">
        <v>1060.3499999999999</v>
      </c>
      <c r="M139" s="263">
        <v>14.722099999999999</v>
      </c>
    </row>
    <row r="140" spans="1:13">
      <c r="A140" s="282">
        <v>131</v>
      </c>
      <c r="B140" s="263" t="s">
        <v>146</v>
      </c>
      <c r="C140" s="263">
        <v>79907.55</v>
      </c>
      <c r="D140" s="265">
        <v>80111.866666666669</v>
      </c>
      <c r="E140" s="265">
        <v>79095.78333333334</v>
      </c>
      <c r="F140" s="265">
        <v>78284.016666666677</v>
      </c>
      <c r="G140" s="265">
        <v>77267.933333333349</v>
      </c>
      <c r="H140" s="265">
        <v>80923.633333333331</v>
      </c>
      <c r="I140" s="265">
        <v>81939.716666666645</v>
      </c>
      <c r="J140" s="265">
        <v>82751.483333333323</v>
      </c>
      <c r="K140" s="263">
        <v>81127.95</v>
      </c>
      <c r="L140" s="263">
        <v>79300.100000000006</v>
      </c>
      <c r="M140" s="263">
        <v>0.18348</v>
      </c>
    </row>
    <row r="141" spans="1:13">
      <c r="A141" s="282">
        <v>132</v>
      </c>
      <c r="B141" s="263" t="s">
        <v>143</v>
      </c>
      <c r="C141" s="263">
        <v>1137.9000000000001</v>
      </c>
      <c r="D141" s="265">
        <v>1135.7</v>
      </c>
      <c r="E141" s="265">
        <v>1119.4000000000001</v>
      </c>
      <c r="F141" s="265">
        <v>1100.9000000000001</v>
      </c>
      <c r="G141" s="265">
        <v>1084.6000000000001</v>
      </c>
      <c r="H141" s="265">
        <v>1154.2</v>
      </c>
      <c r="I141" s="265">
        <v>1170.4999999999998</v>
      </c>
      <c r="J141" s="265">
        <v>1189</v>
      </c>
      <c r="K141" s="263">
        <v>1152</v>
      </c>
      <c r="L141" s="263">
        <v>1117.2</v>
      </c>
      <c r="M141" s="263">
        <v>5.31738</v>
      </c>
    </row>
    <row r="142" spans="1:13">
      <c r="A142" s="282">
        <v>133</v>
      </c>
      <c r="B142" s="263" t="s">
        <v>137</v>
      </c>
      <c r="C142" s="263">
        <v>160.30000000000001</v>
      </c>
      <c r="D142" s="265">
        <v>160.33333333333334</v>
      </c>
      <c r="E142" s="265">
        <v>158.06666666666669</v>
      </c>
      <c r="F142" s="265">
        <v>155.83333333333334</v>
      </c>
      <c r="G142" s="265">
        <v>153.56666666666669</v>
      </c>
      <c r="H142" s="265">
        <v>162.56666666666669</v>
      </c>
      <c r="I142" s="265">
        <v>164.83333333333334</v>
      </c>
      <c r="J142" s="265">
        <v>167.06666666666669</v>
      </c>
      <c r="K142" s="263">
        <v>162.6</v>
      </c>
      <c r="L142" s="263">
        <v>158.1</v>
      </c>
      <c r="M142" s="263">
        <v>82.929360000000003</v>
      </c>
    </row>
    <row r="143" spans="1:13">
      <c r="A143" s="282">
        <v>134</v>
      </c>
      <c r="B143" s="263" t="s">
        <v>136</v>
      </c>
      <c r="C143" s="263">
        <v>752.95</v>
      </c>
      <c r="D143" s="265">
        <v>753.18333333333339</v>
      </c>
      <c r="E143" s="265">
        <v>739.81666666666683</v>
      </c>
      <c r="F143" s="265">
        <v>726.68333333333339</v>
      </c>
      <c r="G143" s="265">
        <v>713.31666666666683</v>
      </c>
      <c r="H143" s="265">
        <v>766.31666666666683</v>
      </c>
      <c r="I143" s="265">
        <v>779.68333333333339</v>
      </c>
      <c r="J143" s="265">
        <v>792.81666666666683</v>
      </c>
      <c r="K143" s="263">
        <v>766.55</v>
      </c>
      <c r="L143" s="263">
        <v>740.05</v>
      </c>
      <c r="M143" s="263">
        <v>37.498699999999999</v>
      </c>
    </row>
    <row r="144" spans="1:13">
      <c r="A144" s="282">
        <v>135</v>
      </c>
      <c r="B144" s="263" t="s">
        <v>138</v>
      </c>
      <c r="C144" s="263">
        <v>148.4</v>
      </c>
      <c r="D144" s="265">
        <v>146.79999999999998</v>
      </c>
      <c r="E144" s="265">
        <v>144.59999999999997</v>
      </c>
      <c r="F144" s="265">
        <v>140.79999999999998</v>
      </c>
      <c r="G144" s="265">
        <v>138.59999999999997</v>
      </c>
      <c r="H144" s="265">
        <v>150.59999999999997</v>
      </c>
      <c r="I144" s="265">
        <v>152.79999999999995</v>
      </c>
      <c r="J144" s="265">
        <v>156.59999999999997</v>
      </c>
      <c r="K144" s="263">
        <v>149</v>
      </c>
      <c r="L144" s="263">
        <v>143</v>
      </c>
      <c r="M144" s="263">
        <v>37.327480000000001</v>
      </c>
    </row>
    <row r="145" spans="1:13">
      <c r="A145" s="282">
        <v>136</v>
      </c>
      <c r="B145" s="263" t="s">
        <v>139</v>
      </c>
      <c r="C145" s="263">
        <v>445.15</v>
      </c>
      <c r="D145" s="265">
        <v>438.41666666666669</v>
      </c>
      <c r="E145" s="265">
        <v>422.83333333333337</v>
      </c>
      <c r="F145" s="265">
        <v>400.51666666666671</v>
      </c>
      <c r="G145" s="265">
        <v>384.93333333333339</v>
      </c>
      <c r="H145" s="265">
        <v>460.73333333333335</v>
      </c>
      <c r="I145" s="265">
        <v>476.31666666666672</v>
      </c>
      <c r="J145" s="265">
        <v>498.63333333333333</v>
      </c>
      <c r="K145" s="263">
        <v>454</v>
      </c>
      <c r="L145" s="263">
        <v>416.1</v>
      </c>
      <c r="M145" s="263">
        <v>216.36785</v>
      </c>
    </row>
    <row r="146" spans="1:13">
      <c r="A146" s="282">
        <v>137</v>
      </c>
      <c r="B146" s="263" t="s">
        <v>140</v>
      </c>
      <c r="C146" s="263">
        <v>6597.85</v>
      </c>
      <c r="D146" s="265">
        <v>6539.95</v>
      </c>
      <c r="E146" s="265">
        <v>6457.9</v>
      </c>
      <c r="F146" s="265">
        <v>6317.95</v>
      </c>
      <c r="G146" s="265">
        <v>6235.9</v>
      </c>
      <c r="H146" s="265">
        <v>6679.9</v>
      </c>
      <c r="I146" s="265">
        <v>6761.9500000000007</v>
      </c>
      <c r="J146" s="265">
        <v>6901.9</v>
      </c>
      <c r="K146" s="263">
        <v>6622</v>
      </c>
      <c r="L146" s="263">
        <v>6400</v>
      </c>
      <c r="M146" s="263">
        <v>8.3492300000000004</v>
      </c>
    </row>
    <row r="147" spans="1:13">
      <c r="A147" s="282">
        <v>138</v>
      </c>
      <c r="B147" s="263" t="s">
        <v>142</v>
      </c>
      <c r="C147" s="263">
        <v>895.1</v>
      </c>
      <c r="D147" s="265">
        <v>893.65</v>
      </c>
      <c r="E147" s="265">
        <v>882.94999999999993</v>
      </c>
      <c r="F147" s="265">
        <v>870.8</v>
      </c>
      <c r="G147" s="265">
        <v>860.09999999999991</v>
      </c>
      <c r="H147" s="265">
        <v>905.8</v>
      </c>
      <c r="I147" s="265">
        <v>916.5</v>
      </c>
      <c r="J147" s="265">
        <v>928.65</v>
      </c>
      <c r="K147" s="263">
        <v>904.35</v>
      </c>
      <c r="L147" s="263">
        <v>881.5</v>
      </c>
      <c r="M147" s="263">
        <v>5.0687600000000002</v>
      </c>
    </row>
    <row r="148" spans="1:13">
      <c r="A148" s="282">
        <v>139</v>
      </c>
      <c r="B148" s="263" t="s">
        <v>144</v>
      </c>
      <c r="C148" s="263">
        <v>2117.8000000000002</v>
      </c>
      <c r="D148" s="265">
        <v>2108.1666666666665</v>
      </c>
      <c r="E148" s="265">
        <v>2091.1333333333332</v>
      </c>
      <c r="F148" s="265">
        <v>2064.4666666666667</v>
      </c>
      <c r="G148" s="265">
        <v>2047.4333333333334</v>
      </c>
      <c r="H148" s="265">
        <v>2134.833333333333</v>
      </c>
      <c r="I148" s="265">
        <v>2151.8666666666668</v>
      </c>
      <c r="J148" s="265">
        <v>2178.5333333333328</v>
      </c>
      <c r="K148" s="263">
        <v>2125.1999999999998</v>
      </c>
      <c r="L148" s="263">
        <v>2081.5</v>
      </c>
      <c r="M148" s="263">
        <v>3.88869</v>
      </c>
    </row>
    <row r="149" spans="1:13">
      <c r="A149" s="282">
        <v>140</v>
      </c>
      <c r="B149" s="263" t="s">
        <v>145</v>
      </c>
      <c r="C149" s="263">
        <v>215.7</v>
      </c>
      <c r="D149" s="265">
        <v>215.33333333333334</v>
      </c>
      <c r="E149" s="265">
        <v>211.26666666666668</v>
      </c>
      <c r="F149" s="265">
        <v>206.83333333333334</v>
      </c>
      <c r="G149" s="265">
        <v>202.76666666666668</v>
      </c>
      <c r="H149" s="265">
        <v>219.76666666666668</v>
      </c>
      <c r="I149" s="265">
        <v>223.83333333333334</v>
      </c>
      <c r="J149" s="265">
        <v>228.26666666666668</v>
      </c>
      <c r="K149" s="263">
        <v>219.4</v>
      </c>
      <c r="L149" s="263">
        <v>210.9</v>
      </c>
      <c r="M149" s="263">
        <v>87.132810000000006</v>
      </c>
    </row>
    <row r="150" spans="1:13">
      <c r="A150" s="282">
        <v>141</v>
      </c>
      <c r="B150" s="263" t="s">
        <v>262</v>
      </c>
      <c r="C150" s="263">
        <v>1785.8</v>
      </c>
      <c r="D150" s="265">
        <v>1775.7666666666667</v>
      </c>
      <c r="E150" s="265">
        <v>1760.0333333333333</v>
      </c>
      <c r="F150" s="265">
        <v>1734.2666666666667</v>
      </c>
      <c r="G150" s="265">
        <v>1718.5333333333333</v>
      </c>
      <c r="H150" s="265">
        <v>1801.5333333333333</v>
      </c>
      <c r="I150" s="265">
        <v>1817.2666666666664</v>
      </c>
      <c r="J150" s="265">
        <v>1843.0333333333333</v>
      </c>
      <c r="K150" s="263">
        <v>1791.5</v>
      </c>
      <c r="L150" s="263">
        <v>1750</v>
      </c>
      <c r="M150" s="263">
        <v>2.93527</v>
      </c>
    </row>
    <row r="151" spans="1:13">
      <c r="A151" s="282">
        <v>142</v>
      </c>
      <c r="B151" s="263" t="s">
        <v>147</v>
      </c>
      <c r="C151" s="263">
        <v>1159.7</v>
      </c>
      <c r="D151" s="265">
        <v>1153.1333333333334</v>
      </c>
      <c r="E151" s="265">
        <v>1141.5666666666668</v>
      </c>
      <c r="F151" s="265">
        <v>1123.4333333333334</v>
      </c>
      <c r="G151" s="265">
        <v>1111.8666666666668</v>
      </c>
      <c r="H151" s="265">
        <v>1171.2666666666669</v>
      </c>
      <c r="I151" s="265">
        <v>1182.8333333333335</v>
      </c>
      <c r="J151" s="265">
        <v>1200.9666666666669</v>
      </c>
      <c r="K151" s="263">
        <v>1164.7</v>
      </c>
      <c r="L151" s="263">
        <v>1135</v>
      </c>
      <c r="M151" s="263">
        <v>4.2488099999999998</v>
      </c>
    </row>
    <row r="152" spans="1:13">
      <c r="A152" s="282">
        <v>143</v>
      </c>
      <c r="B152" s="263" t="s">
        <v>263</v>
      </c>
      <c r="C152" s="263">
        <v>924.4</v>
      </c>
      <c r="D152" s="265">
        <v>922.9</v>
      </c>
      <c r="E152" s="265">
        <v>911.8</v>
      </c>
      <c r="F152" s="265">
        <v>899.19999999999993</v>
      </c>
      <c r="G152" s="265">
        <v>888.09999999999991</v>
      </c>
      <c r="H152" s="265">
        <v>935.5</v>
      </c>
      <c r="I152" s="265">
        <v>946.60000000000014</v>
      </c>
      <c r="J152" s="265">
        <v>959.2</v>
      </c>
      <c r="K152" s="263">
        <v>934</v>
      </c>
      <c r="L152" s="263">
        <v>910.3</v>
      </c>
      <c r="M152" s="263">
        <v>10.19356</v>
      </c>
    </row>
    <row r="153" spans="1:13">
      <c r="A153" s="282">
        <v>144</v>
      </c>
      <c r="B153" s="263" t="s">
        <v>152</v>
      </c>
      <c r="C153" s="263">
        <v>159</v>
      </c>
      <c r="D153" s="265">
        <v>156.65</v>
      </c>
      <c r="E153" s="265">
        <v>153.65</v>
      </c>
      <c r="F153" s="265">
        <v>148.30000000000001</v>
      </c>
      <c r="G153" s="265">
        <v>145.30000000000001</v>
      </c>
      <c r="H153" s="265">
        <v>162</v>
      </c>
      <c r="I153" s="265">
        <v>165</v>
      </c>
      <c r="J153" s="265">
        <v>170.35</v>
      </c>
      <c r="K153" s="263">
        <v>159.65</v>
      </c>
      <c r="L153" s="263">
        <v>151.30000000000001</v>
      </c>
      <c r="M153" s="263">
        <v>144.32856000000001</v>
      </c>
    </row>
    <row r="154" spans="1:13">
      <c r="A154" s="282">
        <v>145</v>
      </c>
      <c r="B154" s="263" t="s">
        <v>153</v>
      </c>
      <c r="C154" s="263">
        <v>104.25</v>
      </c>
      <c r="D154" s="265">
        <v>103.3</v>
      </c>
      <c r="E154" s="265">
        <v>102</v>
      </c>
      <c r="F154" s="265">
        <v>99.75</v>
      </c>
      <c r="G154" s="265">
        <v>98.45</v>
      </c>
      <c r="H154" s="265">
        <v>105.55</v>
      </c>
      <c r="I154" s="265">
        <v>106.84999999999998</v>
      </c>
      <c r="J154" s="265">
        <v>109.1</v>
      </c>
      <c r="K154" s="263">
        <v>104.6</v>
      </c>
      <c r="L154" s="263">
        <v>101.05</v>
      </c>
      <c r="M154" s="263">
        <v>121.86212</v>
      </c>
    </row>
    <row r="155" spans="1:13">
      <c r="A155" s="282">
        <v>146</v>
      </c>
      <c r="B155" s="263" t="s">
        <v>148</v>
      </c>
      <c r="C155" s="263">
        <v>67.650000000000006</v>
      </c>
      <c r="D155" s="265">
        <v>66.766666666666666</v>
      </c>
      <c r="E155" s="265">
        <v>65.033333333333331</v>
      </c>
      <c r="F155" s="265">
        <v>62.416666666666671</v>
      </c>
      <c r="G155" s="265">
        <v>60.683333333333337</v>
      </c>
      <c r="H155" s="265">
        <v>69.383333333333326</v>
      </c>
      <c r="I155" s="265">
        <v>71.116666666666646</v>
      </c>
      <c r="J155" s="265">
        <v>73.73333333333332</v>
      </c>
      <c r="K155" s="263">
        <v>68.5</v>
      </c>
      <c r="L155" s="263">
        <v>64.150000000000006</v>
      </c>
      <c r="M155" s="263">
        <v>595.16858000000002</v>
      </c>
    </row>
    <row r="156" spans="1:13">
      <c r="A156" s="282">
        <v>147</v>
      </c>
      <c r="B156" s="263" t="s">
        <v>450</v>
      </c>
      <c r="C156" s="263">
        <v>3493.65</v>
      </c>
      <c r="D156" s="265">
        <v>3481.7666666666664</v>
      </c>
      <c r="E156" s="265">
        <v>3418.5333333333328</v>
      </c>
      <c r="F156" s="265">
        <v>3343.4166666666665</v>
      </c>
      <c r="G156" s="265">
        <v>3280.1833333333329</v>
      </c>
      <c r="H156" s="265">
        <v>3556.8833333333328</v>
      </c>
      <c r="I156" s="265">
        <v>3620.1166666666663</v>
      </c>
      <c r="J156" s="265">
        <v>3695.2333333333327</v>
      </c>
      <c r="K156" s="263">
        <v>3545</v>
      </c>
      <c r="L156" s="263">
        <v>3406.65</v>
      </c>
      <c r="M156" s="263">
        <v>3.1599599999999999</v>
      </c>
    </row>
    <row r="157" spans="1:13">
      <c r="A157" s="282">
        <v>148</v>
      </c>
      <c r="B157" s="263" t="s">
        <v>151</v>
      </c>
      <c r="C157" s="263">
        <v>16506.75</v>
      </c>
      <c r="D157" s="265">
        <v>16451.45</v>
      </c>
      <c r="E157" s="265">
        <v>16327.95</v>
      </c>
      <c r="F157" s="265">
        <v>16149.15</v>
      </c>
      <c r="G157" s="265">
        <v>16025.65</v>
      </c>
      <c r="H157" s="265">
        <v>16630.25</v>
      </c>
      <c r="I157" s="265">
        <v>16753.75</v>
      </c>
      <c r="J157" s="265">
        <v>16932.550000000003</v>
      </c>
      <c r="K157" s="263">
        <v>16574.95</v>
      </c>
      <c r="L157" s="263">
        <v>16272.65</v>
      </c>
      <c r="M157" s="263">
        <v>0.64048000000000005</v>
      </c>
    </row>
    <row r="158" spans="1:13">
      <c r="A158" s="282">
        <v>149</v>
      </c>
      <c r="B158" s="263" t="s">
        <v>790</v>
      </c>
      <c r="C158" s="263">
        <v>338.65</v>
      </c>
      <c r="D158" s="265">
        <v>338.18333333333334</v>
      </c>
      <c r="E158" s="265">
        <v>335.51666666666665</v>
      </c>
      <c r="F158" s="265">
        <v>332.38333333333333</v>
      </c>
      <c r="G158" s="265">
        <v>329.71666666666664</v>
      </c>
      <c r="H158" s="265">
        <v>341.31666666666666</v>
      </c>
      <c r="I158" s="265">
        <v>343.98333333333329</v>
      </c>
      <c r="J158" s="265">
        <v>347.11666666666667</v>
      </c>
      <c r="K158" s="263">
        <v>340.85</v>
      </c>
      <c r="L158" s="263">
        <v>335.05</v>
      </c>
      <c r="M158" s="263">
        <v>4.7503599999999997</v>
      </c>
    </row>
    <row r="159" spans="1:13">
      <c r="A159" s="282">
        <v>150</v>
      </c>
      <c r="B159" s="263" t="s">
        <v>265</v>
      </c>
      <c r="C159" s="263">
        <v>548.15</v>
      </c>
      <c r="D159" s="265">
        <v>546.05000000000007</v>
      </c>
      <c r="E159" s="265">
        <v>540.10000000000014</v>
      </c>
      <c r="F159" s="265">
        <v>532.05000000000007</v>
      </c>
      <c r="G159" s="265">
        <v>526.10000000000014</v>
      </c>
      <c r="H159" s="265">
        <v>554.10000000000014</v>
      </c>
      <c r="I159" s="265">
        <v>560.05000000000018</v>
      </c>
      <c r="J159" s="265">
        <v>568.10000000000014</v>
      </c>
      <c r="K159" s="263">
        <v>552</v>
      </c>
      <c r="L159" s="263">
        <v>538</v>
      </c>
      <c r="M159" s="263">
        <v>3.9555899999999999</v>
      </c>
    </row>
    <row r="160" spans="1:13">
      <c r="A160" s="282">
        <v>151</v>
      </c>
      <c r="B160" s="263" t="s">
        <v>155</v>
      </c>
      <c r="C160" s="263">
        <v>107.7</v>
      </c>
      <c r="D160" s="265">
        <v>108.13333333333333</v>
      </c>
      <c r="E160" s="265">
        <v>105.56666666666665</v>
      </c>
      <c r="F160" s="265">
        <v>103.43333333333332</v>
      </c>
      <c r="G160" s="265">
        <v>100.86666666666665</v>
      </c>
      <c r="H160" s="265">
        <v>110.26666666666665</v>
      </c>
      <c r="I160" s="265">
        <v>112.83333333333331</v>
      </c>
      <c r="J160" s="265">
        <v>114.96666666666665</v>
      </c>
      <c r="K160" s="263">
        <v>110.7</v>
      </c>
      <c r="L160" s="263">
        <v>106</v>
      </c>
      <c r="M160" s="263">
        <v>339.75506999999999</v>
      </c>
    </row>
    <row r="161" spans="1:13">
      <c r="A161" s="282">
        <v>152</v>
      </c>
      <c r="B161" s="263" t="s">
        <v>154</v>
      </c>
      <c r="C161" s="263">
        <v>120.2</v>
      </c>
      <c r="D161" s="265">
        <v>120.96666666666665</v>
      </c>
      <c r="E161" s="265">
        <v>118.98333333333331</v>
      </c>
      <c r="F161" s="265">
        <v>117.76666666666665</v>
      </c>
      <c r="G161" s="265">
        <v>115.7833333333333</v>
      </c>
      <c r="H161" s="265">
        <v>122.18333333333331</v>
      </c>
      <c r="I161" s="265">
        <v>124.16666666666666</v>
      </c>
      <c r="J161" s="265">
        <v>125.38333333333331</v>
      </c>
      <c r="K161" s="263">
        <v>122.95</v>
      </c>
      <c r="L161" s="263">
        <v>119.75</v>
      </c>
      <c r="M161" s="263">
        <v>6.9645599999999996</v>
      </c>
    </row>
    <row r="162" spans="1:13">
      <c r="A162" s="282">
        <v>153</v>
      </c>
      <c r="B162" s="263" t="s">
        <v>266</v>
      </c>
      <c r="C162" s="263">
        <v>3480.05</v>
      </c>
      <c r="D162" s="265">
        <v>3495.5166666666664</v>
      </c>
      <c r="E162" s="265">
        <v>3441.0333333333328</v>
      </c>
      <c r="F162" s="265">
        <v>3402.0166666666664</v>
      </c>
      <c r="G162" s="265">
        <v>3347.5333333333328</v>
      </c>
      <c r="H162" s="265">
        <v>3534.5333333333328</v>
      </c>
      <c r="I162" s="265">
        <v>3589.0166666666664</v>
      </c>
      <c r="J162" s="265">
        <v>3628.0333333333328</v>
      </c>
      <c r="K162" s="263">
        <v>3550</v>
      </c>
      <c r="L162" s="263">
        <v>3456.5</v>
      </c>
      <c r="M162" s="263">
        <v>0.73295999999999994</v>
      </c>
    </row>
    <row r="163" spans="1:13">
      <c r="A163" s="282">
        <v>154</v>
      </c>
      <c r="B163" s="263" t="s">
        <v>267</v>
      </c>
      <c r="C163" s="263">
        <v>2515.85</v>
      </c>
      <c r="D163" s="265">
        <v>2520.7666666666664</v>
      </c>
      <c r="E163" s="265">
        <v>2488.7333333333327</v>
      </c>
      <c r="F163" s="265">
        <v>2461.6166666666663</v>
      </c>
      <c r="G163" s="265">
        <v>2429.5833333333326</v>
      </c>
      <c r="H163" s="265">
        <v>2547.8833333333328</v>
      </c>
      <c r="I163" s="265">
        <v>2579.9166666666665</v>
      </c>
      <c r="J163" s="265">
        <v>2607.0333333333328</v>
      </c>
      <c r="K163" s="263">
        <v>2552.8000000000002</v>
      </c>
      <c r="L163" s="263">
        <v>2493.65</v>
      </c>
      <c r="M163" s="263">
        <v>1.54162</v>
      </c>
    </row>
    <row r="164" spans="1:13">
      <c r="A164" s="282">
        <v>155</v>
      </c>
      <c r="B164" s="263" t="s">
        <v>156</v>
      </c>
      <c r="C164" s="263">
        <v>29690.75</v>
      </c>
      <c r="D164" s="265">
        <v>29643.333333333332</v>
      </c>
      <c r="E164" s="265">
        <v>29336.666666666664</v>
      </c>
      <c r="F164" s="265">
        <v>28982.583333333332</v>
      </c>
      <c r="G164" s="265">
        <v>28675.916666666664</v>
      </c>
      <c r="H164" s="265">
        <v>29997.416666666664</v>
      </c>
      <c r="I164" s="265">
        <v>30304.083333333328</v>
      </c>
      <c r="J164" s="265">
        <v>30658.166666666664</v>
      </c>
      <c r="K164" s="263">
        <v>29950</v>
      </c>
      <c r="L164" s="263">
        <v>29289.25</v>
      </c>
      <c r="M164" s="263">
        <v>0.20846000000000001</v>
      </c>
    </row>
    <row r="165" spans="1:13">
      <c r="A165" s="282">
        <v>156</v>
      </c>
      <c r="B165" s="263" t="s">
        <v>158</v>
      </c>
      <c r="C165" s="263">
        <v>237.7</v>
      </c>
      <c r="D165" s="265">
        <v>237.41666666666666</v>
      </c>
      <c r="E165" s="265">
        <v>235.43333333333331</v>
      </c>
      <c r="F165" s="265">
        <v>233.16666666666666</v>
      </c>
      <c r="G165" s="265">
        <v>231.18333333333331</v>
      </c>
      <c r="H165" s="265">
        <v>239.68333333333331</v>
      </c>
      <c r="I165" s="265">
        <v>241.66666666666666</v>
      </c>
      <c r="J165" s="265">
        <v>243.93333333333331</v>
      </c>
      <c r="K165" s="263">
        <v>239.4</v>
      </c>
      <c r="L165" s="263">
        <v>235.15</v>
      </c>
      <c r="M165" s="263">
        <v>15.26726</v>
      </c>
    </row>
    <row r="166" spans="1:13">
      <c r="A166" s="282">
        <v>157</v>
      </c>
      <c r="B166" s="263" t="s">
        <v>269</v>
      </c>
      <c r="C166" s="263">
        <v>5307.25</v>
      </c>
      <c r="D166" s="265">
        <v>5306.083333333333</v>
      </c>
      <c r="E166" s="265">
        <v>5213.1666666666661</v>
      </c>
      <c r="F166" s="265">
        <v>5119.083333333333</v>
      </c>
      <c r="G166" s="265">
        <v>5026.1666666666661</v>
      </c>
      <c r="H166" s="265">
        <v>5400.1666666666661</v>
      </c>
      <c r="I166" s="265">
        <v>5493.0833333333321</v>
      </c>
      <c r="J166" s="265">
        <v>5587.1666666666661</v>
      </c>
      <c r="K166" s="263">
        <v>5399</v>
      </c>
      <c r="L166" s="263">
        <v>5212</v>
      </c>
      <c r="M166" s="263">
        <v>1.75119</v>
      </c>
    </row>
    <row r="167" spans="1:13">
      <c r="A167" s="282">
        <v>158</v>
      </c>
      <c r="B167" s="263" t="s">
        <v>160</v>
      </c>
      <c r="C167" s="263">
        <v>1811.1</v>
      </c>
      <c r="D167" s="265">
        <v>1810.6333333333332</v>
      </c>
      <c r="E167" s="265">
        <v>1796.4666666666665</v>
      </c>
      <c r="F167" s="265">
        <v>1781.8333333333333</v>
      </c>
      <c r="G167" s="265">
        <v>1767.6666666666665</v>
      </c>
      <c r="H167" s="265">
        <v>1825.2666666666664</v>
      </c>
      <c r="I167" s="265">
        <v>1839.4333333333334</v>
      </c>
      <c r="J167" s="265">
        <v>1854.0666666666664</v>
      </c>
      <c r="K167" s="263">
        <v>1824.8</v>
      </c>
      <c r="L167" s="263">
        <v>1796</v>
      </c>
      <c r="M167" s="263">
        <v>3.18649</v>
      </c>
    </row>
    <row r="168" spans="1:13">
      <c r="A168" s="282">
        <v>159</v>
      </c>
      <c r="B168" s="263" t="s">
        <v>157</v>
      </c>
      <c r="C168" s="263">
        <v>1707.35</v>
      </c>
      <c r="D168" s="265">
        <v>1692.55</v>
      </c>
      <c r="E168" s="265">
        <v>1669.3</v>
      </c>
      <c r="F168" s="265">
        <v>1631.25</v>
      </c>
      <c r="G168" s="265">
        <v>1608</v>
      </c>
      <c r="H168" s="265">
        <v>1730.6</v>
      </c>
      <c r="I168" s="265">
        <v>1753.85</v>
      </c>
      <c r="J168" s="265">
        <v>1791.8999999999999</v>
      </c>
      <c r="K168" s="263">
        <v>1715.8</v>
      </c>
      <c r="L168" s="263">
        <v>1654.5</v>
      </c>
      <c r="M168" s="263">
        <v>6.3566900000000004</v>
      </c>
    </row>
    <row r="169" spans="1:13">
      <c r="A169" s="282">
        <v>160</v>
      </c>
      <c r="B169" s="263" t="s">
        <v>461</v>
      </c>
      <c r="C169" s="263">
        <v>1479.9</v>
      </c>
      <c r="D169" s="265">
        <v>1476.2833333333335</v>
      </c>
      <c r="E169" s="265">
        <v>1458.866666666667</v>
      </c>
      <c r="F169" s="265">
        <v>1437.8333333333335</v>
      </c>
      <c r="G169" s="265">
        <v>1420.416666666667</v>
      </c>
      <c r="H169" s="265">
        <v>1497.3166666666671</v>
      </c>
      <c r="I169" s="265">
        <v>1514.7333333333336</v>
      </c>
      <c r="J169" s="265">
        <v>1535.7666666666671</v>
      </c>
      <c r="K169" s="263">
        <v>1493.7</v>
      </c>
      <c r="L169" s="263">
        <v>1455.25</v>
      </c>
      <c r="M169" s="263">
        <v>1.40402</v>
      </c>
    </row>
    <row r="170" spans="1:13">
      <c r="A170" s="282">
        <v>161</v>
      </c>
      <c r="B170" s="263" t="s">
        <v>159</v>
      </c>
      <c r="C170" s="263">
        <v>106.95</v>
      </c>
      <c r="D170" s="265">
        <v>107.09999999999998</v>
      </c>
      <c r="E170" s="265">
        <v>105.94999999999996</v>
      </c>
      <c r="F170" s="265">
        <v>104.94999999999997</v>
      </c>
      <c r="G170" s="265">
        <v>103.79999999999995</v>
      </c>
      <c r="H170" s="265">
        <v>108.09999999999997</v>
      </c>
      <c r="I170" s="265">
        <v>109.24999999999997</v>
      </c>
      <c r="J170" s="265">
        <v>110.24999999999997</v>
      </c>
      <c r="K170" s="263">
        <v>108.25</v>
      </c>
      <c r="L170" s="263">
        <v>106.1</v>
      </c>
      <c r="M170" s="263">
        <v>45.50685</v>
      </c>
    </row>
    <row r="171" spans="1:13">
      <c r="A171" s="282">
        <v>162</v>
      </c>
      <c r="B171" s="263" t="s">
        <v>162</v>
      </c>
      <c r="C171" s="263">
        <v>220.8</v>
      </c>
      <c r="D171" s="265">
        <v>220.13333333333333</v>
      </c>
      <c r="E171" s="265">
        <v>217.41666666666666</v>
      </c>
      <c r="F171" s="265">
        <v>214.03333333333333</v>
      </c>
      <c r="G171" s="265">
        <v>211.31666666666666</v>
      </c>
      <c r="H171" s="265">
        <v>223.51666666666665</v>
      </c>
      <c r="I171" s="265">
        <v>226.23333333333335</v>
      </c>
      <c r="J171" s="265">
        <v>229.61666666666665</v>
      </c>
      <c r="K171" s="263">
        <v>222.85</v>
      </c>
      <c r="L171" s="263">
        <v>216.75</v>
      </c>
      <c r="M171" s="263">
        <v>87.345380000000006</v>
      </c>
    </row>
    <row r="172" spans="1:13">
      <c r="A172" s="282">
        <v>163</v>
      </c>
      <c r="B172" s="263" t="s">
        <v>270</v>
      </c>
      <c r="C172" s="263">
        <v>266.64999999999998</v>
      </c>
      <c r="D172" s="265">
        <v>267.76666666666665</v>
      </c>
      <c r="E172" s="265">
        <v>261.88333333333333</v>
      </c>
      <c r="F172" s="265">
        <v>257.11666666666667</v>
      </c>
      <c r="G172" s="265">
        <v>251.23333333333335</v>
      </c>
      <c r="H172" s="265">
        <v>272.5333333333333</v>
      </c>
      <c r="I172" s="265">
        <v>278.41666666666663</v>
      </c>
      <c r="J172" s="265">
        <v>283.18333333333328</v>
      </c>
      <c r="K172" s="263">
        <v>273.64999999999998</v>
      </c>
      <c r="L172" s="263">
        <v>263</v>
      </c>
      <c r="M172" s="263">
        <v>5.1416700000000004</v>
      </c>
    </row>
    <row r="173" spans="1:13">
      <c r="A173" s="282">
        <v>164</v>
      </c>
      <c r="B173" s="263" t="s">
        <v>271</v>
      </c>
      <c r="C173" s="263">
        <v>13542.15</v>
      </c>
      <c r="D173" s="265">
        <v>13510.716666666667</v>
      </c>
      <c r="E173" s="265">
        <v>13431.433333333334</v>
      </c>
      <c r="F173" s="265">
        <v>13320.716666666667</v>
      </c>
      <c r="G173" s="265">
        <v>13241.433333333334</v>
      </c>
      <c r="H173" s="265">
        <v>13621.433333333334</v>
      </c>
      <c r="I173" s="265">
        <v>13700.716666666667</v>
      </c>
      <c r="J173" s="265">
        <v>13811.433333333334</v>
      </c>
      <c r="K173" s="263">
        <v>13590</v>
      </c>
      <c r="L173" s="263">
        <v>13400</v>
      </c>
      <c r="M173" s="263">
        <v>2.5389999999999999E-2</v>
      </c>
    </row>
    <row r="174" spans="1:13">
      <c r="A174" s="282">
        <v>165</v>
      </c>
      <c r="B174" s="263" t="s">
        <v>161</v>
      </c>
      <c r="C174" s="263">
        <v>34.5</v>
      </c>
      <c r="D174" s="265">
        <v>34.4</v>
      </c>
      <c r="E174" s="265">
        <v>34.099999999999994</v>
      </c>
      <c r="F174" s="265">
        <v>33.699999999999996</v>
      </c>
      <c r="G174" s="265">
        <v>33.399999999999991</v>
      </c>
      <c r="H174" s="265">
        <v>34.799999999999997</v>
      </c>
      <c r="I174" s="265">
        <v>35.099999999999994</v>
      </c>
      <c r="J174" s="265">
        <v>35.5</v>
      </c>
      <c r="K174" s="263">
        <v>34.700000000000003</v>
      </c>
      <c r="L174" s="263">
        <v>34</v>
      </c>
      <c r="M174" s="263">
        <v>1057.2031999999999</v>
      </c>
    </row>
    <row r="175" spans="1:13">
      <c r="A175" s="282">
        <v>166</v>
      </c>
      <c r="B175" s="263" t="s">
        <v>165</v>
      </c>
      <c r="C175" s="263">
        <v>181.2</v>
      </c>
      <c r="D175" s="265">
        <v>181.71666666666667</v>
      </c>
      <c r="E175" s="265">
        <v>177.23333333333335</v>
      </c>
      <c r="F175" s="265">
        <v>173.26666666666668</v>
      </c>
      <c r="G175" s="265">
        <v>168.78333333333336</v>
      </c>
      <c r="H175" s="265">
        <v>185.68333333333334</v>
      </c>
      <c r="I175" s="265">
        <v>190.16666666666663</v>
      </c>
      <c r="J175" s="265">
        <v>194.13333333333333</v>
      </c>
      <c r="K175" s="263">
        <v>186.2</v>
      </c>
      <c r="L175" s="263">
        <v>177.75</v>
      </c>
      <c r="M175" s="263">
        <v>211.42228</v>
      </c>
    </row>
    <row r="176" spans="1:13">
      <c r="A176" s="282">
        <v>167</v>
      </c>
      <c r="B176" s="263" t="s">
        <v>166</v>
      </c>
      <c r="C176" s="263">
        <v>127.35</v>
      </c>
      <c r="D176" s="265">
        <v>127.53333333333335</v>
      </c>
      <c r="E176" s="265">
        <v>125.91666666666669</v>
      </c>
      <c r="F176" s="265">
        <v>124.48333333333333</v>
      </c>
      <c r="G176" s="265">
        <v>122.86666666666667</v>
      </c>
      <c r="H176" s="265">
        <v>128.9666666666667</v>
      </c>
      <c r="I176" s="265">
        <v>130.58333333333334</v>
      </c>
      <c r="J176" s="265">
        <v>132.01666666666671</v>
      </c>
      <c r="K176" s="263">
        <v>129.15</v>
      </c>
      <c r="L176" s="263">
        <v>126.1</v>
      </c>
      <c r="M176" s="263">
        <v>26.617899999999999</v>
      </c>
    </row>
    <row r="177" spans="1:13">
      <c r="A177" s="282">
        <v>168</v>
      </c>
      <c r="B177" s="263" t="s">
        <v>273</v>
      </c>
      <c r="C177" s="263">
        <v>517.04999999999995</v>
      </c>
      <c r="D177" s="265">
        <v>521.98333333333323</v>
      </c>
      <c r="E177" s="265">
        <v>510.06666666666649</v>
      </c>
      <c r="F177" s="265">
        <v>503.08333333333326</v>
      </c>
      <c r="G177" s="265">
        <v>491.16666666666652</v>
      </c>
      <c r="H177" s="265">
        <v>528.96666666666647</v>
      </c>
      <c r="I177" s="265">
        <v>540.88333333333321</v>
      </c>
      <c r="J177" s="265">
        <v>547.86666666666645</v>
      </c>
      <c r="K177" s="263">
        <v>533.9</v>
      </c>
      <c r="L177" s="263">
        <v>515</v>
      </c>
      <c r="M177" s="263">
        <v>1.70356</v>
      </c>
    </row>
    <row r="178" spans="1:13">
      <c r="A178" s="282">
        <v>169</v>
      </c>
      <c r="B178" s="263" t="s">
        <v>167</v>
      </c>
      <c r="C178" s="263">
        <v>1959.05</v>
      </c>
      <c r="D178" s="265">
        <v>1960.3833333333332</v>
      </c>
      <c r="E178" s="265">
        <v>1941.7666666666664</v>
      </c>
      <c r="F178" s="265">
        <v>1924.4833333333331</v>
      </c>
      <c r="G178" s="265">
        <v>1905.8666666666663</v>
      </c>
      <c r="H178" s="265">
        <v>1977.6666666666665</v>
      </c>
      <c r="I178" s="265">
        <v>1996.2833333333333</v>
      </c>
      <c r="J178" s="265">
        <v>2013.5666666666666</v>
      </c>
      <c r="K178" s="263">
        <v>1979</v>
      </c>
      <c r="L178" s="263">
        <v>1943.1</v>
      </c>
      <c r="M178" s="263">
        <v>109.09941999999999</v>
      </c>
    </row>
    <row r="179" spans="1:13">
      <c r="A179" s="282">
        <v>170</v>
      </c>
      <c r="B179" s="263" t="s">
        <v>815</v>
      </c>
      <c r="C179" s="263">
        <v>977.3</v>
      </c>
      <c r="D179" s="265">
        <v>974.94999999999993</v>
      </c>
      <c r="E179" s="265">
        <v>965.09999999999991</v>
      </c>
      <c r="F179" s="265">
        <v>952.9</v>
      </c>
      <c r="G179" s="265">
        <v>943.05</v>
      </c>
      <c r="H179" s="265">
        <v>987.14999999999986</v>
      </c>
      <c r="I179" s="265">
        <v>997</v>
      </c>
      <c r="J179" s="265">
        <v>1009.1999999999998</v>
      </c>
      <c r="K179" s="263">
        <v>984.8</v>
      </c>
      <c r="L179" s="263">
        <v>962.75</v>
      </c>
      <c r="M179" s="263">
        <v>11.55386</v>
      </c>
    </row>
    <row r="180" spans="1:13">
      <c r="A180" s="282">
        <v>171</v>
      </c>
      <c r="B180" s="263" t="s">
        <v>274</v>
      </c>
      <c r="C180" s="263">
        <v>958.6</v>
      </c>
      <c r="D180" s="265">
        <v>951.54999999999984</v>
      </c>
      <c r="E180" s="265">
        <v>923.09999999999968</v>
      </c>
      <c r="F180" s="265">
        <v>887.5999999999998</v>
      </c>
      <c r="G180" s="265">
        <v>859.14999999999964</v>
      </c>
      <c r="H180" s="265">
        <v>987.04999999999973</v>
      </c>
      <c r="I180" s="265">
        <v>1015.4999999999998</v>
      </c>
      <c r="J180" s="265">
        <v>1050.9999999999998</v>
      </c>
      <c r="K180" s="263">
        <v>980</v>
      </c>
      <c r="L180" s="263">
        <v>916.05</v>
      </c>
      <c r="M180" s="263">
        <v>54.246090000000002</v>
      </c>
    </row>
    <row r="181" spans="1:13">
      <c r="A181" s="282">
        <v>172</v>
      </c>
      <c r="B181" s="263" t="s">
        <v>172</v>
      </c>
      <c r="C181" s="263">
        <v>6530.1</v>
      </c>
      <c r="D181" s="265">
        <v>6493.3166666666666</v>
      </c>
      <c r="E181" s="265">
        <v>6406.7833333333328</v>
      </c>
      <c r="F181" s="265">
        <v>6283.4666666666662</v>
      </c>
      <c r="G181" s="265">
        <v>6196.9333333333325</v>
      </c>
      <c r="H181" s="265">
        <v>6616.6333333333332</v>
      </c>
      <c r="I181" s="265">
        <v>6703.1666666666679</v>
      </c>
      <c r="J181" s="265">
        <v>6826.4833333333336</v>
      </c>
      <c r="K181" s="263">
        <v>6579.85</v>
      </c>
      <c r="L181" s="263">
        <v>6370</v>
      </c>
      <c r="M181" s="263">
        <v>1.4257</v>
      </c>
    </row>
    <row r="182" spans="1:13">
      <c r="A182" s="282">
        <v>173</v>
      </c>
      <c r="B182" s="263" t="s">
        <v>478</v>
      </c>
      <c r="C182" s="263">
        <v>7661.75</v>
      </c>
      <c r="D182" s="265">
        <v>7612.2666666666664</v>
      </c>
      <c r="E182" s="265">
        <v>7549.5333333333328</v>
      </c>
      <c r="F182" s="265">
        <v>7437.3166666666666</v>
      </c>
      <c r="G182" s="265">
        <v>7374.583333333333</v>
      </c>
      <c r="H182" s="265">
        <v>7724.4833333333327</v>
      </c>
      <c r="I182" s="265">
        <v>7787.2166666666662</v>
      </c>
      <c r="J182" s="265">
        <v>7899.4333333333325</v>
      </c>
      <c r="K182" s="263">
        <v>7675</v>
      </c>
      <c r="L182" s="263">
        <v>7500.05</v>
      </c>
      <c r="M182" s="263">
        <v>0.28442000000000001</v>
      </c>
    </row>
    <row r="183" spans="1:13">
      <c r="A183" s="282">
        <v>174</v>
      </c>
      <c r="B183" s="263" t="s">
        <v>170</v>
      </c>
      <c r="C183" s="263">
        <v>27989.85</v>
      </c>
      <c r="D183" s="265">
        <v>27799.333333333332</v>
      </c>
      <c r="E183" s="265">
        <v>27518.116666666665</v>
      </c>
      <c r="F183" s="265">
        <v>27046.383333333331</v>
      </c>
      <c r="G183" s="265">
        <v>26765.166666666664</v>
      </c>
      <c r="H183" s="265">
        <v>28271.066666666666</v>
      </c>
      <c r="I183" s="265">
        <v>28552.283333333333</v>
      </c>
      <c r="J183" s="265">
        <v>29024.016666666666</v>
      </c>
      <c r="K183" s="263">
        <v>28080.55</v>
      </c>
      <c r="L183" s="263">
        <v>27327.599999999999</v>
      </c>
      <c r="M183" s="263">
        <v>0.38740999999999998</v>
      </c>
    </row>
    <row r="184" spans="1:13">
      <c r="A184" s="282">
        <v>175</v>
      </c>
      <c r="B184" s="263" t="s">
        <v>173</v>
      </c>
      <c r="C184" s="263">
        <v>1298.8499999999999</v>
      </c>
      <c r="D184" s="265">
        <v>1302.9666666666667</v>
      </c>
      <c r="E184" s="265">
        <v>1271.5333333333333</v>
      </c>
      <c r="F184" s="265">
        <v>1244.2166666666667</v>
      </c>
      <c r="G184" s="265">
        <v>1212.7833333333333</v>
      </c>
      <c r="H184" s="265">
        <v>1330.2833333333333</v>
      </c>
      <c r="I184" s="265">
        <v>1361.7166666666667</v>
      </c>
      <c r="J184" s="265">
        <v>1389.0333333333333</v>
      </c>
      <c r="K184" s="263">
        <v>1334.4</v>
      </c>
      <c r="L184" s="263">
        <v>1275.6500000000001</v>
      </c>
      <c r="M184" s="263">
        <v>28.640809999999998</v>
      </c>
    </row>
    <row r="185" spans="1:13">
      <c r="A185" s="282">
        <v>176</v>
      </c>
      <c r="B185" s="263" t="s">
        <v>171</v>
      </c>
      <c r="C185" s="263">
        <v>1885.9</v>
      </c>
      <c r="D185" s="265">
        <v>1880.3</v>
      </c>
      <c r="E185" s="265">
        <v>1860.6</v>
      </c>
      <c r="F185" s="265">
        <v>1835.3</v>
      </c>
      <c r="G185" s="265">
        <v>1815.6</v>
      </c>
      <c r="H185" s="265">
        <v>1905.6</v>
      </c>
      <c r="I185" s="265">
        <v>1925.3000000000002</v>
      </c>
      <c r="J185" s="265">
        <v>1950.6</v>
      </c>
      <c r="K185" s="263">
        <v>1900</v>
      </c>
      <c r="L185" s="263">
        <v>1855</v>
      </c>
      <c r="M185" s="263">
        <v>1.6354</v>
      </c>
    </row>
    <row r="186" spans="1:13">
      <c r="A186" s="282">
        <v>177</v>
      </c>
      <c r="B186" s="263" t="s">
        <v>169</v>
      </c>
      <c r="C186" s="263">
        <v>350.6</v>
      </c>
      <c r="D186" s="265">
        <v>348.16666666666669</v>
      </c>
      <c r="E186" s="265">
        <v>343.83333333333337</v>
      </c>
      <c r="F186" s="265">
        <v>337.06666666666666</v>
      </c>
      <c r="G186" s="265">
        <v>332.73333333333335</v>
      </c>
      <c r="H186" s="265">
        <v>354.93333333333339</v>
      </c>
      <c r="I186" s="265">
        <v>359.26666666666677</v>
      </c>
      <c r="J186" s="265">
        <v>366.03333333333342</v>
      </c>
      <c r="K186" s="263">
        <v>352.5</v>
      </c>
      <c r="L186" s="263">
        <v>341.4</v>
      </c>
      <c r="M186" s="263">
        <v>436.91860000000003</v>
      </c>
    </row>
    <row r="187" spans="1:13">
      <c r="A187" s="282">
        <v>178</v>
      </c>
      <c r="B187" s="263" t="s">
        <v>168</v>
      </c>
      <c r="C187" s="263">
        <v>127.75</v>
      </c>
      <c r="D187" s="265">
        <v>124.93333333333334</v>
      </c>
      <c r="E187" s="265">
        <v>119.26666666666668</v>
      </c>
      <c r="F187" s="265">
        <v>110.78333333333335</v>
      </c>
      <c r="G187" s="265">
        <v>105.11666666666669</v>
      </c>
      <c r="H187" s="265">
        <v>133.41666666666669</v>
      </c>
      <c r="I187" s="265">
        <v>139.08333333333331</v>
      </c>
      <c r="J187" s="265">
        <v>147.56666666666666</v>
      </c>
      <c r="K187" s="263">
        <v>130.6</v>
      </c>
      <c r="L187" s="263">
        <v>116.45</v>
      </c>
      <c r="M187" s="263">
        <v>1709.1624400000001</v>
      </c>
    </row>
    <row r="188" spans="1:13">
      <c r="A188" s="282">
        <v>179</v>
      </c>
      <c r="B188" s="263" t="s">
        <v>175</v>
      </c>
      <c r="C188" s="263">
        <v>659.2</v>
      </c>
      <c r="D188" s="265">
        <v>657.75</v>
      </c>
      <c r="E188" s="265">
        <v>651.54999999999995</v>
      </c>
      <c r="F188" s="265">
        <v>643.9</v>
      </c>
      <c r="G188" s="265">
        <v>637.69999999999993</v>
      </c>
      <c r="H188" s="265">
        <v>665.4</v>
      </c>
      <c r="I188" s="265">
        <v>671.6</v>
      </c>
      <c r="J188" s="265">
        <v>679.25</v>
      </c>
      <c r="K188" s="263">
        <v>663.95</v>
      </c>
      <c r="L188" s="263">
        <v>650.1</v>
      </c>
      <c r="M188" s="263">
        <v>65.675970000000007</v>
      </c>
    </row>
    <row r="189" spans="1:13">
      <c r="A189" s="282">
        <v>180</v>
      </c>
      <c r="B189" s="263" t="s">
        <v>176</v>
      </c>
      <c r="C189" s="263">
        <v>505.15</v>
      </c>
      <c r="D189" s="265">
        <v>521.85</v>
      </c>
      <c r="E189" s="265">
        <v>484.75</v>
      </c>
      <c r="F189" s="265">
        <v>464.34999999999997</v>
      </c>
      <c r="G189" s="265">
        <v>427.24999999999994</v>
      </c>
      <c r="H189" s="265">
        <v>542.25</v>
      </c>
      <c r="I189" s="265">
        <v>579.35000000000014</v>
      </c>
      <c r="J189" s="265">
        <v>599.75000000000011</v>
      </c>
      <c r="K189" s="263">
        <v>558.95000000000005</v>
      </c>
      <c r="L189" s="263">
        <v>501.45</v>
      </c>
      <c r="M189" s="263">
        <v>139.29339999999999</v>
      </c>
    </row>
    <row r="190" spans="1:13">
      <c r="A190" s="282">
        <v>181</v>
      </c>
      <c r="B190" s="263" t="s">
        <v>275</v>
      </c>
      <c r="C190" s="263">
        <v>567.95000000000005</v>
      </c>
      <c r="D190" s="265">
        <v>564.98333333333335</v>
      </c>
      <c r="E190" s="265">
        <v>556.9666666666667</v>
      </c>
      <c r="F190" s="265">
        <v>545.98333333333335</v>
      </c>
      <c r="G190" s="265">
        <v>537.9666666666667</v>
      </c>
      <c r="H190" s="265">
        <v>575.9666666666667</v>
      </c>
      <c r="I190" s="265">
        <v>583.98333333333335</v>
      </c>
      <c r="J190" s="265">
        <v>594.9666666666667</v>
      </c>
      <c r="K190" s="263">
        <v>573</v>
      </c>
      <c r="L190" s="263">
        <v>554</v>
      </c>
      <c r="M190" s="263">
        <v>6.6278800000000002</v>
      </c>
    </row>
    <row r="191" spans="1:13">
      <c r="A191" s="282">
        <v>182</v>
      </c>
      <c r="B191" s="263" t="s">
        <v>188</v>
      </c>
      <c r="C191" s="263">
        <v>616.1</v>
      </c>
      <c r="D191" s="265">
        <v>622.38333333333333</v>
      </c>
      <c r="E191" s="265">
        <v>607.41666666666663</v>
      </c>
      <c r="F191" s="265">
        <v>598.73333333333335</v>
      </c>
      <c r="G191" s="265">
        <v>583.76666666666665</v>
      </c>
      <c r="H191" s="265">
        <v>631.06666666666661</v>
      </c>
      <c r="I191" s="265">
        <v>646.0333333333333</v>
      </c>
      <c r="J191" s="265">
        <v>654.71666666666658</v>
      </c>
      <c r="K191" s="263">
        <v>637.35</v>
      </c>
      <c r="L191" s="263">
        <v>613.70000000000005</v>
      </c>
      <c r="M191" s="263">
        <v>39.745440000000002</v>
      </c>
    </row>
    <row r="192" spans="1:13">
      <c r="A192" s="282">
        <v>183</v>
      </c>
      <c r="B192" s="263" t="s">
        <v>177</v>
      </c>
      <c r="C192" s="263">
        <v>783.15</v>
      </c>
      <c r="D192" s="265">
        <v>782.30000000000007</v>
      </c>
      <c r="E192" s="265">
        <v>770.85000000000014</v>
      </c>
      <c r="F192" s="265">
        <v>758.55000000000007</v>
      </c>
      <c r="G192" s="265">
        <v>747.10000000000014</v>
      </c>
      <c r="H192" s="265">
        <v>794.60000000000014</v>
      </c>
      <c r="I192" s="265">
        <v>806.05000000000018</v>
      </c>
      <c r="J192" s="265">
        <v>818.35000000000014</v>
      </c>
      <c r="K192" s="263">
        <v>793.75</v>
      </c>
      <c r="L192" s="263">
        <v>770</v>
      </c>
      <c r="M192" s="263">
        <v>67.539770000000004</v>
      </c>
    </row>
    <row r="193" spans="1:13">
      <c r="A193" s="282">
        <v>184</v>
      </c>
      <c r="B193" s="263" t="s">
        <v>183</v>
      </c>
      <c r="C193" s="263">
        <v>3037</v>
      </c>
      <c r="D193" s="265">
        <v>3032</v>
      </c>
      <c r="E193" s="265">
        <v>3009</v>
      </c>
      <c r="F193" s="265">
        <v>2981</v>
      </c>
      <c r="G193" s="265">
        <v>2958</v>
      </c>
      <c r="H193" s="265">
        <v>3060</v>
      </c>
      <c r="I193" s="265">
        <v>3083</v>
      </c>
      <c r="J193" s="265">
        <v>3111</v>
      </c>
      <c r="K193" s="263">
        <v>3055</v>
      </c>
      <c r="L193" s="263">
        <v>3004</v>
      </c>
      <c r="M193" s="263">
        <v>15.458310000000001</v>
      </c>
    </row>
    <row r="194" spans="1:13">
      <c r="A194" s="282">
        <v>185</v>
      </c>
      <c r="B194" s="263" t="s">
        <v>804</v>
      </c>
      <c r="C194" s="263">
        <v>677.1</v>
      </c>
      <c r="D194" s="265">
        <v>673.5333333333333</v>
      </c>
      <c r="E194" s="265">
        <v>664.56666666666661</v>
      </c>
      <c r="F194" s="265">
        <v>652.0333333333333</v>
      </c>
      <c r="G194" s="265">
        <v>643.06666666666661</v>
      </c>
      <c r="H194" s="265">
        <v>686.06666666666661</v>
      </c>
      <c r="I194" s="265">
        <v>695.0333333333333</v>
      </c>
      <c r="J194" s="265">
        <v>707.56666666666661</v>
      </c>
      <c r="K194" s="263">
        <v>682.5</v>
      </c>
      <c r="L194" s="263">
        <v>661</v>
      </c>
      <c r="M194" s="263">
        <v>19.857769999999999</v>
      </c>
    </row>
    <row r="195" spans="1:13">
      <c r="A195" s="282">
        <v>186</v>
      </c>
      <c r="B195" s="263" t="s">
        <v>179</v>
      </c>
      <c r="C195" s="263">
        <v>293</v>
      </c>
      <c r="D195" s="265">
        <v>290.91666666666669</v>
      </c>
      <c r="E195" s="265">
        <v>287.08333333333337</v>
      </c>
      <c r="F195" s="265">
        <v>281.16666666666669</v>
      </c>
      <c r="G195" s="265">
        <v>277.33333333333337</v>
      </c>
      <c r="H195" s="265">
        <v>296.83333333333337</v>
      </c>
      <c r="I195" s="265">
        <v>300.66666666666674</v>
      </c>
      <c r="J195" s="265">
        <v>306.58333333333337</v>
      </c>
      <c r="K195" s="263">
        <v>294.75</v>
      </c>
      <c r="L195" s="263">
        <v>285</v>
      </c>
      <c r="M195" s="263">
        <v>353.76618000000002</v>
      </c>
    </row>
    <row r="196" spans="1:13">
      <c r="A196" s="282">
        <v>187</v>
      </c>
      <c r="B196" s="254" t="s">
        <v>181</v>
      </c>
      <c r="C196" s="254">
        <v>99.85</v>
      </c>
      <c r="D196" s="289">
        <v>98.866666666666674</v>
      </c>
      <c r="E196" s="289">
        <v>97.333333333333343</v>
      </c>
      <c r="F196" s="289">
        <v>94.816666666666663</v>
      </c>
      <c r="G196" s="289">
        <v>93.283333333333331</v>
      </c>
      <c r="H196" s="289">
        <v>101.38333333333335</v>
      </c>
      <c r="I196" s="289">
        <v>102.91666666666669</v>
      </c>
      <c r="J196" s="289">
        <v>105.43333333333337</v>
      </c>
      <c r="K196" s="254">
        <v>100.4</v>
      </c>
      <c r="L196" s="254">
        <v>96.35</v>
      </c>
      <c r="M196" s="254">
        <v>374.04500999999999</v>
      </c>
    </row>
    <row r="197" spans="1:13">
      <c r="A197" s="282">
        <v>188</v>
      </c>
      <c r="B197" s="254" t="s">
        <v>182</v>
      </c>
      <c r="C197" s="254">
        <v>1064.75</v>
      </c>
      <c r="D197" s="289">
        <v>1050.75</v>
      </c>
      <c r="E197" s="289">
        <v>1032.5</v>
      </c>
      <c r="F197" s="289">
        <v>1000.25</v>
      </c>
      <c r="G197" s="289">
        <v>982</v>
      </c>
      <c r="H197" s="289">
        <v>1083</v>
      </c>
      <c r="I197" s="289">
        <v>1101.25</v>
      </c>
      <c r="J197" s="289">
        <v>1133.5</v>
      </c>
      <c r="K197" s="254">
        <v>1069</v>
      </c>
      <c r="L197" s="254">
        <v>1018.5</v>
      </c>
      <c r="M197" s="254">
        <v>264.84100000000001</v>
      </c>
    </row>
    <row r="198" spans="1:13">
      <c r="A198" s="282">
        <v>189</v>
      </c>
      <c r="B198" s="254" t="s">
        <v>184</v>
      </c>
      <c r="C198" s="254">
        <v>957.7</v>
      </c>
      <c r="D198" s="289">
        <v>959.23333333333323</v>
      </c>
      <c r="E198" s="289">
        <v>953.46666666666647</v>
      </c>
      <c r="F198" s="289">
        <v>949.23333333333323</v>
      </c>
      <c r="G198" s="289">
        <v>943.46666666666647</v>
      </c>
      <c r="H198" s="289">
        <v>963.46666666666647</v>
      </c>
      <c r="I198" s="289">
        <v>969.23333333333312</v>
      </c>
      <c r="J198" s="289">
        <v>973.46666666666647</v>
      </c>
      <c r="K198" s="254">
        <v>965</v>
      </c>
      <c r="L198" s="254">
        <v>955</v>
      </c>
      <c r="M198" s="254">
        <v>35.068390000000001</v>
      </c>
    </row>
    <row r="199" spans="1:13">
      <c r="A199" s="282">
        <v>190</v>
      </c>
      <c r="B199" s="254" t="s">
        <v>164</v>
      </c>
      <c r="C199" s="254">
        <v>982.85</v>
      </c>
      <c r="D199" s="289">
        <v>977.7166666666667</v>
      </c>
      <c r="E199" s="289">
        <v>969.38333333333344</v>
      </c>
      <c r="F199" s="289">
        <v>955.91666666666674</v>
      </c>
      <c r="G199" s="289">
        <v>947.58333333333348</v>
      </c>
      <c r="H199" s="289">
        <v>991.18333333333339</v>
      </c>
      <c r="I199" s="289">
        <v>999.51666666666665</v>
      </c>
      <c r="J199" s="289">
        <v>1012.9833333333333</v>
      </c>
      <c r="K199" s="254">
        <v>986.05</v>
      </c>
      <c r="L199" s="254">
        <v>964.25</v>
      </c>
      <c r="M199" s="254">
        <v>2.7342499999999998</v>
      </c>
    </row>
    <row r="200" spans="1:13">
      <c r="A200" s="282">
        <v>191</v>
      </c>
      <c r="B200" s="254" t="s">
        <v>185</v>
      </c>
      <c r="C200" s="254">
        <v>1423.95</v>
      </c>
      <c r="D200" s="289">
        <v>1440.6499999999999</v>
      </c>
      <c r="E200" s="289">
        <v>1404.2999999999997</v>
      </c>
      <c r="F200" s="289">
        <v>1384.6499999999999</v>
      </c>
      <c r="G200" s="289">
        <v>1348.2999999999997</v>
      </c>
      <c r="H200" s="289">
        <v>1460.2999999999997</v>
      </c>
      <c r="I200" s="289">
        <v>1496.6499999999996</v>
      </c>
      <c r="J200" s="289">
        <v>1516.2999999999997</v>
      </c>
      <c r="K200" s="254">
        <v>1477</v>
      </c>
      <c r="L200" s="254">
        <v>1421</v>
      </c>
      <c r="M200" s="254">
        <v>39.457329999999999</v>
      </c>
    </row>
    <row r="201" spans="1:13">
      <c r="A201" s="282">
        <v>192</v>
      </c>
      <c r="B201" s="254" t="s">
        <v>186</v>
      </c>
      <c r="C201" s="254">
        <v>2526.5500000000002</v>
      </c>
      <c r="D201" s="289">
        <v>2520.1833333333334</v>
      </c>
      <c r="E201" s="289">
        <v>2502.8666666666668</v>
      </c>
      <c r="F201" s="289">
        <v>2479.1833333333334</v>
      </c>
      <c r="G201" s="289">
        <v>2461.8666666666668</v>
      </c>
      <c r="H201" s="289">
        <v>2543.8666666666668</v>
      </c>
      <c r="I201" s="289">
        <v>2561.1833333333334</v>
      </c>
      <c r="J201" s="289">
        <v>2584.8666666666668</v>
      </c>
      <c r="K201" s="254">
        <v>2537.5</v>
      </c>
      <c r="L201" s="254">
        <v>2496.5</v>
      </c>
      <c r="M201" s="254">
        <v>1.3528899999999999</v>
      </c>
    </row>
    <row r="202" spans="1:13">
      <c r="A202" s="282">
        <v>193</v>
      </c>
      <c r="B202" s="254" t="s">
        <v>187</v>
      </c>
      <c r="C202" s="254">
        <v>395.2</v>
      </c>
      <c r="D202" s="289">
        <v>399.48333333333335</v>
      </c>
      <c r="E202" s="289">
        <v>383.9666666666667</v>
      </c>
      <c r="F202" s="289">
        <v>372.73333333333335</v>
      </c>
      <c r="G202" s="289">
        <v>357.2166666666667</v>
      </c>
      <c r="H202" s="289">
        <v>410.7166666666667</v>
      </c>
      <c r="I202" s="289">
        <v>426.23333333333335</v>
      </c>
      <c r="J202" s="289">
        <v>437.4666666666667</v>
      </c>
      <c r="K202" s="254">
        <v>415</v>
      </c>
      <c r="L202" s="254">
        <v>388.25</v>
      </c>
      <c r="M202" s="254">
        <v>11.3065</v>
      </c>
    </row>
    <row r="203" spans="1:13">
      <c r="A203" s="282">
        <v>194</v>
      </c>
      <c r="B203" s="254" t="s">
        <v>510</v>
      </c>
      <c r="C203" s="254">
        <v>783.05</v>
      </c>
      <c r="D203" s="289">
        <v>768.7166666666667</v>
      </c>
      <c r="E203" s="289">
        <v>750.43333333333339</v>
      </c>
      <c r="F203" s="289">
        <v>717.81666666666672</v>
      </c>
      <c r="G203" s="289">
        <v>699.53333333333342</v>
      </c>
      <c r="H203" s="289">
        <v>801.33333333333337</v>
      </c>
      <c r="I203" s="289">
        <v>819.61666666666667</v>
      </c>
      <c r="J203" s="289">
        <v>852.23333333333335</v>
      </c>
      <c r="K203" s="254">
        <v>787</v>
      </c>
      <c r="L203" s="254">
        <v>736.1</v>
      </c>
      <c r="M203" s="254">
        <v>8.4196500000000007</v>
      </c>
    </row>
    <row r="204" spans="1:13">
      <c r="A204" s="282">
        <v>195</v>
      </c>
      <c r="B204" s="254" t="s">
        <v>193</v>
      </c>
      <c r="C204" s="254">
        <v>617.79999999999995</v>
      </c>
      <c r="D204" s="289">
        <v>611.23333333333323</v>
      </c>
      <c r="E204" s="289">
        <v>602.71666666666647</v>
      </c>
      <c r="F204" s="289">
        <v>587.63333333333321</v>
      </c>
      <c r="G204" s="289">
        <v>579.11666666666645</v>
      </c>
      <c r="H204" s="289">
        <v>626.31666666666649</v>
      </c>
      <c r="I204" s="289">
        <v>634.83333333333314</v>
      </c>
      <c r="J204" s="289">
        <v>649.91666666666652</v>
      </c>
      <c r="K204" s="254">
        <v>619.75</v>
      </c>
      <c r="L204" s="254">
        <v>596.15</v>
      </c>
      <c r="M204" s="254">
        <v>36.093110000000003</v>
      </c>
    </row>
    <row r="205" spans="1:13">
      <c r="A205" s="282">
        <v>196</v>
      </c>
      <c r="B205" s="254" t="s">
        <v>191</v>
      </c>
      <c r="C205" s="254">
        <v>6350.15</v>
      </c>
      <c r="D205" s="289">
        <v>6293.3833333333341</v>
      </c>
      <c r="E205" s="289">
        <v>6206.7666666666682</v>
      </c>
      <c r="F205" s="289">
        <v>6063.3833333333341</v>
      </c>
      <c r="G205" s="289">
        <v>5976.7666666666682</v>
      </c>
      <c r="H205" s="289">
        <v>6436.7666666666682</v>
      </c>
      <c r="I205" s="289">
        <v>6523.383333333335</v>
      </c>
      <c r="J205" s="289">
        <v>6666.7666666666682</v>
      </c>
      <c r="K205" s="254">
        <v>6380</v>
      </c>
      <c r="L205" s="254">
        <v>6150</v>
      </c>
      <c r="M205" s="254">
        <v>4.0205500000000001</v>
      </c>
    </row>
    <row r="206" spans="1:13">
      <c r="A206" s="282">
        <v>197</v>
      </c>
      <c r="B206" s="254" t="s">
        <v>192</v>
      </c>
      <c r="C206" s="254">
        <v>34</v>
      </c>
      <c r="D206" s="289">
        <v>33.916666666666664</v>
      </c>
      <c r="E206" s="289">
        <v>33.583333333333329</v>
      </c>
      <c r="F206" s="289">
        <v>33.166666666666664</v>
      </c>
      <c r="G206" s="289">
        <v>32.833333333333329</v>
      </c>
      <c r="H206" s="289">
        <v>34.333333333333329</v>
      </c>
      <c r="I206" s="289">
        <v>34.666666666666657</v>
      </c>
      <c r="J206" s="289">
        <v>35.083333333333329</v>
      </c>
      <c r="K206" s="254">
        <v>34.25</v>
      </c>
      <c r="L206" s="254">
        <v>33.5</v>
      </c>
      <c r="M206" s="254">
        <v>47.790649999999999</v>
      </c>
    </row>
    <row r="207" spans="1:13">
      <c r="A207" s="282">
        <v>198</v>
      </c>
      <c r="B207" s="254" t="s">
        <v>189</v>
      </c>
      <c r="C207" s="254">
        <v>1210.0999999999999</v>
      </c>
      <c r="D207" s="289">
        <v>1208.9333333333334</v>
      </c>
      <c r="E207" s="289">
        <v>1197.8666666666668</v>
      </c>
      <c r="F207" s="289">
        <v>1185.6333333333334</v>
      </c>
      <c r="G207" s="289">
        <v>1174.5666666666668</v>
      </c>
      <c r="H207" s="289">
        <v>1221.1666666666667</v>
      </c>
      <c r="I207" s="289">
        <v>1232.2333333333333</v>
      </c>
      <c r="J207" s="289">
        <v>1244.4666666666667</v>
      </c>
      <c r="K207" s="254">
        <v>1220</v>
      </c>
      <c r="L207" s="254">
        <v>1196.7</v>
      </c>
      <c r="M207" s="254">
        <v>2.3121900000000002</v>
      </c>
    </row>
    <row r="208" spans="1:13">
      <c r="A208" s="282">
        <v>199</v>
      </c>
      <c r="B208" s="254" t="s">
        <v>141</v>
      </c>
      <c r="C208" s="254">
        <v>524.75</v>
      </c>
      <c r="D208" s="289">
        <v>521.1</v>
      </c>
      <c r="E208" s="289">
        <v>516.20000000000005</v>
      </c>
      <c r="F208" s="289">
        <v>507.65</v>
      </c>
      <c r="G208" s="289">
        <v>502.75</v>
      </c>
      <c r="H208" s="289">
        <v>529.65000000000009</v>
      </c>
      <c r="I208" s="289">
        <v>534.54999999999995</v>
      </c>
      <c r="J208" s="289">
        <v>543.10000000000014</v>
      </c>
      <c r="K208" s="254">
        <v>526</v>
      </c>
      <c r="L208" s="254">
        <v>512.54999999999995</v>
      </c>
      <c r="M208" s="254">
        <v>13.655609999999999</v>
      </c>
    </row>
    <row r="209" spans="1:13">
      <c r="A209" s="282">
        <v>200</v>
      </c>
      <c r="B209" s="254" t="s">
        <v>277</v>
      </c>
      <c r="C209" s="254">
        <v>223.35</v>
      </c>
      <c r="D209" s="289">
        <v>223.03333333333333</v>
      </c>
      <c r="E209" s="289">
        <v>221.16666666666666</v>
      </c>
      <c r="F209" s="289">
        <v>218.98333333333332</v>
      </c>
      <c r="G209" s="289">
        <v>217.11666666666665</v>
      </c>
      <c r="H209" s="289">
        <v>225.21666666666667</v>
      </c>
      <c r="I209" s="289">
        <v>227.08333333333334</v>
      </c>
      <c r="J209" s="289">
        <v>229.26666666666668</v>
      </c>
      <c r="K209" s="254">
        <v>224.9</v>
      </c>
      <c r="L209" s="254">
        <v>220.85</v>
      </c>
      <c r="M209" s="254">
        <v>1.7152799999999999</v>
      </c>
    </row>
    <row r="210" spans="1:13">
      <c r="A210" s="282">
        <v>201</v>
      </c>
      <c r="B210" s="254" t="s">
        <v>522</v>
      </c>
      <c r="C210" s="254">
        <v>1003.85</v>
      </c>
      <c r="D210" s="289">
        <v>994.28333333333342</v>
      </c>
      <c r="E210" s="289">
        <v>970.86666666666679</v>
      </c>
      <c r="F210" s="289">
        <v>937.88333333333333</v>
      </c>
      <c r="G210" s="289">
        <v>914.4666666666667</v>
      </c>
      <c r="H210" s="289">
        <v>1027.2666666666669</v>
      </c>
      <c r="I210" s="289">
        <v>1050.6833333333336</v>
      </c>
      <c r="J210" s="289">
        <v>1083.666666666667</v>
      </c>
      <c r="K210" s="254">
        <v>1017.7</v>
      </c>
      <c r="L210" s="254">
        <v>961.3</v>
      </c>
      <c r="M210" s="254">
        <v>18.627859999999998</v>
      </c>
    </row>
    <row r="211" spans="1:13">
      <c r="A211" s="282">
        <v>202</v>
      </c>
      <c r="B211" s="254" t="s">
        <v>118</v>
      </c>
      <c r="C211" s="254">
        <v>8.4499999999999993</v>
      </c>
      <c r="D211" s="289">
        <v>8.4166666666666661</v>
      </c>
      <c r="E211" s="289">
        <v>8.2833333333333314</v>
      </c>
      <c r="F211" s="289">
        <v>8.1166666666666654</v>
      </c>
      <c r="G211" s="289">
        <v>7.9833333333333307</v>
      </c>
      <c r="H211" s="289">
        <v>8.5833333333333321</v>
      </c>
      <c r="I211" s="289">
        <v>8.7166666666666686</v>
      </c>
      <c r="J211" s="289">
        <v>8.8833333333333329</v>
      </c>
      <c r="K211" s="254">
        <v>8.5500000000000007</v>
      </c>
      <c r="L211" s="254">
        <v>8.25</v>
      </c>
      <c r="M211" s="254">
        <v>889.11009000000001</v>
      </c>
    </row>
    <row r="212" spans="1:13">
      <c r="A212" s="282">
        <v>203</v>
      </c>
      <c r="B212" s="254" t="s">
        <v>195</v>
      </c>
      <c r="C212" s="254">
        <v>958.65</v>
      </c>
      <c r="D212" s="289">
        <v>952.18333333333339</v>
      </c>
      <c r="E212" s="289">
        <v>942.11666666666679</v>
      </c>
      <c r="F212" s="289">
        <v>925.58333333333337</v>
      </c>
      <c r="G212" s="289">
        <v>915.51666666666677</v>
      </c>
      <c r="H212" s="289">
        <v>968.71666666666681</v>
      </c>
      <c r="I212" s="289">
        <v>978.78333333333342</v>
      </c>
      <c r="J212" s="289">
        <v>995.31666666666683</v>
      </c>
      <c r="K212" s="254">
        <v>962.25</v>
      </c>
      <c r="L212" s="254">
        <v>935.65</v>
      </c>
      <c r="M212" s="254">
        <v>15.37101</v>
      </c>
    </row>
    <row r="213" spans="1:13">
      <c r="A213" s="282">
        <v>204</v>
      </c>
      <c r="B213" s="254" t="s">
        <v>528</v>
      </c>
      <c r="C213" s="254">
        <v>2214.8000000000002</v>
      </c>
      <c r="D213" s="289">
        <v>2204.7833333333333</v>
      </c>
      <c r="E213" s="289">
        <v>2179.0666666666666</v>
      </c>
      <c r="F213" s="289">
        <v>2143.3333333333335</v>
      </c>
      <c r="G213" s="289">
        <v>2117.6166666666668</v>
      </c>
      <c r="H213" s="289">
        <v>2240.5166666666664</v>
      </c>
      <c r="I213" s="289">
        <v>2266.2333333333327</v>
      </c>
      <c r="J213" s="289">
        <v>2301.9666666666662</v>
      </c>
      <c r="K213" s="254">
        <v>2230.5</v>
      </c>
      <c r="L213" s="254">
        <v>2169.0500000000002</v>
      </c>
      <c r="M213" s="254">
        <v>0.99333000000000005</v>
      </c>
    </row>
    <row r="214" spans="1:13">
      <c r="A214" s="282">
        <v>205</v>
      </c>
      <c r="B214" s="254" t="s">
        <v>196</v>
      </c>
      <c r="C214" s="289">
        <v>487.35</v>
      </c>
      <c r="D214" s="289">
        <v>488.86666666666662</v>
      </c>
      <c r="E214" s="289">
        <v>481.73333333333323</v>
      </c>
      <c r="F214" s="289">
        <v>476.11666666666662</v>
      </c>
      <c r="G214" s="289">
        <v>468.98333333333323</v>
      </c>
      <c r="H214" s="289">
        <v>494.48333333333323</v>
      </c>
      <c r="I214" s="289">
        <v>501.61666666666656</v>
      </c>
      <c r="J214" s="289">
        <v>507.23333333333323</v>
      </c>
      <c r="K214" s="289">
        <v>496</v>
      </c>
      <c r="L214" s="289">
        <v>483.25</v>
      </c>
      <c r="M214" s="289">
        <v>85.997309999999999</v>
      </c>
    </row>
    <row r="215" spans="1:13">
      <c r="A215" s="282">
        <v>206</v>
      </c>
      <c r="B215" s="254" t="s">
        <v>197</v>
      </c>
      <c r="C215" s="289">
        <v>13.9</v>
      </c>
      <c r="D215" s="289">
        <v>13.583333333333334</v>
      </c>
      <c r="E215" s="289">
        <v>13.166666666666668</v>
      </c>
      <c r="F215" s="289">
        <v>12.433333333333334</v>
      </c>
      <c r="G215" s="289">
        <v>12.016666666666667</v>
      </c>
      <c r="H215" s="289">
        <v>14.316666666666668</v>
      </c>
      <c r="I215" s="289">
        <v>14.733333333333336</v>
      </c>
      <c r="J215" s="289">
        <v>15.466666666666669</v>
      </c>
      <c r="K215" s="289">
        <v>14</v>
      </c>
      <c r="L215" s="289">
        <v>12.85</v>
      </c>
      <c r="M215" s="289">
        <v>2489.9775100000002</v>
      </c>
    </row>
    <row r="216" spans="1:13">
      <c r="A216" s="282">
        <v>207</v>
      </c>
      <c r="B216" s="254" t="s">
        <v>198</v>
      </c>
      <c r="C216" s="289">
        <v>183.75</v>
      </c>
      <c r="D216" s="289">
        <v>183.13333333333333</v>
      </c>
      <c r="E216" s="289">
        <v>181.76666666666665</v>
      </c>
      <c r="F216" s="289">
        <v>179.78333333333333</v>
      </c>
      <c r="G216" s="289">
        <v>178.41666666666666</v>
      </c>
      <c r="H216" s="289">
        <v>185.11666666666665</v>
      </c>
      <c r="I216" s="289">
        <v>186.48333333333332</v>
      </c>
      <c r="J216" s="289">
        <v>188.46666666666664</v>
      </c>
      <c r="K216" s="289">
        <v>184.5</v>
      </c>
      <c r="L216" s="289">
        <v>181.15</v>
      </c>
      <c r="M216" s="289">
        <v>68.942890000000006</v>
      </c>
    </row>
    <row r="217" spans="1:13">
      <c r="A217" s="282"/>
      <c r="B217" s="254"/>
      <c r="C217" s="289"/>
      <c r="D217" s="289"/>
      <c r="E217" s="289"/>
      <c r="F217" s="289"/>
      <c r="G217" s="289"/>
      <c r="H217" s="289"/>
      <c r="I217" s="289"/>
      <c r="J217" s="289"/>
      <c r="K217" s="289"/>
      <c r="L217" s="289"/>
      <c r="M217" s="289"/>
    </row>
    <row r="218" spans="1:13">
      <c r="A218" s="38"/>
      <c r="B218" s="273"/>
      <c r="C218" s="272"/>
      <c r="D218" s="272"/>
      <c r="E218" s="272"/>
      <c r="F218" s="272"/>
      <c r="G218" s="272"/>
      <c r="H218" s="272"/>
      <c r="I218" s="272"/>
      <c r="J218" s="272"/>
      <c r="K218" s="272"/>
      <c r="L218" s="293"/>
      <c r="M218" s="13"/>
    </row>
    <row r="219" spans="1:13">
      <c r="A219" s="38"/>
      <c r="B219" s="13"/>
      <c r="C219" s="272"/>
      <c r="D219" s="272"/>
      <c r="E219" s="272"/>
      <c r="F219" s="272"/>
      <c r="G219" s="272"/>
      <c r="H219" s="272"/>
      <c r="I219" s="272"/>
      <c r="J219" s="272"/>
      <c r="K219" s="272"/>
      <c r="L219" s="293"/>
      <c r="M219" s="13"/>
    </row>
    <row r="220" spans="1:13">
      <c r="A220" s="38"/>
      <c r="B220" s="13"/>
      <c r="C220" s="272"/>
      <c r="D220" s="272"/>
      <c r="E220" s="272"/>
      <c r="F220" s="272"/>
      <c r="G220" s="272"/>
      <c r="H220" s="272"/>
      <c r="I220" s="272"/>
      <c r="J220" s="272"/>
      <c r="K220" s="272"/>
      <c r="L220" s="293"/>
      <c r="M220" s="13"/>
    </row>
    <row r="221" spans="1:13">
      <c r="A221" s="290" t="s">
        <v>279</v>
      </c>
      <c r="B221" s="13"/>
      <c r="C221" s="272"/>
      <c r="D221" s="272"/>
      <c r="E221" s="272"/>
      <c r="F221" s="272"/>
      <c r="G221" s="272"/>
      <c r="H221" s="272"/>
      <c r="I221" s="272"/>
      <c r="J221" s="272"/>
      <c r="K221" s="272"/>
      <c r="L221" s="293"/>
      <c r="M221" s="13"/>
    </row>
    <row r="222" spans="1:13">
      <c r="B222" s="13"/>
      <c r="C222" s="272"/>
      <c r="D222" s="272"/>
      <c r="E222" s="272"/>
      <c r="F222" s="272"/>
      <c r="G222" s="272"/>
      <c r="H222" s="272"/>
      <c r="I222" s="272"/>
      <c r="J222" s="272"/>
      <c r="K222" s="272"/>
      <c r="L222" s="293"/>
      <c r="M222" s="13"/>
    </row>
    <row r="223" spans="1:13">
      <c r="B223" s="13"/>
      <c r="C223" s="272"/>
      <c r="D223" s="272"/>
      <c r="E223" s="272"/>
      <c r="F223" s="272"/>
      <c r="G223" s="272"/>
      <c r="H223" s="272"/>
      <c r="I223" s="272"/>
      <c r="J223" s="272"/>
      <c r="K223" s="272"/>
      <c r="L223" s="293"/>
      <c r="M223" s="13"/>
    </row>
    <row r="224" spans="1:13">
      <c r="A224" s="291" t="s">
        <v>280</v>
      </c>
      <c r="B224" s="13"/>
      <c r="C224" s="272"/>
      <c r="D224" s="272"/>
      <c r="E224" s="272"/>
      <c r="F224" s="272"/>
      <c r="G224" s="272"/>
      <c r="H224" s="272"/>
      <c r="I224" s="272"/>
      <c r="J224" s="272"/>
      <c r="K224" s="272"/>
      <c r="L224" s="293"/>
      <c r="M224" s="13"/>
    </row>
    <row r="225" spans="1:15">
      <c r="A225" s="292"/>
      <c r="B225" s="13"/>
      <c r="C225" s="272"/>
      <c r="D225" s="272"/>
      <c r="E225" s="272"/>
      <c r="F225" s="272"/>
      <c r="G225" s="272"/>
      <c r="H225" s="272"/>
      <c r="I225" s="272"/>
      <c r="J225" s="272"/>
      <c r="K225" s="272"/>
      <c r="L225" s="293"/>
      <c r="M225" s="13"/>
    </row>
    <row r="226" spans="1:15">
      <c r="A226" s="276" t="s">
        <v>281</v>
      </c>
      <c r="B226" s="13"/>
      <c r="C226" s="272"/>
      <c r="D226" s="272"/>
      <c r="E226" s="272"/>
      <c r="F226" s="272"/>
      <c r="G226" s="272"/>
      <c r="H226" s="272"/>
      <c r="I226" s="272"/>
      <c r="J226" s="272"/>
      <c r="K226" s="272"/>
      <c r="L226" s="293"/>
      <c r="M226" s="13"/>
    </row>
    <row r="227" spans="1:15">
      <c r="A227" s="277" t="s">
        <v>199</v>
      </c>
      <c r="B227" s="13"/>
      <c r="C227" s="272"/>
      <c r="D227" s="272"/>
      <c r="E227" s="272"/>
      <c r="F227" s="272"/>
      <c r="G227" s="272"/>
      <c r="H227" s="272"/>
      <c r="I227" s="272"/>
      <c r="J227" s="272"/>
      <c r="K227" s="272"/>
      <c r="L227" s="293"/>
      <c r="M227" s="13"/>
      <c r="N227" s="13"/>
      <c r="O227" s="13"/>
    </row>
    <row r="228" spans="1:15">
      <c r="A228" s="277" t="s">
        <v>200</v>
      </c>
      <c r="B228" s="13"/>
      <c r="C228" s="272"/>
      <c r="D228" s="272"/>
      <c r="E228" s="272"/>
      <c r="F228" s="272"/>
      <c r="G228" s="272"/>
      <c r="H228" s="272"/>
      <c r="I228" s="272"/>
      <c r="J228" s="272"/>
      <c r="K228" s="272"/>
      <c r="L228" s="293"/>
      <c r="M228" s="13"/>
      <c r="N228" s="13"/>
      <c r="O228" s="13"/>
    </row>
    <row r="229" spans="1:15">
      <c r="A229" s="277" t="s">
        <v>201</v>
      </c>
      <c r="B229" s="13"/>
      <c r="C229" s="274"/>
      <c r="D229" s="274"/>
      <c r="E229" s="274"/>
      <c r="F229" s="274"/>
      <c r="G229" s="274"/>
      <c r="H229" s="274"/>
      <c r="I229" s="274"/>
      <c r="J229" s="274"/>
      <c r="K229" s="274"/>
      <c r="L229" s="293"/>
      <c r="M229" s="13"/>
      <c r="N229" s="13"/>
      <c r="O229" s="13"/>
    </row>
    <row r="230" spans="1:15">
      <c r="A230" s="277" t="s">
        <v>202</v>
      </c>
      <c r="B230" s="13"/>
      <c r="C230" s="272"/>
      <c r="D230" s="272"/>
      <c r="E230" s="272"/>
      <c r="F230" s="272"/>
      <c r="G230" s="272"/>
      <c r="H230" s="272"/>
      <c r="I230" s="272"/>
      <c r="J230" s="272"/>
      <c r="K230" s="272"/>
      <c r="L230" s="293"/>
      <c r="M230" s="13"/>
      <c r="N230" s="13"/>
      <c r="O230" s="13"/>
    </row>
    <row r="231" spans="1:15">
      <c r="A231" s="277" t="s">
        <v>203</v>
      </c>
      <c r="B231" s="13"/>
      <c r="C231" s="272"/>
      <c r="D231" s="272"/>
      <c r="E231" s="272"/>
      <c r="F231" s="272"/>
      <c r="G231" s="272"/>
      <c r="H231" s="272"/>
      <c r="I231" s="272"/>
      <c r="J231" s="272"/>
      <c r="K231" s="272"/>
      <c r="L231" s="293"/>
      <c r="M231" s="13"/>
      <c r="N231" s="13"/>
      <c r="O231" s="13"/>
    </row>
    <row r="232" spans="1:15">
      <c r="A232" s="278"/>
      <c r="B232" s="13"/>
      <c r="C232" s="272"/>
      <c r="D232" s="272"/>
      <c r="E232" s="272"/>
      <c r="F232" s="272"/>
      <c r="G232" s="272"/>
      <c r="H232" s="272"/>
      <c r="I232" s="272"/>
      <c r="J232" s="272"/>
      <c r="K232" s="272"/>
      <c r="L232" s="293"/>
      <c r="M232" s="13"/>
      <c r="N232" s="13"/>
      <c r="O232" s="13"/>
    </row>
    <row r="233" spans="1:15">
      <c r="A233" s="13"/>
      <c r="B233" s="13"/>
      <c r="C233" s="272"/>
      <c r="D233" s="272"/>
      <c r="E233" s="272"/>
      <c r="F233" s="272"/>
      <c r="G233" s="272"/>
      <c r="H233" s="272"/>
      <c r="I233" s="272"/>
      <c r="J233" s="272"/>
      <c r="K233" s="272"/>
      <c r="L233" s="293"/>
      <c r="M233" s="13"/>
      <c r="N233" s="13"/>
      <c r="O233" s="13"/>
    </row>
    <row r="234" spans="1:15">
      <c r="A234" s="13"/>
      <c r="B234" s="13"/>
      <c r="C234" s="272"/>
      <c r="D234" s="272"/>
      <c r="E234" s="272"/>
      <c r="F234" s="272"/>
      <c r="G234" s="272"/>
      <c r="H234" s="272"/>
      <c r="I234" s="272"/>
      <c r="J234" s="272"/>
      <c r="K234" s="272"/>
      <c r="L234" s="293"/>
      <c r="M234" s="13"/>
      <c r="N234" s="13"/>
      <c r="O234" s="13"/>
    </row>
    <row r="235" spans="1:15">
      <c r="A235" s="13"/>
      <c r="B235" s="13"/>
      <c r="C235" s="272"/>
      <c r="D235" s="272"/>
      <c r="E235" s="272"/>
      <c r="F235" s="272"/>
      <c r="G235" s="272"/>
      <c r="H235" s="272"/>
      <c r="I235" s="272"/>
      <c r="J235" s="272"/>
      <c r="K235" s="272"/>
      <c r="L235" s="293"/>
      <c r="M235" s="13"/>
      <c r="N235" s="13"/>
      <c r="O235" s="13"/>
    </row>
    <row r="236" spans="1:15">
      <c r="A236" s="13"/>
      <c r="B236" s="13"/>
      <c r="C236" s="272"/>
      <c r="D236" s="272"/>
      <c r="E236" s="272"/>
      <c r="F236" s="272"/>
      <c r="G236" s="272"/>
      <c r="H236" s="272"/>
      <c r="I236" s="272"/>
      <c r="J236" s="272"/>
      <c r="K236" s="272"/>
      <c r="L236" s="293"/>
      <c r="M236" s="13"/>
      <c r="N236" s="13"/>
      <c r="O236" s="13"/>
    </row>
    <row r="237" spans="1:15">
      <c r="A237" s="257" t="s">
        <v>204</v>
      </c>
      <c r="B237" s="13"/>
      <c r="C237" s="272"/>
      <c r="D237" s="272"/>
      <c r="E237" s="272"/>
      <c r="F237" s="272"/>
      <c r="G237" s="272"/>
      <c r="H237" s="272"/>
      <c r="I237" s="272"/>
      <c r="J237" s="272"/>
      <c r="K237" s="272"/>
      <c r="L237" s="293"/>
      <c r="M237" s="13"/>
      <c r="N237" s="13"/>
      <c r="O237" s="13"/>
    </row>
    <row r="238" spans="1:15">
      <c r="A238" s="275" t="s">
        <v>205</v>
      </c>
      <c r="B238" s="13"/>
      <c r="C238" s="272"/>
      <c r="D238" s="272"/>
      <c r="E238" s="272"/>
      <c r="F238" s="272"/>
      <c r="G238" s="272"/>
      <c r="H238" s="272"/>
      <c r="I238" s="272"/>
      <c r="J238" s="272"/>
      <c r="K238" s="272"/>
      <c r="L238" s="293"/>
      <c r="M238" s="13"/>
    </row>
    <row r="239" spans="1:15">
      <c r="A239" s="275" t="s">
        <v>206</v>
      </c>
      <c r="B239" s="13"/>
      <c r="C239" s="272"/>
      <c r="D239" s="272"/>
      <c r="E239" s="272"/>
      <c r="F239" s="272"/>
      <c r="G239" s="272"/>
      <c r="H239" s="272"/>
      <c r="I239" s="272"/>
      <c r="J239" s="272"/>
      <c r="K239" s="272"/>
      <c r="L239" s="293"/>
      <c r="M239" s="13"/>
    </row>
    <row r="240" spans="1:15">
      <c r="A240" s="275" t="s">
        <v>207</v>
      </c>
      <c r="B240" s="13"/>
      <c r="C240" s="272"/>
      <c r="D240" s="272"/>
      <c r="E240" s="272"/>
      <c r="F240" s="272"/>
      <c r="G240" s="272"/>
      <c r="H240" s="272"/>
      <c r="I240" s="272"/>
      <c r="J240" s="272"/>
      <c r="K240" s="272"/>
      <c r="L240" s="293"/>
      <c r="M240" s="13"/>
    </row>
    <row r="241" spans="1:13">
      <c r="A241" s="279" t="s">
        <v>208</v>
      </c>
      <c r="B241" s="13"/>
      <c r="C241" s="272"/>
      <c r="D241" s="272"/>
      <c r="E241" s="272"/>
      <c r="F241" s="272"/>
      <c r="G241" s="272"/>
      <c r="H241" s="272"/>
      <c r="I241" s="272"/>
      <c r="J241" s="272"/>
      <c r="K241" s="272"/>
      <c r="L241" s="293"/>
      <c r="M241" s="13"/>
    </row>
    <row r="242" spans="1:13">
      <c r="A242" s="279" t="s">
        <v>209</v>
      </c>
      <c r="B242" s="13"/>
      <c r="C242" s="272"/>
      <c r="D242" s="272"/>
      <c r="E242" s="272"/>
      <c r="F242" s="272"/>
      <c r="G242" s="272"/>
      <c r="H242" s="272"/>
      <c r="I242" s="272"/>
      <c r="J242" s="272"/>
      <c r="K242" s="272"/>
      <c r="L242" s="293"/>
      <c r="M242" s="13"/>
    </row>
    <row r="243" spans="1:13">
      <c r="A243" s="279" t="s">
        <v>210</v>
      </c>
      <c r="B243" s="13"/>
      <c r="C243" s="272"/>
      <c r="D243" s="272"/>
      <c r="E243" s="272"/>
      <c r="F243" s="272"/>
      <c r="G243" s="272"/>
      <c r="H243" s="272"/>
      <c r="I243" s="272"/>
      <c r="J243" s="272"/>
      <c r="K243" s="272"/>
      <c r="L243" s="293"/>
      <c r="M243" s="13"/>
    </row>
    <row r="244" spans="1:13">
      <c r="A244" s="279" t="s">
        <v>211</v>
      </c>
      <c r="B244" s="13"/>
      <c r="C244" s="272"/>
      <c r="D244" s="272"/>
      <c r="E244" s="272"/>
      <c r="F244" s="272"/>
      <c r="G244" s="272"/>
      <c r="H244" s="272"/>
      <c r="I244" s="272"/>
      <c r="J244" s="272"/>
      <c r="K244" s="272"/>
      <c r="L244" s="293"/>
      <c r="M244" s="13"/>
    </row>
    <row r="245" spans="1:13">
      <c r="A245" s="279" t="s">
        <v>212</v>
      </c>
      <c r="B245" s="13"/>
      <c r="C245" s="272"/>
      <c r="D245" s="272"/>
      <c r="E245" s="272"/>
      <c r="F245" s="272"/>
      <c r="G245" s="272"/>
      <c r="H245" s="272"/>
      <c r="I245" s="272"/>
      <c r="J245" s="272"/>
      <c r="K245" s="272"/>
      <c r="L245" s="293"/>
      <c r="M245" s="13"/>
    </row>
    <row r="246" spans="1:13">
      <c r="A246" s="279" t="s">
        <v>213</v>
      </c>
      <c r="B246" s="13"/>
      <c r="C246" s="274"/>
      <c r="D246" s="274"/>
      <c r="E246" s="274"/>
      <c r="F246" s="274"/>
      <c r="G246" s="274"/>
      <c r="H246" s="274"/>
      <c r="I246" s="274"/>
      <c r="J246" s="274"/>
      <c r="K246" s="274"/>
      <c r="L246" s="293"/>
      <c r="M246" s="13"/>
    </row>
    <row r="247" spans="1:13">
      <c r="B247" s="13"/>
      <c r="C247" s="272"/>
      <c r="D247" s="272"/>
      <c r="E247" s="272"/>
      <c r="F247" s="272"/>
      <c r="G247" s="272"/>
      <c r="H247" s="272"/>
      <c r="I247" s="272"/>
      <c r="J247" s="272"/>
      <c r="K247" s="272"/>
      <c r="L247" s="293"/>
      <c r="M247" s="13"/>
    </row>
    <row r="248" spans="1:13">
      <c r="B248" s="13"/>
      <c r="C248" s="272"/>
      <c r="D248" s="272"/>
      <c r="E248" s="272"/>
      <c r="F248" s="272"/>
      <c r="G248" s="272"/>
      <c r="H248" s="272"/>
      <c r="I248" s="272"/>
      <c r="J248" s="272"/>
      <c r="K248" s="272"/>
      <c r="L248" s="293"/>
      <c r="M248" s="13"/>
    </row>
    <row r="249" spans="1:13">
      <c r="B249" s="13"/>
      <c r="C249" s="272"/>
      <c r="D249" s="272"/>
      <c r="E249" s="272"/>
      <c r="F249" s="272"/>
      <c r="G249" s="272"/>
      <c r="H249" s="272"/>
      <c r="I249" s="272"/>
      <c r="J249" s="272"/>
      <c r="K249" s="272"/>
      <c r="L249" s="293"/>
      <c r="M249" s="13"/>
    </row>
    <row r="250" spans="1:13">
      <c r="B250" s="13"/>
      <c r="C250" s="272"/>
      <c r="D250" s="272"/>
      <c r="E250" s="272"/>
      <c r="F250" s="272"/>
      <c r="G250" s="272"/>
      <c r="H250" s="272"/>
      <c r="I250" s="272"/>
      <c r="J250" s="272"/>
      <c r="K250" s="272"/>
      <c r="L250" s="293"/>
      <c r="M250" s="13"/>
    </row>
    <row r="251" spans="1:13">
      <c r="B251" s="13"/>
      <c r="C251" s="272"/>
      <c r="D251" s="272"/>
      <c r="E251" s="272"/>
      <c r="F251" s="272"/>
      <c r="G251" s="272"/>
      <c r="H251" s="272"/>
      <c r="I251" s="272"/>
      <c r="J251" s="272"/>
      <c r="K251" s="272"/>
      <c r="L251" s="293"/>
      <c r="M251" s="13"/>
    </row>
    <row r="252" spans="1:13">
      <c r="B252" s="13"/>
      <c r="C252" s="272"/>
      <c r="D252" s="272"/>
      <c r="E252" s="272"/>
      <c r="F252" s="272"/>
      <c r="G252" s="272"/>
      <c r="H252" s="272"/>
      <c r="I252" s="272"/>
      <c r="J252" s="272"/>
      <c r="K252" s="272"/>
      <c r="L252" s="293"/>
      <c r="M252" s="13"/>
    </row>
    <row r="253" spans="1:13">
      <c r="B253" s="13"/>
      <c r="C253" s="272"/>
      <c r="D253" s="272"/>
      <c r="E253" s="272"/>
      <c r="F253" s="272"/>
      <c r="G253" s="272"/>
      <c r="H253" s="272"/>
      <c r="I253" s="272"/>
      <c r="J253" s="272"/>
      <c r="K253" s="272"/>
      <c r="L253" s="293"/>
      <c r="M253" s="13"/>
    </row>
    <row r="254" spans="1:13">
      <c r="B254" s="13"/>
      <c r="C254" s="272"/>
      <c r="D254" s="272"/>
      <c r="E254" s="272"/>
      <c r="F254" s="272"/>
      <c r="G254" s="272"/>
      <c r="H254" s="272"/>
      <c r="I254" s="272"/>
      <c r="J254" s="272"/>
      <c r="K254" s="272"/>
      <c r="L254" s="293"/>
      <c r="M254" s="13"/>
    </row>
    <row r="255" spans="1:13">
      <c r="B255" s="13"/>
      <c r="C255" s="272"/>
      <c r="D255" s="272"/>
      <c r="E255" s="272"/>
      <c r="F255" s="272"/>
      <c r="G255" s="272"/>
      <c r="H255" s="272"/>
      <c r="I255" s="272"/>
      <c r="J255" s="272"/>
      <c r="K255" s="272"/>
      <c r="L255" s="293"/>
      <c r="M255" s="13"/>
    </row>
    <row r="256" spans="1:13">
      <c r="B256" s="13"/>
      <c r="C256" s="272"/>
      <c r="D256" s="272"/>
      <c r="E256" s="272"/>
      <c r="F256" s="272"/>
      <c r="G256" s="272"/>
      <c r="H256" s="272"/>
      <c r="I256" s="272"/>
      <c r="J256" s="272"/>
      <c r="K256" s="272"/>
      <c r="L256" s="293"/>
      <c r="M256" s="13"/>
    </row>
    <row r="257" spans="2:13">
      <c r="B257" s="13"/>
      <c r="C257" s="272"/>
      <c r="D257" s="272"/>
      <c r="E257" s="272"/>
      <c r="F257" s="272"/>
      <c r="G257" s="272"/>
      <c r="H257" s="272"/>
      <c r="I257" s="272"/>
      <c r="J257" s="272"/>
      <c r="K257" s="272"/>
      <c r="L257" s="293"/>
      <c r="M257" s="13"/>
    </row>
    <row r="258" spans="2:13">
      <c r="B258" s="13"/>
      <c r="C258" s="272"/>
      <c r="D258" s="272"/>
      <c r="E258" s="272"/>
      <c r="F258" s="272"/>
      <c r="G258" s="272"/>
      <c r="H258" s="272"/>
      <c r="I258" s="272"/>
      <c r="J258" s="272"/>
      <c r="K258" s="272"/>
      <c r="L258" s="293"/>
      <c r="M258" s="13"/>
    </row>
    <row r="259" spans="2:13">
      <c r="B259" s="13"/>
      <c r="C259" s="272"/>
      <c r="D259" s="272"/>
      <c r="E259" s="272"/>
      <c r="F259" s="272"/>
      <c r="G259" s="272"/>
      <c r="H259" s="272"/>
      <c r="I259" s="272"/>
      <c r="J259" s="272"/>
      <c r="K259" s="272"/>
      <c r="L259" s="293"/>
      <c r="M259" s="13"/>
    </row>
    <row r="260" spans="2:13">
      <c r="B260" s="13"/>
      <c r="C260" s="272"/>
      <c r="D260" s="272"/>
      <c r="E260" s="272"/>
      <c r="F260" s="272"/>
      <c r="G260" s="272"/>
      <c r="H260" s="272"/>
      <c r="I260" s="272"/>
      <c r="J260" s="272"/>
      <c r="K260" s="272"/>
      <c r="L260" s="293"/>
      <c r="M260" s="13"/>
    </row>
    <row r="261" spans="2:13">
      <c r="B261" s="13"/>
      <c r="C261" s="272"/>
      <c r="D261" s="272"/>
      <c r="E261" s="272"/>
      <c r="F261" s="272"/>
      <c r="G261" s="272"/>
      <c r="H261" s="272"/>
      <c r="I261" s="272"/>
      <c r="J261" s="272"/>
      <c r="K261" s="272"/>
      <c r="L261" s="293"/>
      <c r="M261" s="13"/>
    </row>
    <row r="262" spans="2:13">
      <c r="B262" s="13"/>
      <c r="C262" s="272"/>
      <c r="D262" s="272"/>
      <c r="E262" s="272"/>
      <c r="F262" s="272"/>
      <c r="G262" s="272"/>
      <c r="H262" s="272"/>
      <c r="I262" s="272"/>
      <c r="J262" s="272"/>
      <c r="K262" s="272"/>
      <c r="L262" s="293"/>
      <c r="M262" s="13"/>
    </row>
    <row r="263" spans="2:13">
      <c r="B263" s="13"/>
      <c r="C263" s="272"/>
      <c r="D263" s="272"/>
      <c r="E263" s="272"/>
      <c r="F263" s="272"/>
      <c r="G263" s="272"/>
      <c r="H263" s="272"/>
      <c r="I263" s="272"/>
      <c r="J263" s="272"/>
      <c r="K263" s="272"/>
      <c r="L263" s="293"/>
      <c r="M263" s="13"/>
    </row>
    <row r="264" spans="2:13">
      <c r="B264" s="13"/>
      <c r="C264" s="272"/>
      <c r="D264" s="272"/>
      <c r="E264" s="272"/>
      <c r="F264" s="272"/>
      <c r="G264" s="272"/>
      <c r="H264" s="272"/>
      <c r="I264" s="272"/>
      <c r="J264" s="272"/>
      <c r="K264" s="272"/>
      <c r="L264" s="293"/>
      <c r="M264" s="13"/>
    </row>
    <row r="265" spans="2:13">
      <c r="B265" s="13"/>
      <c r="C265" s="272"/>
      <c r="D265" s="272"/>
      <c r="E265" s="272"/>
      <c r="F265" s="272"/>
      <c r="G265" s="272"/>
      <c r="H265" s="272"/>
      <c r="I265" s="272"/>
      <c r="J265" s="272"/>
      <c r="K265" s="272"/>
      <c r="L265" s="293"/>
      <c r="M265" s="13"/>
    </row>
    <row r="266" spans="2:13">
      <c r="B266" s="13"/>
      <c r="C266" s="272"/>
      <c r="D266" s="272"/>
      <c r="E266" s="272"/>
      <c r="F266" s="272"/>
      <c r="G266" s="272"/>
      <c r="H266" s="272"/>
      <c r="I266" s="272"/>
      <c r="J266" s="272"/>
      <c r="K266" s="272"/>
      <c r="L266" s="293"/>
      <c r="M266" s="13"/>
    </row>
    <row r="267" spans="2:13">
      <c r="B267" s="13"/>
      <c r="C267" s="272"/>
      <c r="D267" s="272"/>
      <c r="E267" s="272"/>
      <c r="F267" s="272"/>
      <c r="G267" s="272"/>
      <c r="H267" s="272"/>
      <c r="I267" s="272"/>
      <c r="J267" s="272"/>
      <c r="K267" s="272"/>
      <c r="L267" s="293"/>
      <c r="M267" s="13"/>
    </row>
    <row r="268" spans="2:13">
      <c r="B268" s="13"/>
      <c r="C268" s="272"/>
      <c r="D268" s="272"/>
      <c r="E268" s="272"/>
      <c r="F268" s="272"/>
      <c r="G268" s="272"/>
      <c r="H268" s="272"/>
      <c r="I268" s="272"/>
      <c r="J268" s="272"/>
      <c r="K268" s="272"/>
      <c r="L268" s="293"/>
      <c r="M268" s="13"/>
    </row>
    <row r="269" spans="2:13">
      <c r="B269" s="13"/>
      <c r="C269" s="272"/>
      <c r="D269" s="272"/>
      <c r="E269" s="272"/>
      <c r="F269" s="272"/>
      <c r="G269" s="272"/>
      <c r="H269" s="272"/>
      <c r="I269" s="272"/>
      <c r="J269" s="272"/>
      <c r="K269" s="272"/>
      <c r="L269" s="293"/>
      <c r="M269" s="13"/>
    </row>
    <row r="270" spans="2:13">
      <c r="B270" s="13"/>
      <c r="C270" s="272"/>
      <c r="D270" s="272"/>
      <c r="E270" s="272"/>
      <c r="F270" s="272"/>
      <c r="G270" s="272"/>
      <c r="H270" s="272"/>
      <c r="I270" s="272"/>
      <c r="J270" s="272"/>
      <c r="K270" s="272"/>
      <c r="L270" s="293"/>
      <c r="M270" s="13"/>
    </row>
    <row r="271" spans="2:13">
      <c r="B271" s="13"/>
      <c r="C271" s="272"/>
      <c r="D271" s="272"/>
      <c r="E271" s="272"/>
      <c r="F271" s="272"/>
      <c r="G271" s="272"/>
      <c r="H271" s="272"/>
      <c r="I271" s="272"/>
      <c r="J271" s="272"/>
      <c r="K271" s="272"/>
      <c r="L271" s="293"/>
      <c r="M271" s="13"/>
    </row>
    <row r="272" spans="2:13">
      <c r="B272" s="13"/>
      <c r="C272" s="272"/>
      <c r="D272" s="272"/>
      <c r="E272" s="272"/>
      <c r="F272" s="272"/>
      <c r="G272" s="272"/>
      <c r="H272" s="272"/>
      <c r="I272" s="272"/>
      <c r="J272" s="272"/>
      <c r="K272" s="272"/>
      <c r="L272" s="293"/>
      <c r="M272" s="13"/>
    </row>
    <row r="273" spans="2:13">
      <c r="B273" s="13"/>
      <c r="C273" s="272"/>
      <c r="D273" s="272"/>
      <c r="E273" s="272"/>
      <c r="F273" s="272"/>
      <c r="G273" s="272"/>
      <c r="H273" s="272"/>
      <c r="I273" s="272"/>
      <c r="J273" s="272"/>
      <c r="K273" s="272"/>
      <c r="L273" s="293"/>
      <c r="M273" s="13"/>
    </row>
    <row r="274" spans="2:13">
      <c r="B274" s="13"/>
      <c r="C274" s="272"/>
      <c r="D274" s="272"/>
      <c r="E274" s="272"/>
      <c r="F274" s="272"/>
      <c r="G274" s="272"/>
      <c r="H274" s="272"/>
      <c r="I274" s="272"/>
      <c r="J274" s="272"/>
      <c r="K274" s="272"/>
      <c r="L274" s="293"/>
      <c r="M274" s="13"/>
    </row>
    <row r="275" spans="2:13">
      <c r="B275" s="13"/>
      <c r="C275" s="272"/>
      <c r="D275" s="272"/>
      <c r="E275" s="272"/>
      <c r="F275" s="272"/>
      <c r="G275" s="272"/>
      <c r="H275" s="272"/>
      <c r="I275" s="272"/>
      <c r="J275" s="272"/>
      <c r="K275" s="272"/>
      <c r="L275" s="293"/>
      <c r="M275" s="13"/>
    </row>
    <row r="276" spans="2:13">
      <c r="B276" s="13"/>
      <c r="C276" s="272"/>
      <c r="D276" s="272"/>
      <c r="E276" s="272"/>
      <c r="F276" s="272"/>
      <c r="G276" s="272"/>
      <c r="H276" s="272"/>
      <c r="I276" s="272"/>
      <c r="J276" s="272"/>
      <c r="K276" s="272"/>
      <c r="L276" s="293"/>
      <c r="M276" s="13"/>
    </row>
    <row r="277" spans="2:13">
      <c r="B277" s="13"/>
      <c r="C277" s="272"/>
      <c r="D277" s="272"/>
      <c r="E277" s="272"/>
      <c r="F277" s="272"/>
      <c r="G277" s="272"/>
      <c r="H277" s="272"/>
      <c r="I277" s="272"/>
      <c r="J277" s="272"/>
      <c r="K277" s="272"/>
      <c r="L277" s="293"/>
      <c r="M277" s="13"/>
    </row>
    <row r="278" spans="2:13">
      <c r="B278" s="13"/>
      <c r="C278" s="272"/>
      <c r="D278" s="272"/>
      <c r="E278" s="272"/>
      <c r="F278" s="272"/>
      <c r="G278" s="272"/>
      <c r="H278" s="272"/>
      <c r="I278" s="272"/>
      <c r="J278" s="272"/>
      <c r="K278" s="272"/>
      <c r="L278" s="293"/>
      <c r="M278" s="13"/>
    </row>
    <row r="279" spans="2:13">
      <c r="B279" s="13"/>
      <c r="C279" s="272"/>
      <c r="D279" s="272"/>
      <c r="E279" s="272"/>
      <c r="F279" s="272"/>
      <c r="G279" s="272"/>
      <c r="H279" s="272"/>
      <c r="I279" s="272"/>
      <c r="J279" s="272"/>
      <c r="K279" s="272"/>
      <c r="L279" s="293"/>
      <c r="M279" s="13"/>
    </row>
    <row r="280" spans="2:13">
      <c r="B280" s="13"/>
      <c r="C280" s="272"/>
      <c r="D280" s="272"/>
      <c r="E280" s="272"/>
      <c r="F280" s="272"/>
      <c r="G280" s="272"/>
      <c r="H280" s="272"/>
      <c r="I280" s="272"/>
      <c r="J280" s="272"/>
      <c r="K280" s="272"/>
      <c r="L280" s="293"/>
      <c r="M280" s="13"/>
    </row>
    <row r="281" spans="2:13">
      <c r="B281" s="13"/>
      <c r="C281" s="272"/>
      <c r="D281" s="272"/>
      <c r="E281" s="272"/>
      <c r="F281" s="272"/>
      <c r="G281" s="272"/>
      <c r="H281" s="272"/>
      <c r="I281" s="272"/>
      <c r="J281" s="272"/>
      <c r="K281" s="272"/>
      <c r="L281" s="293"/>
      <c r="M281" s="13"/>
    </row>
    <row r="282" spans="2:13">
      <c r="B282" s="13"/>
      <c r="C282" s="272"/>
      <c r="D282" s="272"/>
      <c r="E282" s="272"/>
      <c r="F282" s="272"/>
      <c r="G282" s="272"/>
      <c r="H282" s="272"/>
      <c r="I282" s="272"/>
      <c r="J282" s="272"/>
      <c r="K282" s="272"/>
      <c r="L282" s="293"/>
      <c r="M282" s="13"/>
    </row>
    <row r="283" spans="2:13">
      <c r="B283" s="13"/>
      <c r="C283" s="272"/>
      <c r="D283" s="272"/>
      <c r="E283" s="272"/>
      <c r="F283" s="272"/>
      <c r="G283" s="272"/>
      <c r="H283" s="272"/>
      <c r="I283" s="272"/>
      <c r="J283" s="272"/>
      <c r="K283" s="272"/>
      <c r="L283" s="293"/>
      <c r="M283" s="13"/>
    </row>
    <row r="284" spans="2:13">
      <c r="B284" s="13"/>
      <c r="C284" s="272"/>
      <c r="D284" s="272"/>
      <c r="E284" s="272"/>
      <c r="F284" s="272"/>
      <c r="G284" s="272"/>
      <c r="H284" s="272"/>
      <c r="I284" s="272"/>
      <c r="J284" s="272"/>
      <c r="K284" s="272"/>
      <c r="L284" s="293"/>
      <c r="M284" s="13"/>
    </row>
    <row r="285" spans="2:13">
      <c r="B285" s="13"/>
      <c r="C285" s="272"/>
      <c r="D285" s="272"/>
      <c r="E285" s="272"/>
      <c r="F285" s="272"/>
      <c r="G285" s="272"/>
      <c r="H285" s="272"/>
      <c r="I285" s="272"/>
      <c r="J285" s="272"/>
      <c r="K285" s="272"/>
      <c r="L285" s="293"/>
      <c r="M285" s="13"/>
    </row>
    <row r="286" spans="2:13">
      <c r="B286" s="13"/>
      <c r="C286" s="272"/>
      <c r="D286" s="272"/>
      <c r="E286" s="272"/>
      <c r="F286" s="272"/>
      <c r="G286" s="272"/>
      <c r="H286" s="272"/>
      <c r="I286" s="272"/>
      <c r="J286" s="272"/>
      <c r="K286" s="272"/>
      <c r="L286" s="293"/>
      <c r="M286" s="13"/>
    </row>
    <row r="287" spans="2:13">
      <c r="B287" s="13"/>
      <c r="C287" s="272"/>
      <c r="D287" s="272"/>
      <c r="E287" s="272"/>
      <c r="F287" s="272"/>
      <c r="G287" s="272"/>
      <c r="H287" s="272"/>
      <c r="I287" s="272"/>
      <c r="J287" s="272"/>
      <c r="K287" s="272"/>
      <c r="L287" s="293"/>
      <c r="M287" s="13"/>
    </row>
    <row r="288" spans="2:13">
      <c r="B288" s="13"/>
      <c r="C288" s="272"/>
      <c r="D288" s="272"/>
      <c r="E288" s="272"/>
      <c r="F288" s="272"/>
      <c r="G288" s="272"/>
      <c r="H288" s="272"/>
      <c r="I288" s="272"/>
      <c r="J288" s="272"/>
      <c r="K288" s="272"/>
      <c r="L288" s="293"/>
      <c r="M288" s="13"/>
    </row>
    <row r="289" spans="2:13">
      <c r="B289" s="13"/>
      <c r="C289" s="272"/>
      <c r="D289" s="272"/>
      <c r="E289" s="272"/>
      <c r="F289" s="272"/>
      <c r="G289" s="272"/>
      <c r="H289" s="272"/>
      <c r="I289" s="272"/>
      <c r="J289" s="272"/>
      <c r="K289" s="272"/>
      <c r="L289" s="293"/>
      <c r="M289" s="13"/>
    </row>
    <row r="290" spans="2:13">
      <c r="B290" s="13"/>
      <c r="C290" s="272"/>
      <c r="D290" s="272"/>
      <c r="E290" s="272"/>
      <c r="F290" s="272"/>
      <c r="G290" s="272"/>
      <c r="H290" s="272"/>
      <c r="I290" s="272"/>
      <c r="J290" s="272"/>
      <c r="K290" s="272"/>
      <c r="L290" s="293"/>
      <c r="M290" s="13"/>
    </row>
    <row r="291" spans="2:13">
      <c r="B291" s="13"/>
      <c r="C291" s="272"/>
      <c r="D291" s="272"/>
      <c r="E291" s="272"/>
      <c r="F291" s="272"/>
      <c r="G291" s="272"/>
      <c r="H291" s="272"/>
      <c r="I291" s="272"/>
      <c r="J291" s="272"/>
      <c r="K291" s="272"/>
      <c r="L291" s="293"/>
      <c r="M291" s="13"/>
    </row>
    <row r="292" spans="2:13">
      <c r="B292" s="13"/>
      <c r="C292" s="272"/>
      <c r="D292" s="272"/>
      <c r="E292" s="272"/>
      <c r="F292" s="272"/>
      <c r="G292" s="272"/>
      <c r="H292" s="272"/>
      <c r="I292" s="272"/>
      <c r="J292" s="272"/>
      <c r="K292" s="272"/>
      <c r="L292" s="293"/>
      <c r="M292" s="13"/>
    </row>
    <row r="293" spans="2:13">
      <c r="B293" s="13"/>
      <c r="C293" s="272"/>
      <c r="D293" s="272"/>
      <c r="E293" s="272"/>
      <c r="F293" s="272"/>
      <c r="G293" s="272"/>
      <c r="H293" s="272"/>
      <c r="I293" s="272"/>
      <c r="J293" s="272"/>
      <c r="K293" s="272"/>
      <c r="L293" s="293"/>
      <c r="M293" s="13"/>
    </row>
    <row r="294" spans="2:13">
      <c r="B294" s="13"/>
      <c r="C294" s="274"/>
      <c r="D294" s="274"/>
      <c r="E294" s="274"/>
      <c r="F294" s="274"/>
      <c r="G294" s="274"/>
      <c r="H294" s="274"/>
      <c r="I294" s="274"/>
      <c r="J294" s="274"/>
      <c r="K294" s="274"/>
      <c r="L294" s="293"/>
      <c r="M294" s="13"/>
    </row>
    <row r="295" spans="2:13">
      <c r="B295" s="13"/>
      <c r="C295" s="272"/>
      <c r="D295" s="272"/>
      <c r="E295" s="272"/>
      <c r="F295" s="272"/>
      <c r="G295" s="272"/>
      <c r="H295" s="272"/>
      <c r="I295" s="272"/>
      <c r="J295" s="272"/>
      <c r="K295" s="272"/>
      <c r="L295" s="293"/>
      <c r="M295" s="13"/>
    </row>
    <row r="296" spans="2:13">
      <c r="B296" s="13"/>
      <c r="C296" s="272"/>
      <c r="D296" s="272"/>
      <c r="E296" s="272"/>
      <c r="F296" s="272"/>
      <c r="G296" s="272"/>
      <c r="H296" s="272"/>
      <c r="I296" s="272"/>
      <c r="J296" s="272"/>
      <c r="K296" s="272"/>
      <c r="L296" s="293"/>
      <c r="M296" s="13"/>
    </row>
    <row r="297" spans="2:13">
      <c r="B297" s="13"/>
      <c r="C297" s="272"/>
      <c r="D297" s="272"/>
      <c r="E297" s="272"/>
      <c r="F297" s="272"/>
      <c r="G297" s="272"/>
      <c r="H297" s="272"/>
      <c r="I297" s="272"/>
      <c r="J297" s="272"/>
      <c r="K297" s="272"/>
      <c r="L297" s="293"/>
      <c r="M297" s="13"/>
    </row>
    <row r="298" spans="2:13">
      <c r="B298" s="13"/>
      <c r="C298" s="272"/>
      <c r="D298" s="272"/>
      <c r="E298" s="272"/>
      <c r="F298" s="272"/>
      <c r="G298" s="272"/>
      <c r="H298" s="272"/>
      <c r="I298" s="272"/>
      <c r="J298" s="272"/>
      <c r="K298" s="272"/>
      <c r="L298" s="293"/>
      <c r="M298" s="13"/>
    </row>
    <row r="299" spans="2:13">
      <c r="B299" s="13"/>
      <c r="C299" s="272"/>
      <c r="D299" s="272"/>
      <c r="E299" s="272"/>
      <c r="F299" s="272"/>
      <c r="G299" s="272"/>
      <c r="H299" s="272"/>
      <c r="I299" s="272"/>
      <c r="J299" s="272"/>
      <c r="K299" s="272"/>
      <c r="L299" s="293"/>
      <c r="M299" s="13"/>
    </row>
    <row r="300" spans="2:13">
      <c r="B300" s="13"/>
      <c r="C300" s="272"/>
      <c r="D300" s="272"/>
      <c r="E300" s="272"/>
      <c r="F300" s="272"/>
      <c r="G300" s="272"/>
      <c r="H300" s="272"/>
      <c r="I300" s="272"/>
      <c r="J300" s="272"/>
      <c r="K300" s="272"/>
      <c r="L300" s="293"/>
      <c r="M300" s="13"/>
    </row>
    <row r="301" spans="2:13">
      <c r="B301" s="13"/>
      <c r="C301" s="272"/>
      <c r="D301" s="272"/>
      <c r="E301" s="272"/>
      <c r="F301" s="272"/>
      <c r="G301" s="272"/>
      <c r="H301" s="272"/>
      <c r="I301" s="272"/>
      <c r="J301" s="272"/>
      <c r="K301" s="272"/>
      <c r="L301" s="293"/>
      <c r="M301" s="13"/>
    </row>
    <row r="302" spans="2:13">
      <c r="B302" s="13"/>
      <c r="C302" s="272"/>
      <c r="D302" s="272"/>
      <c r="E302" s="272"/>
      <c r="F302" s="272"/>
      <c r="G302" s="272"/>
      <c r="H302" s="272"/>
      <c r="I302" s="272"/>
      <c r="J302" s="272"/>
      <c r="K302" s="272"/>
      <c r="L302" s="293"/>
      <c r="M302" s="13"/>
    </row>
    <row r="303" spans="2:13">
      <c r="B303" s="13"/>
      <c r="C303" s="272"/>
      <c r="D303" s="272"/>
      <c r="E303" s="272"/>
      <c r="F303" s="272"/>
      <c r="G303" s="272"/>
      <c r="H303" s="272"/>
      <c r="I303" s="272"/>
      <c r="J303" s="272"/>
      <c r="K303" s="272"/>
      <c r="L303" s="293"/>
      <c r="M303" s="13"/>
    </row>
    <row r="304" spans="2:13">
      <c r="B304" s="13"/>
      <c r="C304" s="272"/>
      <c r="D304" s="272"/>
      <c r="E304" s="272"/>
      <c r="F304" s="272"/>
      <c r="G304" s="272"/>
      <c r="H304" s="272"/>
      <c r="I304" s="272"/>
      <c r="J304" s="272"/>
      <c r="K304" s="272"/>
      <c r="L304" s="293"/>
      <c r="M304" s="13"/>
    </row>
    <row r="305" spans="2:13">
      <c r="B305" s="13"/>
      <c r="C305" s="272"/>
      <c r="D305" s="272"/>
      <c r="E305" s="272"/>
      <c r="F305" s="272"/>
      <c r="G305" s="272"/>
      <c r="H305" s="272"/>
      <c r="I305" s="272"/>
      <c r="J305" s="272"/>
      <c r="K305" s="272"/>
      <c r="L305" s="293"/>
      <c r="M305" s="13"/>
    </row>
    <row r="306" spans="2:13">
      <c r="B306" s="13"/>
      <c r="C306" s="272"/>
      <c r="D306" s="272"/>
      <c r="E306" s="272"/>
      <c r="F306" s="272"/>
      <c r="G306" s="272"/>
      <c r="H306" s="272"/>
      <c r="I306" s="272"/>
      <c r="J306" s="272"/>
      <c r="K306" s="272"/>
      <c r="L306" s="293"/>
      <c r="M306" s="13"/>
    </row>
    <row r="307" spans="2:13">
      <c r="B307" s="13"/>
      <c r="C307" s="272"/>
      <c r="D307" s="272"/>
      <c r="E307" s="272"/>
      <c r="F307" s="272"/>
      <c r="G307" s="272"/>
      <c r="H307" s="272"/>
      <c r="I307" s="272"/>
      <c r="J307" s="272"/>
      <c r="K307" s="272"/>
      <c r="L307" s="293"/>
      <c r="M307" s="13"/>
    </row>
    <row r="308" spans="2:13">
      <c r="B308" s="13"/>
      <c r="C308" s="272"/>
      <c r="D308" s="272"/>
      <c r="E308" s="272"/>
      <c r="F308" s="272"/>
      <c r="G308" s="272"/>
      <c r="H308" s="272"/>
      <c r="I308" s="272"/>
      <c r="J308" s="272"/>
      <c r="K308" s="272"/>
      <c r="L308" s="293"/>
      <c r="M308" s="13"/>
    </row>
    <row r="309" spans="2:13">
      <c r="B309" s="13"/>
      <c r="C309" s="272"/>
      <c r="D309" s="272"/>
      <c r="E309" s="272"/>
      <c r="F309" s="272"/>
      <c r="G309" s="272"/>
      <c r="H309" s="272"/>
      <c r="I309" s="272"/>
      <c r="J309" s="272"/>
      <c r="K309" s="272"/>
      <c r="L309" s="293"/>
      <c r="M309" s="13"/>
    </row>
    <row r="310" spans="2:13">
      <c r="B310" s="13"/>
      <c r="C310" s="272"/>
      <c r="D310" s="272"/>
      <c r="E310" s="272"/>
      <c r="F310" s="272"/>
      <c r="G310" s="272"/>
      <c r="H310" s="272"/>
      <c r="I310" s="272"/>
      <c r="J310" s="272"/>
      <c r="K310" s="272"/>
      <c r="L310" s="293"/>
      <c r="M310" s="13"/>
    </row>
    <row r="311" spans="2:13">
      <c r="B311" s="13"/>
      <c r="C311" s="272"/>
      <c r="D311" s="272"/>
      <c r="E311" s="272"/>
      <c r="F311" s="272"/>
      <c r="G311" s="272"/>
      <c r="H311" s="272"/>
      <c r="I311" s="272"/>
      <c r="J311" s="272"/>
      <c r="K311" s="272"/>
      <c r="L311" s="293"/>
      <c r="M311" s="13"/>
    </row>
    <row r="312" spans="2:13">
      <c r="B312" s="13"/>
      <c r="C312" s="272"/>
      <c r="D312" s="272"/>
      <c r="E312" s="272"/>
      <c r="F312" s="272"/>
      <c r="G312" s="272"/>
      <c r="H312" s="272"/>
      <c r="I312" s="272"/>
      <c r="J312" s="272"/>
      <c r="K312" s="272"/>
      <c r="L312" s="293"/>
      <c r="M312" s="13"/>
    </row>
    <row r="313" spans="2:13">
      <c r="B313" s="13"/>
      <c r="C313" s="272"/>
      <c r="D313" s="272"/>
      <c r="E313" s="272"/>
      <c r="F313" s="272"/>
      <c r="G313" s="272"/>
      <c r="H313" s="272"/>
      <c r="I313" s="272"/>
      <c r="J313" s="272"/>
      <c r="K313" s="272"/>
      <c r="L313" s="293"/>
      <c r="M313" s="13"/>
    </row>
    <row r="314" spans="2:13">
      <c r="B314" s="13"/>
      <c r="C314" s="272"/>
      <c r="D314" s="272"/>
      <c r="E314" s="272"/>
      <c r="F314" s="272"/>
      <c r="G314" s="272"/>
      <c r="H314" s="272"/>
      <c r="I314" s="272"/>
      <c r="J314" s="272"/>
      <c r="K314" s="272"/>
      <c r="L314" s="293"/>
      <c r="M314" s="13"/>
    </row>
    <row r="315" spans="2:13">
      <c r="B315" s="13"/>
      <c r="C315" s="272"/>
      <c r="D315" s="272"/>
      <c r="E315" s="272"/>
      <c r="F315" s="272"/>
      <c r="G315" s="272"/>
      <c r="H315" s="272"/>
      <c r="I315" s="272"/>
      <c r="J315" s="272"/>
      <c r="K315" s="272"/>
      <c r="L315" s="293"/>
      <c r="M315" s="13"/>
    </row>
    <row r="316" spans="2:13">
      <c r="B316" s="13"/>
      <c r="C316" s="272"/>
      <c r="D316" s="272"/>
      <c r="E316" s="272"/>
      <c r="F316" s="272"/>
      <c r="G316" s="272"/>
      <c r="H316" s="272"/>
      <c r="I316" s="272"/>
      <c r="J316" s="272"/>
      <c r="K316" s="272"/>
      <c r="L316" s="293"/>
      <c r="M316" s="13"/>
    </row>
    <row r="317" spans="2:13">
      <c r="B317" s="13"/>
      <c r="C317" s="272"/>
      <c r="D317" s="272"/>
      <c r="E317" s="272"/>
      <c r="F317" s="272"/>
      <c r="G317" s="272"/>
      <c r="H317" s="272"/>
      <c r="I317" s="272"/>
      <c r="J317" s="272"/>
      <c r="K317" s="272"/>
      <c r="L317" s="293"/>
      <c r="M317" s="13"/>
    </row>
    <row r="318" spans="2:13">
      <c r="B318" s="13"/>
      <c r="C318" s="272"/>
      <c r="D318" s="272"/>
      <c r="E318" s="272"/>
      <c r="F318" s="272"/>
      <c r="G318" s="272"/>
      <c r="H318" s="272"/>
      <c r="I318" s="272"/>
      <c r="J318" s="272"/>
      <c r="K318" s="272"/>
      <c r="L318" s="293"/>
      <c r="M318" s="13"/>
    </row>
    <row r="319" spans="2:13">
      <c r="B319" s="13"/>
      <c r="C319" s="272"/>
      <c r="D319" s="272"/>
      <c r="E319" s="272"/>
      <c r="F319" s="272"/>
      <c r="G319" s="272"/>
      <c r="H319" s="272"/>
      <c r="I319" s="272"/>
      <c r="J319" s="272"/>
      <c r="K319" s="272"/>
      <c r="L319" s="293"/>
      <c r="M319" s="13"/>
    </row>
    <row r="320" spans="2:13">
      <c r="B320" s="13"/>
      <c r="C320" s="272"/>
      <c r="D320" s="272"/>
      <c r="E320" s="272"/>
      <c r="F320" s="272"/>
      <c r="G320" s="272"/>
      <c r="H320" s="272"/>
      <c r="I320" s="272"/>
      <c r="J320" s="272"/>
      <c r="K320" s="272"/>
      <c r="L320" s="293"/>
      <c r="M320" s="13"/>
    </row>
    <row r="321" spans="2:13">
      <c r="B321" s="13"/>
      <c r="C321" s="272"/>
      <c r="D321" s="272"/>
      <c r="E321" s="272"/>
      <c r="F321" s="272"/>
      <c r="G321" s="272"/>
      <c r="H321" s="272"/>
      <c r="I321" s="272"/>
      <c r="J321" s="272"/>
      <c r="K321" s="272"/>
      <c r="L321" s="293"/>
      <c r="M321" s="13"/>
    </row>
    <row r="322" spans="2:13">
      <c r="B322" s="13"/>
      <c r="C322" s="272"/>
      <c r="D322" s="272"/>
      <c r="E322" s="272"/>
      <c r="F322" s="272"/>
      <c r="G322" s="272"/>
      <c r="H322" s="272"/>
      <c r="I322" s="272"/>
      <c r="J322" s="272"/>
      <c r="K322" s="272"/>
      <c r="L322" s="293"/>
      <c r="M322" s="13"/>
    </row>
    <row r="323" spans="2:13">
      <c r="B323" s="13"/>
      <c r="C323" s="272"/>
      <c r="D323" s="272"/>
      <c r="E323" s="272"/>
      <c r="F323" s="272"/>
      <c r="G323" s="272"/>
      <c r="H323" s="272"/>
      <c r="I323" s="272"/>
      <c r="J323" s="272"/>
      <c r="K323" s="272"/>
      <c r="L323" s="293"/>
      <c r="M323" s="13"/>
    </row>
    <row r="324" spans="2:13">
      <c r="B324" s="13"/>
      <c r="C324" s="272"/>
      <c r="D324" s="272"/>
      <c r="E324" s="272"/>
      <c r="F324" s="272"/>
      <c r="G324" s="272"/>
      <c r="H324" s="272"/>
      <c r="I324" s="272"/>
      <c r="J324" s="272"/>
      <c r="K324" s="272"/>
      <c r="L324" s="293"/>
      <c r="M324" s="13"/>
    </row>
    <row r="325" spans="2:13">
      <c r="B325" s="13"/>
      <c r="C325" s="272"/>
      <c r="D325" s="272"/>
      <c r="E325" s="272"/>
      <c r="F325" s="272"/>
      <c r="G325" s="272"/>
      <c r="H325" s="272"/>
      <c r="I325" s="272"/>
      <c r="J325" s="272"/>
      <c r="K325" s="272"/>
      <c r="L325" s="293"/>
      <c r="M325" s="13"/>
    </row>
    <row r="326" spans="2:13">
      <c r="B326" s="13"/>
      <c r="C326" s="272"/>
      <c r="D326" s="272"/>
      <c r="E326" s="272"/>
      <c r="F326" s="272"/>
      <c r="G326" s="272"/>
      <c r="H326" s="272"/>
      <c r="I326" s="272"/>
      <c r="J326" s="272"/>
      <c r="K326" s="272"/>
      <c r="L326" s="293"/>
      <c r="M326" s="13"/>
    </row>
    <row r="327" spans="2:13">
      <c r="B327" s="13"/>
      <c r="C327" s="272"/>
      <c r="D327" s="272"/>
      <c r="E327" s="272"/>
      <c r="F327" s="272"/>
      <c r="G327" s="272"/>
      <c r="H327" s="272"/>
      <c r="I327" s="272"/>
      <c r="J327" s="272"/>
      <c r="K327" s="272"/>
      <c r="L327" s="293"/>
      <c r="M327" s="13"/>
    </row>
    <row r="328" spans="2:13">
      <c r="B328" s="13"/>
      <c r="C328" s="272"/>
      <c r="D328" s="272"/>
      <c r="E328" s="272"/>
      <c r="F328" s="272"/>
      <c r="G328" s="272"/>
      <c r="H328" s="272"/>
      <c r="I328" s="272"/>
      <c r="J328" s="272"/>
      <c r="K328" s="272"/>
      <c r="L328" s="293"/>
      <c r="M328" s="13"/>
    </row>
    <row r="329" spans="2:13">
      <c r="B329" s="13"/>
      <c r="C329" s="272"/>
      <c r="D329" s="272"/>
      <c r="E329" s="272"/>
      <c r="F329" s="272"/>
      <c r="G329" s="272"/>
      <c r="H329" s="272"/>
      <c r="I329" s="272"/>
      <c r="J329" s="272"/>
      <c r="K329" s="272"/>
      <c r="L329" s="293"/>
      <c r="M329" s="13"/>
    </row>
    <row r="330" spans="2:13">
      <c r="B330" s="13"/>
      <c r="C330" s="272"/>
      <c r="D330" s="272"/>
      <c r="E330" s="272"/>
      <c r="F330" s="272"/>
      <c r="G330" s="272"/>
      <c r="H330" s="272"/>
      <c r="I330" s="272"/>
      <c r="J330" s="272"/>
      <c r="K330" s="272"/>
      <c r="L330" s="293"/>
      <c r="M330" s="13"/>
    </row>
    <row r="331" spans="2:13">
      <c r="B331" s="13"/>
      <c r="C331" s="272"/>
      <c r="D331" s="272"/>
      <c r="E331" s="272"/>
      <c r="F331" s="272"/>
      <c r="G331" s="272"/>
      <c r="H331" s="272"/>
      <c r="I331" s="272"/>
      <c r="J331" s="272"/>
      <c r="K331" s="272"/>
      <c r="L331" s="293"/>
      <c r="M331" s="13"/>
    </row>
    <row r="332" spans="2:13">
      <c r="B332" s="13"/>
      <c r="C332" s="272"/>
      <c r="D332" s="272"/>
      <c r="E332" s="272"/>
      <c r="F332" s="272"/>
      <c r="G332" s="272"/>
      <c r="H332" s="272"/>
      <c r="I332" s="272"/>
      <c r="J332" s="272"/>
      <c r="K332" s="272"/>
      <c r="L332" s="293"/>
      <c r="M332" s="13"/>
    </row>
    <row r="333" spans="2:13">
      <c r="B333" s="13"/>
      <c r="C333" s="272"/>
      <c r="D333" s="272"/>
      <c r="E333" s="272"/>
      <c r="F333" s="272"/>
      <c r="G333" s="272"/>
      <c r="H333" s="272"/>
      <c r="I333" s="272"/>
      <c r="J333" s="272"/>
      <c r="K333" s="272"/>
      <c r="L333" s="293"/>
      <c r="M333" s="13"/>
    </row>
    <row r="334" spans="2:13">
      <c r="B334" s="13"/>
      <c r="C334" s="272"/>
      <c r="D334" s="272"/>
      <c r="E334" s="272"/>
      <c r="F334" s="272"/>
      <c r="G334" s="272"/>
      <c r="H334" s="272"/>
      <c r="I334" s="272"/>
      <c r="J334" s="272"/>
      <c r="K334" s="272"/>
      <c r="L334" s="293"/>
      <c r="M334" s="13"/>
    </row>
    <row r="335" spans="2:13">
      <c r="B335" s="13"/>
      <c r="C335" s="274"/>
      <c r="D335" s="274"/>
      <c r="E335" s="272"/>
      <c r="F335" s="272"/>
      <c r="G335" s="272"/>
      <c r="H335" s="274"/>
      <c r="I335" s="274"/>
      <c r="J335" s="274"/>
      <c r="K335" s="274"/>
      <c r="L335" s="293"/>
      <c r="M335" s="13"/>
    </row>
    <row r="336" spans="2:13">
      <c r="B336" s="13"/>
      <c r="C336" s="272"/>
      <c r="D336" s="272"/>
      <c r="E336" s="272"/>
      <c r="F336" s="272"/>
      <c r="G336" s="272"/>
      <c r="H336" s="272"/>
      <c r="I336" s="272"/>
      <c r="J336" s="272"/>
      <c r="K336" s="272"/>
      <c r="L336" s="293"/>
      <c r="M336" s="13"/>
    </row>
    <row r="337" spans="2:13">
      <c r="B337" s="13"/>
      <c r="C337" s="272"/>
      <c r="D337" s="272"/>
      <c r="E337" s="272"/>
      <c r="F337" s="272"/>
      <c r="G337" s="272"/>
      <c r="H337" s="272"/>
      <c r="I337" s="272"/>
      <c r="J337" s="272"/>
      <c r="K337" s="272"/>
      <c r="L337" s="293"/>
      <c r="M337" s="13"/>
    </row>
    <row r="338" spans="2:13">
      <c r="B338" s="13"/>
      <c r="C338" s="272"/>
      <c r="D338" s="272"/>
      <c r="E338" s="272"/>
      <c r="F338" s="272"/>
      <c r="G338" s="272"/>
      <c r="H338" s="272"/>
      <c r="I338" s="272"/>
      <c r="J338" s="272"/>
      <c r="K338" s="272"/>
      <c r="L338" s="293"/>
      <c r="M338" s="13"/>
    </row>
    <row r="339" spans="2:13">
      <c r="B339" s="13"/>
      <c r="C339" s="272"/>
      <c r="D339" s="272"/>
      <c r="E339" s="272"/>
      <c r="F339" s="272"/>
      <c r="G339" s="272"/>
      <c r="H339" s="272"/>
      <c r="I339" s="272"/>
      <c r="J339" s="272"/>
      <c r="K339" s="272"/>
      <c r="L339" s="293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23" sqref="D23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19"/>
      <c r="B1" s="519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282</v>
      </c>
    </row>
    <row r="6" spans="1:15">
      <c r="A6" s="256" t="s">
        <v>15</v>
      </c>
      <c r="K6" s="266">
        <f>Main!B10</f>
        <v>44320</v>
      </c>
    </row>
    <row r="7" spans="1:15">
      <c r="A7"/>
      <c r="C7" s="8" t="s">
        <v>283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16" t="s">
        <v>16</v>
      </c>
      <c r="B9" s="517" t="s">
        <v>18</v>
      </c>
      <c r="C9" s="515" t="s">
        <v>19</v>
      </c>
      <c r="D9" s="515" t="s">
        <v>20</v>
      </c>
      <c r="E9" s="515" t="s">
        <v>21</v>
      </c>
      <c r="F9" s="515"/>
      <c r="G9" s="515"/>
      <c r="H9" s="515" t="s">
        <v>22</v>
      </c>
      <c r="I9" s="515"/>
      <c r="J9" s="515"/>
      <c r="K9" s="260"/>
      <c r="L9" s="267"/>
      <c r="M9" s="268"/>
    </row>
    <row r="10" spans="1:15" ht="42.75" customHeight="1">
      <c r="A10" s="511"/>
      <c r="B10" s="513"/>
      <c r="C10" s="518" t="s">
        <v>23</v>
      </c>
      <c r="D10" s="518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214</v>
      </c>
    </row>
    <row r="11" spans="1:15" ht="12" customHeight="1">
      <c r="A11" s="254">
        <v>1</v>
      </c>
      <c r="B11" s="482" t="s">
        <v>284</v>
      </c>
      <c r="C11" s="479">
        <v>26030.05</v>
      </c>
      <c r="D11" s="480">
        <v>25832.799999999999</v>
      </c>
      <c r="E11" s="480">
        <v>25480.35</v>
      </c>
      <c r="F11" s="480">
        <v>24930.649999999998</v>
      </c>
      <c r="G11" s="480">
        <v>24578.199999999997</v>
      </c>
      <c r="H11" s="480">
        <v>26382.5</v>
      </c>
      <c r="I11" s="480">
        <v>26734.950000000004</v>
      </c>
      <c r="J11" s="480">
        <v>27284.65</v>
      </c>
      <c r="K11" s="479">
        <v>26185.25</v>
      </c>
      <c r="L11" s="479">
        <v>25283.1</v>
      </c>
      <c r="M11" s="479">
        <v>1.7069999999999998E-2</v>
      </c>
    </row>
    <row r="12" spans="1:15" ht="12" customHeight="1">
      <c r="A12" s="254">
        <v>2</v>
      </c>
      <c r="B12" s="482" t="s">
        <v>785</v>
      </c>
      <c r="C12" s="479">
        <v>1392</v>
      </c>
      <c r="D12" s="480">
        <v>1381.0166666666667</v>
      </c>
      <c r="E12" s="480">
        <v>1363.0333333333333</v>
      </c>
      <c r="F12" s="480">
        <v>1334.0666666666666</v>
      </c>
      <c r="G12" s="480">
        <v>1316.0833333333333</v>
      </c>
      <c r="H12" s="480">
        <v>1409.9833333333333</v>
      </c>
      <c r="I12" s="480">
        <v>1427.9666666666665</v>
      </c>
      <c r="J12" s="480">
        <v>1456.9333333333334</v>
      </c>
      <c r="K12" s="479">
        <v>1399</v>
      </c>
      <c r="L12" s="479">
        <v>1352.05</v>
      </c>
      <c r="M12" s="479">
        <v>1.63384</v>
      </c>
    </row>
    <row r="13" spans="1:15" ht="12" customHeight="1">
      <c r="A13" s="254">
        <v>3</v>
      </c>
      <c r="B13" s="482" t="s">
        <v>816</v>
      </c>
      <c r="C13" s="479">
        <v>1824.2</v>
      </c>
      <c r="D13" s="480">
        <v>1824.7333333333333</v>
      </c>
      <c r="E13" s="480">
        <v>1789.4666666666667</v>
      </c>
      <c r="F13" s="480">
        <v>1754.7333333333333</v>
      </c>
      <c r="G13" s="480">
        <v>1719.4666666666667</v>
      </c>
      <c r="H13" s="480">
        <v>1859.4666666666667</v>
      </c>
      <c r="I13" s="480">
        <v>1894.7333333333336</v>
      </c>
      <c r="J13" s="480">
        <v>1929.4666666666667</v>
      </c>
      <c r="K13" s="479">
        <v>1860</v>
      </c>
      <c r="L13" s="479">
        <v>1790</v>
      </c>
      <c r="M13" s="479">
        <v>0.54207000000000005</v>
      </c>
    </row>
    <row r="14" spans="1:15" ht="12" customHeight="1">
      <c r="A14" s="254">
        <v>4</v>
      </c>
      <c r="B14" s="482" t="s">
        <v>38</v>
      </c>
      <c r="C14" s="479">
        <v>1898</v>
      </c>
      <c r="D14" s="480">
        <v>1885.3666666666668</v>
      </c>
      <c r="E14" s="480">
        <v>1865.8333333333335</v>
      </c>
      <c r="F14" s="480">
        <v>1833.6666666666667</v>
      </c>
      <c r="G14" s="480">
        <v>1814.1333333333334</v>
      </c>
      <c r="H14" s="480">
        <v>1917.5333333333335</v>
      </c>
      <c r="I14" s="480">
        <v>1937.0666666666668</v>
      </c>
      <c r="J14" s="480">
        <v>1969.2333333333336</v>
      </c>
      <c r="K14" s="479">
        <v>1904.9</v>
      </c>
      <c r="L14" s="479">
        <v>1853.2</v>
      </c>
      <c r="M14" s="479">
        <v>5.0105399999999998</v>
      </c>
    </row>
    <row r="15" spans="1:15" ht="12" customHeight="1">
      <c r="A15" s="254">
        <v>5</v>
      </c>
      <c r="B15" s="482" t="s">
        <v>285</v>
      </c>
      <c r="C15" s="479">
        <v>1825.45</v>
      </c>
      <c r="D15" s="480">
        <v>1837.1666666666667</v>
      </c>
      <c r="E15" s="480">
        <v>1808.3333333333335</v>
      </c>
      <c r="F15" s="480">
        <v>1791.2166666666667</v>
      </c>
      <c r="G15" s="480">
        <v>1762.3833333333334</v>
      </c>
      <c r="H15" s="480">
        <v>1854.2833333333335</v>
      </c>
      <c r="I15" s="480">
        <v>1883.116666666667</v>
      </c>
      <c r="J15" s="480">
        <v>1900.2333333333336</v>
      </c>
      <c r="K15" s="479">
        <v>1866</v>
      </c>
      <c r="L15" s="479">
        <v>1820.05</v>
      </c>
      <c r="M15" s="479">
        <v>0.48626000000000003</v>
      </c>
    </row>
    <row r="16" spans="1:15" ht="12" customHeight="1">
      <c r="A16" s="254">
        <v>6</v>
      </c>
      <c r="B16" s="482" t="s">
        <v>286</v>
      </c>
      <c r="C16" s="479">
        <v>1356</v>
      </c>
      <c r="D16" s="480">
        <v>1344.3999999999999</v>
      </c>
      <c r="E16" s="480">
        <v>1316.5999999999997</v>
      </c>
      <c r="F16" s="480">
        <v>1277.1999999999998</v>
      </c>
      <c r="G16" s="480">
        <v>1249.3999999999996</v>
      </c>
      <c r="H16" s="480">
        <v>1383.7999999999997</v>
      </c>
      <c r="I16" s="480">
        <v>1411.6</v>
      </c>
      <c r="J16" s="480">
        <v>1450.9999999999998</v>
      </c>
      <c r="K16" s="479">
        <v>1372.2</v>
      </c>
      <c r="L16" s="479">
        <v>1305</v>
      </c>
      <c r="M16" s="479">
        <v>2.78355</v>
      </c>
    </row>
    <row r="17" spans="1:13" ht="12" customHeight="1">
      <c r="A17" s="254">
        <v>7</v>
      </c>
      <c r="B17" s="482" t="s">
        <v>222</v>
      </c>
      <c r="C17" s="479">
        <v>924.05</v>
      </c>
      <c r="D17" s="480">
        <v>929.43333333333339</v>
      </c>
      <c r="E17" s="480">
        <v>908.86666666666679</v>
      </c>
      <c r="F17" s="480">
        <v>893.68333333333339</v>
      </c>
      <c r="G17" s="480">
        <v>873.11666666666679</v>
      </c>
      <c r="H17" s="480">
        <v>944.61666666666679</v>
      </c>
      <c r="I17" s="480">
        <v>965.18333333333339</v>
      </c>
      <c r="J17" s="480">
        <v>980.36666666666679</v>
      </c>
      <c r="K17" s="479">
        <v>950</v>
      </c>
      <c r="L17" s="479">
        <v>914.25</v>
      </c>
      <c r="M17" s="479">
        <v>69.592609999999993</v>
      </c>
    </row>
    <row r="18" spans="1:13" ht="12" customHeight="1">
      <c r="A18" s="254">
        <v>8</v>
      </c>
      <c r="B18" s="482" t="s">
        <v>734</v>
      </c>
      <c r="C18" s="479">
        <v>719.35</v>
      </c>
      <c r="D18" s="480">
        <v>717.48333333333323</v>
      </c>
      <c r="E18" s="480">
        <v>707.96666666666647</v>
      </c>
      <c r="F18" s="480">
        <v>696.58333333333326</v>
      </c>
      <c r="G18" s="480">
        <v>687.06666666666649</v>
      </c>
      <c r="H18" s="480">
        <v>728.86666666666645</v>
      </c>
      <c r="I18" s="480">
        <v>738.3833333333331</v>
      </c>
      <c r="J18" s="480">
        <v>749.76666666666642</v>
      </c>
      <c r="K18" s="479">
        <v>727</v>
      </c>
      <c r="L18" s="479">
        <v>706.1</v>
      </c>
      <c r="M18" s="479">
        <v>3.2862399999999998</v>
      </c>
    </row>
    <row r="19" spans="1:13" ht="12" customHeight="1">
      <c r="A19" s="254">
        <v>9</v>
      </c>
      <c r="B19" s="482" t="s">
        <v>735</v>
      </c>
      <c r="C19" s="479">
        <v>1643.25</v>
      </c>
      <c r="D19" s="480">
        <v>1631.1666666666667</v>
      </c>
      <c r="E19" s="480">
        <v>1607.8833333333334</v>
      </c>
      <c r="F19" s="480">
        <v>1572.5166666666667</v>
      </c>
      <c r="G19" s="480">
        <v>1549.2333333333333</v>
      </c>
      <c r="H19" s="480">
        <v>1666.5333333333335</v>
      </c>
      <c r="I19" s="480">
        <v>1689.8166666666668</v>
      </c>
      <c r="J19" s="480">
        <v>1725.1833333333336</v>
      </c>
      <c r="K19" s="479">
        <v>1654.45</v>
      </c>
      <c r="L19" s="479">
        <v>1595.8</v>
      </c>
      <c r="M19" s="479">
        <v>5.4237399999999996</v>
      </c>
    </row>
    <row r="20" spans="1:13" ht="12" customHeight="1">
      <c r="A20" s="254">
        <v>10</v>
      </c>
      <c r="B20" s="482" t="s">
        <v>287</v>
      </c>
      <c r="C20" s="479">
        <v>2284.4499999999998</v>
      </c>
      <c r="D20" s="480">
        <v>2271.5</v>
      </c>
      <c r="E20" s="480">
        <v>2253</v>
      </c>
      <c r="F20" s="480">
        <v>2221.5500000000002</v>
      </c>
      <c r="G20" s="480">
        <v>2203.0500000000002</v>
      </c>
      <c r="H20" s="480">
        <v>2302.9499999999998</v>
      </c>
      <c r="I20" s="480">
        <v>2321.4499999999998</v>
      </c>
      <c r="J20" s="480">
        <v>2352.8999999999996</v>
      </c>
      <c r="K20" s="479">
        <v>2290</v>
      </c>
      <c r="L20" s="479">
        <v>2240.0500000000002</v>
      </c>
      <c r="M20" s="479">
        <v>0.31189</v>
      </c>
    </row>
    <row r="21" spans="1:13" ht="12" customHeight="1">
      <c r="A21" s="254">
        <v>11</v>
      </c>
      <c r="B21" s="482" t="s">
        <v>288</v>
      </c>
      <c r="C21" s="479">
        <v>15169.2</v>
      </c>
      <c r="D21" s="480">
        <v>15148.25</v>
      </c>
      <c r="E21" s="480">
        <v>15023.95</v>
      </c>
      <c r="F21" s="480">
        <v>14878.7</v>
      </c>
      <c r="G21" s="480">
        <v>14754.400000000001</v>
      </c>
      <c r="H21" s="480">
        <v>15293.5</v>
      </c>
      <c r="I21" s="480">
        <v>15417.8</v>
      </c>
      <c r="J21" s="480">
        <v>15563.05</v>
      </c>
      <c r="K21" s="479">
        <v>15272.55</v>
      </c>
      <c r="L21" s="479">
        <v>15003</v>
      </c>
      <c r="M21" s="479">
        <v>6.7799999999999999E-2</v>
      </c>
    </row>
    <row r="22" spans="1:13" ht="12" customHeight="1">
      <c r="A22" s="254">
        <v>12</v>
      </c>
      <c r="B22" s="482" t="s">
        <v>40</v>
      </c>
      <c r="C22" s="479">
        <v>1255.55</v>
      </c>
      <c r="D22" s="480">
        <v>1214.2</v>
      </c>
      <c r="E22" s="480">
        <v>1164</v>
      </c>
      <c r="F22" s="480">
        <v>1072.45</v>
      </c>
      <c r="G22" s="480">
        <v>1022.25</v>
      </c>
      <c r="H22" s="480">
        <v>1305.75</v>
      </c>
      <c r="I22" s="480">
        <v>1355.9500000000003</v>
      </c>
      <c r="J22" s="480">
        <v>1447.5</v>
      </c>
      <c r="K22" s="479">
        <v>1264.4000000000001</v>
      </c>
      <c r="L22" s="479">
        <v>1122.6500000000001</v>
      </c>
      <c r="M22" s="479">
        <v>112.76228</v>
      </c>
    </row>
    <row r="23" spans="1:13">
      <c r="A23" s="254">
        <v>13</v>
      </c>
      <c r="B23" s="482" t="s">
        <v>289</v>
      </c>
      <c r="C23" s="479">
        <v>1036.5</v>
      </c>
      <c r="D23" s="480">
        <v>1023.7333333333332</v>
      </c>
      <c r="E23" s="480">
        <v>1002.7666666666664</v>
      </c>
      <c r="F23" s="480">
        <v>969.03333333333319</v>
      </c>
      <c r="G23" s="480">
        <v>948.06666666666638</v>
      </c>
      <c r="H23" s="480">
        <v>1057.4666666666665</v>
      </c>
      <c r="I23" s="480">
        <v>1078.4333333333334</v>
      </c>
      <c r="J23" s="480">
        <v>1112.1666666666665</v>
      </c>
      <c r="K23" s="479">
        <v>1044.7</v>
      </c>
      <c r="L23" s="479">
        <v>990</v>
      </c>
      <c r="M23" s="479">
        <v>3.24742</v>
      </c>
    </row>
    <row r="24" spans="1:13">
      <c r="A24" s="254">
        <v>14</v>
      </c>
      <c r="B24" s="482" t="s">
        <v>41</v>
      </c>
      <c r="C24" s="479">
        <v>761.4</v>
      </c>
      <c r="D24" s="480">
        <v>746.38333333333333</v>
      </c>
      <c r="E24" s="480">
        <v>728.76666666666665</v>
      </c>
      <c r="F24" s="480">
        <v>696.13333333333333</v>
      </c>
      <c r="G24" s="480">
        <v>678.51666666666665</v>
      </c>
      <c r="H24" s="480">
        <v>779.01666666666665</v>
      </c>
      <c r="I24" s="480">
        <v>796.63333333333321</v>
      </c>
      <c r="J24" s="480">
        <v>829.26666666666665</v>
      </c>
      <c r="K24" s="479">
        <v>764</v>
      </c>
      <c r="L24" s="479">
        <v>713.75</v>
      </c>
      <c r="M24" s="479">
        <v>259.53577000000001</v>
      </c>
    </row>
    <row r="25" spans="1:13">
      <c r="A25" s="254">
        <v>15</v>
      </c>
      <c r="B25" s="482" t="s">
        <v>830</v>
      </c>
      <c r="C25" s="479">
        <v>1237.2</v>
      </c>
      <c r="D25" s="480">
        <v>1203.4666666666665</v>
      </c>
      <c r="E25" s="480">
        <v>1153.9333333333329</v>
      </c>
      <c r="F25" s="480">
        <v>1070.6666666666665</v>
      </c>
      <c r="G25" s="480">
        <v>1021.133333333333</v>
      </c>
      <c r="H25" s="480">
        <v>1286.7333333333329</v>
      </c>
      <c r="I25" s="480">
        <v>1336.2666666666662</v>
      </c>
      <c r="J25" s="480">
        <v>1419.5333333333328</v>
      </c>
      <c r="K25" s="479">
        <v>1253</v>
      </c>
      <c r="L25" s="479">
        <v>1120.2</v>
      </c>
      <c r="M25" s="479">
        <v>19.945869999999999</v>
      </c>
    </row>
    <row r="26" spans="1:13">
      <c r="A26" s="254">
        <v>16</v>
      </c>
      <c r="B26" s="482" t="s">
        <v>290</v>
      </c>
      <c r="C26" s="479">
        <v>1066</v>
      </c>
      <c r="D26" s="480">
        <v>1059.3333333333333</v>
      </c>
      <c r="E26" s="480">
        <v>1023.6666666666665</v>
      </c>
      <c r="F26" s="480">
        <v>981.33333333333326</v>
      </c>
      <c r="G26" s="480">
        <v>945.66666666666652</v>
      </c>
      <c r="H26" s="480">
        <v>1101.6666666666665</v>
      </c>
      <c r="I26" s="480">
        <v>1137.333333333333</v>
      </c>
      <c r="J26" s="480">
        <v>1179.6666666666665</v>
      </c>
      <c r="K26" s="479">
        <v>1095</v>
      </c>
      <c r="L26" s="479">
        <v>1017</v>
      </c>
      <c r="M26" s="479">
        <v>12.662369999999999</v>
      </c>
    </row>
    <row r="27" spans="1:13">
      <c r="A27" s="254">
        <v>17</v>
      </c>
      <c r="B27" s="482" t="s">
        <v>223</v>
      </c>
      <c r="C27" s="479">
        <v>114.85</v>
      </c>
      <c r="D27" s="480">
        <v>114.75</v>
      </c>
      <c r="E27" s="480">
        <v>113.1</v>
      </c>
      <c r="F27" s="480">
        <v>111.35</v>
      </c>
      <c r="G27" s="480">
        <v>109.69999999999999</v>
      </c>
      <c r="H27" s="480">
        <v>116.5</v>
      </c>
      <c r="I27" s="480">
        <v>118.15</v>
      </c>
      <c r="J27" s="480">
        <v>119.9</v>
      </c>
      <c r="K27" s="479">
        <v>116.4</v>
      </c>
      <c r="L27" s="479">
        <v>113</v>
      </c>
      <c r="M27" s="479">
        <v>19.988109999999999</v>
      </c>
    </row>
    <row r="28" spans="1:13">
      <c r="A28" s="254">
        <v>18</v>
      </c>
      <c r="B28" s="482" t="s">
        <v>224</v>
      </c>
      <c r="C28" s="479">
        <v>179.35</v>
      </c>
      <c r="D28" s="480">
        <v>178.08333333333334</v>
      </c>
      <c r="E28" s="480">
        <v>174.76666666666668</v>
      </c>
      <c r="F28" s="480">
        <v>170.18333333333334</v>
      </c>
      <c r="G28" s="480">
        <v>166.86666666666667</v>
      </c>
      <c r="H28" s="480">
        <v>182.66666666666669</v>
      </c>
      <c r="I28" s="480">
        <v>185.98333333333335</v>
      </c>
      <c r="J28" s="480">
        <v>190.56666666666669</v>
      </c>
      <c r="K28" s="479">
        <v>181.4</v>
      </c>
      <c r="L28" s="479">
        <v>173.5</v>
      </c>
      <c r="M28" s="479">
        <v>19.584440000000001</v>
      </c>
    </row>
    <row r="29" spans="1:13">
      <c r="A29" s="254">
        <v>19</v>
      </c>
      <c r="B29" s="482" t="s">
        <v>291</v>
      </c>
      <c r="C29" s="479">
        <v>446.55</v>
      </c>
      <c r="D29" s="480">
        <v>436.36666666666662</v>
      </c>
      <c r="E29" s="480">
        <v>408.33333333333326</v>
      </c>
      <c r="F29" s="480">
        <v>370.11666666666662</v>
      </c>
      <c r="G29" s="480">
        <v>342.08333333333326</v>
      </c>
      <c r="H29" s="480">
        <v>474.58333333333326</v>
      </c>
      <c r="I29" s="480">
        <v>502.61666666666667</v>
      </c>
      <c r="J29" s="480">
        <v>540.83333333333326</v>
      </c>
      <c r="K29" s="479">
        <v>464.4</v>
      </c>
      <c r="L29" s="479">
        <v>398.15</v>
      </c>
      <c r="M29" s="479">
        <v>43.052810000000001</v>
      </c>
    </row>
    <row r="30" spans="1:13">
      <c r="A30" s="254">
        <v>20</v>
      </c>
      <c r="B30" s="482" t="s">
        <v>292</v>
      </c>
      <c r="C30" s="479">
        <v>312.8</v>
      </c>
      <c r="D30" s="480">
        <v>310.16666666666669</v>
      </c>
      <c r="E30" s="480">
        <v>305.63333333333338</v>
      </c>
      <c r="F30" s="480">
        <v>298.4666666666667</v>
      </c>
      <c r="G30" s="480">
        <v>293.93333333333339</v>
      </c>
      <c r="H30" s="480">
        <v>317.33333333333337</v>
      </c>
      <c r="I30" s="480">
        <v>321.86666666666667</v>
      </c>
      <c r="J30" s="480">
        <v>329.03333333333336</v>
      </c>
      <c r="K30" s="479">
        <v>314.7</v>
      </c>
      <c r="L30" s="479">
        <v>303</v>
      </c>
      <c r="M30" s="479">
        <v>2.53261</v>
      </c>
    </row>
    <row r="31" spans="1:13">
      <c r="A31" s="254">
        <v>21</v>
      </c>
      <c r="B31" s="482" t="s">
        <v>736</v>
      </c>
      <c r="C31" s="479">
        <v>5525</v>
      </c>
      <c r="D31" s="480">
        <v>5553.7666666666664</v>
      </c>
      <c r="E31" s="480">
        <v>5442.5333333333328</v>
      </c>
      <c r="F31" s="480">
        <v>5360.0666666666666</v>
      </c>
      <c r="G31" s="480">
        <v>5248.833333333333</v>
      </c>
      <c r="H31" s="480">
        <v>5636.2333333333327</v>
      </c>
      <c r="I31" s="480">
        <v>5747.4666666666662</v>
      </c>
      <c r="J31" s="480">
        <v>5829.9333333333325</v>
      </c>
      <c r="K31" s="479">
        <v>5665</v>
      </c>
      <c r="L31" s="479">
        <v>5471.3</v>
      </c>
      <c r="M31" s="479">
        <v>0.44379000000000002</v>
      </c>
    </row>
    <row r="32" spans="1:13">
      <c r="A32" s="254">
        <v>22</v>
      </c>
      <c r="B32" s="482" t="s">
        <v>225</v>
      </c>
      <c r="C32" s="479">
        <v>1837.05</v>
      </c>
      <c r="D32" s="480">
        <v>1852.3166666666666</v>
      </c>
      <c r="E32" s="480">
        <v>1804.7333333333331</v>
      </c>
      <c r="F32" s="480">
        <v>1772.4166666666665</v>
      </c>
      <c r="G32" s="480">
        <v>1724.833333333333</v>
      </c>
      <c r="H32" s="480">
        <v>1884.6333333333332</v>
      </c>
      <c r="I32" s="480">
        <v>1932.2166666666667</v>
      </c>
      <c r="J32" s="480">
        <v>1964.5333333333333</v>
      </c>
      <c r="K32" s="479">
        <v>1899.9</v>
      </c>
      <c r="L32" s="479">
        <v>1820</v>
      </c>
      <c r="M32" s="479">
        <v>2.9133499999999999</v>
      </c>
    </row>
    <row r="33" spans="1:13">
      <c r="A33" s="254">
        <v>23</v>
      </c>
      <c r="B33" s="482" t="s">
        <v>293</v>
      </c>
      <c r="C33" s="479">
        <v>2248.4</v>
      </c>
      <c r="D33" s="480">
        <v>2240.2666666666664</v>
      </c>
      <c r="E33" s="480">
        <v>2220.5333333333328</v>
      </c>
      <c r="F33" s="480">
        <v>2192.6666666666665</v>
      </c>
      <c r="G33" s="480">
        <v>2172.9333333333329</v>
      </c>
      <c r="H33" s="480">
        <v>2268.1333333333328</v>
      </c>
      <c r="I33" s="480">
        <v>2287.8666666666663</v>
      </c>
      <c r="J33" s="480">
        <v>2315.7333333333327</v>
      </c>
      <c r="K33" s="479">
        <v>2260</v>
      </c>
      <c r="L33" s="479">
        <v>2212.4</v>
      </c>
      <c r="M33" s="479">
        <v>9.7000000000000003E-2</v>
      </c>
    </row>
    <row r="34" spans="1:13">
      <c r="A34" s="254">
        <v>24</v>
      </c>
      <c r="B34" s="482" t="s">
        <v>737</v>
      </c>
      <c r="C34" s="479">
        <v>124.05</v>
      </c>
      <c r="D34" s="480">
        <v>120.63333333333333</v>
      </c>
      <c r="E34" s="480">
        <v>114.41666666666666</v>
      </c>
      <c r="F34" s="480">
        <v>104.78333333333333</v>
      </c>
      <c r="G34" s="480">
        <v>98.566666666666663</v>
      </c>
      <c r="H34" s="480">
        <v>130.26666666666665</v>
      </c>
      <c r="I34" s="480">
        <v>136.48333333333332</v>
      </c>
      <c r="J34" s="480">
        <v>146.11666666666665</v>
      </c>
      <c r="K34" s="479">
        <v>126.85</v>
      </c>
      <c r="L34" s="479">
        <v>111</v>
      </c>
      <c r="M34" s="479">
        <v>92.93177</v>
      </c>
    </row>
    <row r="35" spans="1:13">
      <c r="A35" s="254">
        <v>25</v>
      </c>
      <c r="B35" s="482" t="s">
        <v>294</v>
      </c>
      <c r="C35" s="479">
        <v>983.6</v>
      </c>
      <c r="D35" s="480">
        <v>986.06666666666661</v>
      </c>
      <c r="E35" s="480">
        <v>972.83333333333326</v>
      </c>
      <c r="F35" s="480">
        <v>962.06666666666661</v>
      </c>
      <c r="G35" s="480">
        <v>948.83333333333326</v>
      </c>
      <c r="H35" s="480">
        <v>996.83333333333326</v>
      </c>
      <c r="I35" s="480">
        <v>1010.0666666666666</v>
      </c>
      <c r="J35" s="480">
        <v>1020.8333333333333</v>
      </c>
      <c r="K35" s="479">
        <v>999.3</v>
      </c>
      <c r="L35" s="479">
        <v>975.3</v>
      </c>
      <c r="M35" s="479">
        <v>2.4366699999999999</v>
      </c>
    </row>
    <row r="36" spans="1:13">
      <c r="A36" s="254">
        <v>26</v>
      </c>
      <c r="B36" s="482" t="s">
        <v>226</v>
      </c>
      <c r="C36" s="479">
        <v>2762</v>
      </c>
      <c r="D36" s="480">
        <v>2783.8166666666671</v>
      </c>
      <c r="E36" s="480">
        <v>2728.733333333334</v>
      </c>
      <c r="F36" s="480">
        <v>2695.4666666666672</v>
      </c>
      <c r="G36" s="480">
        <v>2640.3833333333341</v>
      </c>
      <c r="H36" s="480">
        <v>2817.0833333333339</v>
      </c>
      <c r="I36" s="480">
        <v>2872.166666666667</v>
      </c>
      <c r="J36" s="480">
        <v>2905.4333333333338</v>
      </c>
      <c r="K36" s="479">
        <v>2838.9</v>
      </c>
      <c r="L36" s="479">
        <v>2750.55</v>
      </c>
      <c r="M36" s="479">
        <v>2.2547100000000002</v>
      </c>
    </row>
    <row r="37" spans="1:13">
      <c r="A37" s="254">
        <v>27</v>
      </c>
      <c r="B37" s="482" t="s">
        <v>738</v>
      </c>
      <c r="C37" s="479">
        <v>8434.6</v>
      </c>
      <c r="D37" s="480">
        <v>8511.5333333333328</v>
      </c>
      <c r="E37" s="480">
        <v>8223.0666666666657</v>
      </c>
      <c r="F37" s="480">
        <v>8011.5333333333328</v>
      </c>
      <c r="G37" s="480">
        <v>7723.0666666666657</v>
      </c>
      <c r="H37" s="480">
        <v>8723.0666666666657</v>
      </c>
      <c r="I37" s="480">
        <v>9011.5333333333328</v>
      </c>
      <c r="J37" s="480">
        <v>9223.0666666666657</v>
      </c>
      <c r="K37" s="479">
        <v>8800</v>
      </c>
      <c r="L37" s="479">
        <v>8300</v>
      </c>
      <c r="M37" s="479">
        <v>1.1907300000000001</v>
      </c>
    </row>
    <row r="38" spans="1:13">
      <c r="A38" s="254">
        <v>28</v>
      </c>
      <c r="B38" s="482" t="s">
        <v>800</v>
      </c>
      <c r="C38" s="479">
        <v>18.850000000000001</v>
      </c>
      <c r="D38" s="480">
        <v>18.95</v>
      </c>
      <c r="E38" s="480">
        <v>18.7</v>
      </c>
      <c r="F38" s="480">
        <v>18.55</v>
      </c>
      <c r="G38" s="480">
        <v>18.3</v>
      </c>
      <c r="H38" s="480">
        <v>19.099999999999998</v>
      </c>
      <c r="I38" s="480">
        <v>19.349999999999998</v>
      </c>
      <c r="J38" s="480">
        <v>19.499999999999996</v>
      </c>
      <c r="K38" s="479">
        <v>19.2</v>
      </c>
      <c r="L38" s="479">
        <v>18.8</v>
      </c>
      <c r="M38" s="479">
        <v>131.56236000000001</v>
      </c>
    </row>
    <row r="39" spans="1:13">
      <c r="A39" s="254">
        <v>29</v>
      </c>
      <c r="B39" s="482" t="s">
        <v>44</v>
      </c>
      <c r="C39" s="479">
        <v>782.3</v>
      </c>
      <c r="D39" s="480">
        <v>776.9</v>
      </c>
      <c r="E39" s="480">
        <v>762.34999999999991</v>
      </c>
      <c r="F39" s="480">
        <v>742.4</v>
      </c>
      <c r="G39" s="480">
        <v>727.84999999999991</v>
      </c>
      <c r="H39" s="480">
        <v>796.84999999999991</v>
      </c>
      <c r="I39" s="480">
        <v>811.39999999999986</v>
      </c>
      <c r="J39" s="480">
        <v>831.34999999999991</v>
      </c>
      <c r="K39" s="479">
        <v>791.45</v>
      </c>
      <c r="L39" s="479">
        <v>756.95</v>
      </c>
      <c r="M39" s="479">
        <v>22.448260000000001</v>
      </c>
    </row>
    <row r="40" spans="1:13">
      <c r="A40" s="254">
        <v>30</v>
      </c>
      <c r="B40" s="482" t="s">
        <v>296</v>
      </c>
      <c r="C40" s="479">
        <v>3114.3</v>
      </c>
      <c r="D40" s="480">
        <v>3103.2166666666672</v>
      </c>
      <c r="E40" s="480">
        <v>3062.1333333333341</v>
      </c>
      <c r="F40" s="480">
        <v>3009.9666666666672</v>
      </c>
      <c r="G40" s="480">
        <v>2968.8833333333341</v>
      </c>
      <c r="H40" s="480">
        <v>3155.3833333333341</v>
      </c>
      <c r="I40" s="480">
        <v>3196.4666666666672</v>
      </c>
      <c r="J40" s="480">
        <v>3248.6333333333341</v>
      </c>
      <c r="K40" s="479">
        <v>3144.3</v>
      </c>
      <c r="L40" s="479">
        <v>3051.05</v>
      </c>
      <c r="M40" s="479">
        <v>0.23724999999999999</v>
      </c>
    </row>
    <row r="41" spans="1:13">
      <c r="A41" s="254">
        <v>31</v>
      </c>
      <c r="B41" s="482" t="s">
        <v>45</v>
      </c>
      <c r="C41" s="479">
        <v>311.64999999999998</v>
      </c>
      <c r="D41" s="480">
        <v>308.55</v>
      </c>
      <c r="E41" s="480">
        <v>304.3</v>
      </c>
      <c r="F41" s="480">
        <v>296.95</v>
      </c>
      <c r="G41" s="480">
        <v>292.7</v>
      </c>
      <c r="H41" s="480">
        <v>315.90000000000003</v>
      </c>
      <c r="I41" s="480">
        <v>320.15000000000003</v>
      </c>
      <c r="J41" s="480">
        <v>327.50000000000006</v>
      </c>
      <c r="K41" s="479">
        <v>312.8</v>
      </c>
      <c r="L41" s="479">
        <v>301.2</v>
      </c>
      <c r="M41" s="479">
        <v>62.326700000000002</v>
      </c>
    </row>
    <row r="42" spans="1:13">
      <c r="A42" s="254">
        <v>32</v>
      </c>
      <c r="B42" s="482" t="s">
        <v>46</v>
      </c>
      <c r="C42" s="479">
        <v>3204.3</v>
      </c>
      <c r="D42" s="480">
        <v>3188.7000000000003</v>
      </c>
      <c r="E42" s="480">
        <v>3155.6000000000004</v>
      </c>
      <c r="F42" s="480">
        <v>3106.9</v>
      </c>
      <c r="G42" s="480">
        <v>3073.8</v>
      </c>
      <c r="H42" s="480">
        <v>3237.4000000000005</v>
      </c>
      <c r="I42" s="480">
        <v>3270.5</v>
      </c>
      <c r="J42" s="480">
        <v>3319.2000000000007</v>
      </c>
      <c r="K42" s="479">
        <v>3221.8</v>
      </c>
      <c r="L42" s="479">
        <v>3140</v>
      </c>
      <c r="M42" s="479">
        <v>7.2828099999999996</v>
      </c>
    </row>
    <row r="43" spans="1:13">
      <c r="A43" s="254">
        <v>33</v>
      </c>
      <c r="B43" s="482" t="s">
        <v>47</v>
      </c>
      <c r="C43" s="479">
        <v>221.3</v>
      </c>
      <c r="D43" s="480">
        <v>219.18333333333331</v>
      </c>
      <c r="E43" s="480">
        <v>214.61666666666662</v>
      </c>
      <c r="F43" s="480">
        <v>207.93333333333331</v>
      </c>
      <c r="G43" s="480">
        <v>203.36666666666662</v>
      </c>
      <c r="H43" s="480">
        <v>225.86666666666662</v>
      </c>
      <c r="I43" s="480">
        <v>230.43333333333328</v>
      </c>
      <c r="J43" s="480">
        <v>237.11666666666662</v>
      </c>
      <c r="K43" s="479">
        <v>223.75</v>
      </c>
      <c r="L43" s="479">
        <v>212.5</v>
      </c>
      <c r="M43" s="479">
        <v>94.822320000000005</v>
      </c>
    </row>
    <row r="44" spans="1:13">
      <c r="A44" s="254">
        <v>34</v>
      </c>
      <c r="B44" s="482" t="s">
        <v>48</v>
      </c>
      <c r="C44" s="479">
        <v>111.85</v>
      </c>
      <c r="D44" s="480">
        <v>110.86666666666667</v>
      </c>
      <c r="E44" s="480">
        <v>109.28333333333335</v>
      </c>
      <c r="F44" s="480">
        <v>106.71666666666667</v>
      </c>
      <c r="G44" s="480">
        <v>105.13333333333334</v>
      </c>
      <c r="H44" s="480">
        <v>113.43333333333335</v>
      </c>
      <c r="I44" s="480">
        <v>115.01666666666667</v>
      </c>
      <c r="J44" s="480">
        <v>117.58333333333336</v>
      </c>
      <c r="K44" s="479">
        <v>112.45</v>
      </c>
      <c r="L44" s="479">
        <v>108.3</v>
      </c>
      <c r="M44" s="479">
        <v>197.5752</v>
      </c>
    </row>
    <row r="45" spans="1:13">
      <c r="A45" s="254">
        <v>35</v>
      </c>
      <c r="B45" s="482" t="s">
        <v>297</v>
      </c>
      <c r="C45" s="479">
        <v>81.849999999999994</v>
      </c>
      <c r="D45" s="480">
        <v>82.433333333333337</v>
      </c>
      <c r="E45" s="480">
        <v>80.916666666666671</v>
      </c>
      <c r="F45" s="480">
        <v>79.983333333333334</v>
      </c>
      <c r="G45" s="480">
        <v>78.466666666666669</v>
      </c>
      <c r="H45" s="480">
        <v>83.366666666666674</v>
      </c>
      <c r="I45" s="480">
        <v>84.883333333333326</v>
      </c>
      <c r="J45" s="480">
        <v>85.816666666666677</v>
      </c>
      <c r="K45" s="479">
        <v>83.95</v>
      </c>
      <c r="L45" s="479">
        <v>81.5</v>
      </c>
      <c r="M45" s="479">
        <v>12.52825</v>
      </c>
    </row>
    <row r="46" spans="1:13">
      <c r="A46" s="254">
        <v>36</v>
      </c>
      <c r="B46" s="482" t="s">
        <v>50</v>
      </c>
      <c r="C46" s="479">
        <v>2582.15</v>
      </c>
      <c r="D46" s="480">
        <v>2560.9500000000003</v>
      </c>
      <c r="E46" s="480">
        <v>2526.8000000000006</v>
      </c>
      <c r="F46" s="480">
        <v>2471.4500000000003</v>
      </c>
      <c r="G46" s="480">
        <v>2437.3000000000006</v>
      </c>
      <c r="H46" s="480">
        <v>2616.3000000000006</v>
      </c>
      <c r="I46" s="480">
        <v>2650.4500000000003</v>
      </c>
      <c r="J46" s="480">
        <v>2705.8000000000006</v>
      </c>
      <c r="K46" s="479">
        <v>2595.1</v>
      </c>
      <c r="L46" s="479">
        <v>2505.6</v>
      </c>
      <c r="M46" s="479">
        <v>10.34774</v>
      </c>
    </row>
    <row r="47" spans="1:13">
      <c r="A47" s="254">
        <v>37</v>
      </c>
      <c r="B47" s="482" t="s">
        <v>298</v>
      </c>
      <c r="C47" s="479">
        <v>145.85</v>
      </c>
      <c r="D47" s="480">
        <v>146.46666666666667</v>
      </c>
      <c r="E47" s="480">
        <v>143.08333333333334</v>
      </c>
      <c r="F47" s="480">
        <v>140.31666666666666</v>
      </c>
      <c r="G47" s="480">
        <v>136.93333333333334</v>
      </c>
      <c r="H47" s="480">
        <v>149.23333333333335</v>
      </c>
      <c r="I47" s="480">
        <v>152.61666666666667</v>
      </c>
      <c r="J47" s="480">
        <v>155.38333333333335</v>
      </c>
      <c r="K47" s="479">
        <v>149.85</v>
      </c>
      <c r="L47" s="479">
        <v>143.69999999999999</v>
      </c>
      <c r="M47" s="479">
        <v>4.4633500000000002</v>
      </c>
    </row>
    <row r="48" spans="1:13">
      <c r="A48" s="254">
        <v>38</v>
      </c>
      <c r="B48" s="482" t="s">
        <v>299</v>
      </c>
      <c r="C48" s="479">
        <v>3905.65</v>
      </c>
      <c r="D48" s="480">
        <v>3905.2166666666667</v>
      </c>
      <c r="E48" s="480">
        <v>3850.4333333333334</v>
      </c>
      <c r="F48" s="480">
        <v>3795.2166666666667</v>
      </c>
      <c r="G48" s="480">
        <v>3740.4333333333334</v>
      </c>
      <c r="H48" s="480">
        <v>3960.4333333333334</v>
      </c>
      <c r="I48" s="480">
        <v>4015.2166666666672</v>
      </c>
      <c r="J48" s="480">
        <v>4070.4333333333334</v>
      </c>
      <c r="K48" s="479">
        <v>3960</v>
      </c>
      <c r="L48" s="479">
        <v>3850</v>
      </c>
      <c r="M48" s="479">
        <v>0.57723999999999998</v>
      </c>
    </row>
    <row r="49" spans="1:13">
      <c r="A49" s="254">
        <v>39</v>
      </c>
      <c r="B49" s="482" t="s">
        <v>300</v>
      </c>
      <c r="C49" s="479">
        <v>1592.8</v>
      </c>
      <c r="D49" s="480">
        <v>1588.1666666666667</v>
      </c>
      <c r="E49" s="480">
        <v>1562.3333333333335</v>
      </c>
      <c r="F49" s="480">
        <v>1531.8666666666668</v>
      </c>
      <c r="G49" s="480">
        <v>1506.0333333333335</v>
      </c>
      <c r="H49" s="480">
        <v>1618.6333333333334</v>
      </c>
      <c r="I49" s="480">
        <v>1644.4666666666669</v>
      </c>
      <c r="J49" s="480">
        <v>1674.9333333333334</v>
      </c>
      <c r="K49" s="479">
        <v>1614</v>
      </c>
      <c r="L49" s="479">
        <v>1557.7</v>
      </c>
      <c r="M49" s="479">
        <v>2.21258</v>
      </c>
    </row>
    <row r="50" spans="1:13">
      <c r="A50" s="254">
        <v>40</v>
      </c>
      <c r="B50" s="482" t="s">
        <v>301</v>
      </c>
      <c r="C50" s="479">
        <v>8141.85</v>
      </c>
      <c r="D50" s="480">
        <v>8112.3333333333348</v>
      </c>
      <c r="E50" s="480">
        <v>7979.716666666669</v>
      </c>
      <c r="F50" s="480">
        <v>7817.5833333333339</v>
      </c>
      <c r="G50" s="480">
        <v>7684.9666666666681</v>
      </c>
      <c r="H50" s="480">
        <v>8274.4666666666708</v>
      </c>
      <c r="I50" s="480">
        <v>8407.0833333333358</v>
      </c>
      <c r="J50" s="480">
        <v>8569.2166666666708</v>
      </c>
      <c r="K50" s="479">
        <v>8244.9500000000007</v>
      </c>
      <c r="L50" s="479">
        <v>7950.2</v>
      </c>
      <c r="M50" s="479">
        <v>0.20784</v>
      </c>
    </row>
    <row r="51" spans="1:13">
      <c r="A51" s="254">
        <v>41</v>
      </c>
      <c r="B51" s="482" t="s">
        <v>52</v>
      </c>
      <c r="C51" s="479">
        <v>968.75</v>
      </c>
      <c r="D51" s="480">
        <v>973.5</v>
      </c>
      <c r="E51" s="480">
        <v>960.75</v>
      </c>
      <c r="F51" s="480">
        <v>952.75</v>
      </c>
      <c r="G51" s="480">
        <v>940</v>
      </c>
      <c r="H51" s="480">
        <v>981.5</v>
      </c>
      <c r="I51" s="480">
        <v>994.25</v>
      </c>
      <c r="J51" s="480">
        <v>1002.25</v>
      </c>
      <c r="K51" s="479">
        <v>986.25</v>
      </c>
      <c r="L51" s="479">
        <v>965.5</v>
      </c>
      <c r="M51" s="479">
        <v>14.150969999999999</v>
      </c>
    </row>
    <row r="52" spans="1:13">
      <c r="A52" s="254">
        <v>42</v>
      </c>
      <c r="B52" s="482" t="s">
        <v>302</v>
      </c>
      <c r="C52" s="479">
        <v>479.5</v>
      </c>
      <c r="D52" s="480">
        <v>481.59999999999997</v>
      </c>
      <c r="E52" s="480">
        <v>475.19999999999993</v>
      </c>
      <c r="F52" s="480">
        <v>470.9</v>
      </c>
      <c r="G52" s="480">
        <v>464.49999999999994</v>
      </c>
      <c r="H52" s="480">
        <v>485.89999999999992</v>
      </c>
      <c r="I52" s="480">
        <v>492.2999999999999</v>
      </c>
      <c r="J52" s="480">
        <v>496.59999999999991</v>
      </c>
      <c r="K52" s="479">
        <v>488</v>
      </c>
      <c r="L52" s="479">
        <v>477.3</v>
      </c>
      <c r="M52" s="479">
        <v>1.8774500000000001</v>
      </c>
    </row>
    <row r="53" spans="1:13">
      <c r="A53" s="254">
        <v>43</v>
      </c>
      <c r="B53" s="482" t="s">
        <v>227</v>
      </c>
      <c r="C53" s="479">
        <v>2898.65</v>
      </c>
      <c r="D53" s="480">
        <v>2877.5166666666664</v>
      </c>
      <c r="E53" s="480">
        <v>2844.0333333333328</v>
      </c>
      <c r="F53" s="480">
        <v>2789.4166666666665</v>
      </c>
      <c r="G53" s="480">
        <v>2755.9333333333329</v>
      </c>
      <c r="H53" s="480">
        <v>2932.1333333333328</v>
      </c>
      <c r="I53" s="480">
        <v>2965.6166666666663</v>
      </c>
      <c r="J53" s="480">
        <v>3020.2333333333327</v>
      </c>
      <c r="K53" s="479">
        <v>2911</v>
      </c>
      <c r="L53" s="479">
        <v>2822.9</v>
      </c>
      <c r="M53" s="479">
        <v>2.3223799999999999</v>
      </c>
    </row>
    <row r="54" spans="1:13">
      <c r="A54" s="254">
        <v>44</v>
      </c>
      <c r="B54" s="482" t="s">
        <v>54</v>
      </c>
      <c r="C54" s="479">
        <v>702.75</v>
      </c>
      <c r="D54" s="480">
        <v>700.94999999999993</v>
      </c>
      <c r="E54" s="480">
        <v>693.89999999999986</v>
      </c>
      <c r="F54" s="480">
        <v>685.05</v>
      </c>
      <c r="G54" s="480">
        <v>677.99999999999989</v>
      </c>
      <c r="H54" s="480">
        <v>709.79999999999984</v>
      </c>
      <c r="I54" s="480">
        <v>716.8499999999998</v>
      </c>
      <c r="J54" s="480">
        <v>725.69999999999982</v>
      </c>
      <c r="K54" s="479">
        <v>708</v>
      </c>
      <c r="L54" s="479">
        <v>692.1</v>
      </c>
      <c r="M54" s="479">
        <v>137.52878000000001</v>
      </c>
    </row>
    <row r="55" spans="1:13">
      <c r="A55" s="254">
        <v>45</v>
      </c>
      <c r="B55" s="482" t="s">
        <v>303</v>
      </c>
      <c r="C55" s="479">
        <v>2282.9</v>
      </c>
      <c r="D55" s="480">
        <v>2278.1666666666665</v>
      </c>
      <c r="E55" s="480">
        <v>2215.833333333333</v>
      </c>
      <c r="F55" s="480">
        <v>2148.7666666666664</v>
      </c>
      <c r="G55" s="480">
        <v>2086.4333333333329</v>
      </c>
      <c r="H55" s="480">
        <v>2345.2333333333331</v>
      </c>
      <c r="I55" s="480">
        <v>2407.5666666666662</v>
      </c>
      <c r="J55" s="480">
        <v>2474.6333333333332</v>
      </c>
      <c r="K55" s="479">
        <v>2340.5</v>
      </c>
      <c r="L55" s="479">
        <v>2211.1</v>
      </c>
      <c r="M55" s="479">
        <v>1.0927800000000001</v>
      </c>
    </row>
    <row r="56" spans="1:13">
      <c r="A56" s="254">
        <v>46</v>
      </c>
      <c r="B56" s="482" t="s">
        <v>304</v>
      </c>
      <c r="C56" s="479">
        <v>1160.8</v>
      </c>
      <c r="D56" s="480">
        <v>1160.25</v>
      </c>
      <c r="E56" s="480">
        <v>1141.55</v>
      </c>
      <c r="F56" s="480">
        <v>1122.3</v>
      </c>
      <c r="G56" s="480">
        <v>1103.5999999999999</v>
      </c>
      <c r="H56" s="480">
        <v>1179.5</v>
      </c>
      <c r="I56" s="480">
        <v>1198.1999999999998</v>
      </c>
      <c r="J56" s="480">
        <v>1217.45</v>
      </c>
      <c r="K56" s="479">
        <v>1178.95</v>
      </c>
      <c r="L56" s="479">
        <v>1141</v>
      </c>
      <c r="M56" s="479">
        <v>2.2733699999999999</v>
      </c>
    </row>
    <row r="57" spans="1:13">
      <c r="A57" s="254">
        <v>47</v>
      </c>
      <c r="B57" s="482" t="s">
        <v>305</v>
      </c>
      <c r="C57" s="479">
        <v>617.65</v>
      </c>
      <c r="D57" s="480">
        <v>611.2166666666667</v>
      </c>
      <c r="E57" s="480">
        <v>600.43333333333339</v>
      </c>
      <c r="F57" s="480">
        <v>583.2166666666667</v>
      </c>
      <c r="G57" s="480">
        <v>572.43333333333339</v>
      </c>
      <c r="H57" s="480">
        <v>628.43333333333339</v>
      </c>
      <c r="I57" s="480">
        <v>639.2166666666667</v>
      </c>
      <c r="J57" s="480">
        <v>656.43333333333339</v>
      </c>
      <c r="K57" s="479">
        <v>622</v>
      </c>
      <c r="L57" s="479">
        <v>594</v>
      </c>
      <c r="M57" s="479">
        <v>3.8872</v>
      </c>
    </row>
    <row r="58" spans="1:13">
      <c r="A58" s="254">
        <v>48</v>
      </c>
      <c r="B58" s="482" t="s">
        <v>55</v>
      </c>
      <c r="C58" s="479">
        <v>3851.85</v>
      </c>
      <c r="D58" s="480">
        <v>3847.8833333333332</v>
      </c>
      <c r="E58" s="480">
        <v>3788.9666666666662</v>
      </c>
      <c r="F58" s="480">
        <v>3726.083333333333</v>
      </c>
      <c r="G58" s="480">
        <v>3667.1666666666661</v>
      </c>
      <c r="H58" s="480">
        <v>3910.7666666666664</v>
      </c>
      <c r="I58" s="480">
        <v>3969.6833333333334</v>
      </c>
      <c r="J58" s="480">
        <v>4032.5666666666666</v>
      </c>
      <c r="K58" s="479">
        <v>3906.8</v>
      </c>
      <c r="L58" s="479">
        <v>3785</v>
      </c>
      <c r="M58" s="479">
        <v>7.9644399999999997</v>
      </c>
    </row>
    <row r="59" spans="1:13">
      <c r="A59" s="254">
        <v>49</v>
      </c>
      <c r="B59" s="482" t="s">
        <v>306</v>
      </c>
      <c r="C59" s="479">
        <v>279.89999999999998</v>
      </c>
      <c r="D59" s="480">
        <v>279.34999999999997</v>
      </c>
      <c r="E59" s="480">
        <v>275.59999999999991</v>
      </c>
      <c r="F59" s="480">
        <v>271.29999999999995</v>
      </c>
      <c r="G59" s="480">
        <v>267.5499999999999</v>
      </c>
      <c r="H59" s="480">
        <v>283.64999999999992</v>
      </c>
      <c r="I59" s="480">
        <v>287.40000000000003</v>
      </c>
      <c r="J59" s="480">
        <v>291.69999999999993</v>
      </c>
      <c r="K59" s="479">
        <v>283.10000000000002</v>
      </c>
      <c r="L59" s="479">
        <v>275.05</v>
      </c>
      <c r="M59" s="479">
        <v>5.8224499999999999</v>
      </c>
    </row>
    <row r="60" spans="1:13" ht="12" customHeight="1">
      <c r="A60" s="254">
        <v>50</v>
      </c>
      <c r="B60" s="482" t="s">
        <v>307</v>
      </c>
      <c r="C60" s="479">
        <v>1192.3499999999999</v>
      </c>
      <c r="D60" s="480">
        <v>1174.55</v>
      </c>
      <c r="E60" s="480">
        <v>1149.0999999999999</v>
      </c>
      <c r="F60" s="480">
        <v>1105.8499999999999</v>
      </c>
      <c r="G60" s="480">
        <v>1080.3999999999999</v>
      </c>
      <c r="H60" s="480">
        <v>1217.8</v>
      </c>
      <c r="I60" s="480">
        <v>1243.2500000000002</v>
      </c>
      <c r="J60" s="480">
        <v>1286.5</v>
      </c>
      <c r="K60" s="479">
        <v>1200</v>
      </c>
      <c r="L60" s="479">
        <v>1131.3</v>
      </c>
      <c r="M60" s="479">
        <v>1.0307299999999999</v>
      </c>
    </row>
    <row r="61" spans="1:13">
      <c r="A61" s="254">
        <v>51</v>
      </c>
      <c r="B61" s="482" t="s">
        <v>58</v>
      </c>
      <c r="C61" s="479">
        <v>5551.15</v>
      </c>
      <c r="D61" s="480">
        <v>5474.1333333333341</v>
      </c>
      <c r="E61" s="480">
        <v>5368.2666666666682</v>
      </c>
      <c r="F61" s="480">
        <v>5185.3833333333341</v>
      </c>
      <c r="G61" s="480">
        <v>5079.5166666666682</v>
      </c>
      <c r="H61" s="480">
        <v>5657.0166666666682</v>
      </c>
      <c r="I61" s="480">
        <v>5762.883333333335</v>
      </c>
      <c r="J61" s="480">
        <v>5945.7666666666682</v>
      </c>
      <c r="K61" s="479">
        <v>5580</v>
      </c>
      <c r="L61" s="479">
        <v>5291.25</v>
      </c>
      <c r="M61" s="479">
        <v>40.335909999999998</v>
      </c>
    </row>
    <row r="62" spans="1:13">
      <c r="A62" s="254">
        <v>52</v>
      </c>
      <c r="B62" s="482" t="s">
        <v>57</v>
      </c>
      <c r="C62" s="479">
        <v>11041.7</v>
      </c>
      <c r="D62" s="480">
        <v>10988.900000000001</v>
      </c>
      <c r="E62" s="480">
        <v>10866.950000000003</v>
      </c>
      <c r="F62" s="480">
        <v>10692.2</v>
      </c>
      <c r="G62" s="480">
        <v>10570.250000000002</v>
      </c>
      <c r="H62" s="480">
        <v>11163.650000000003</v>
      </c>
      <c r="I62" s="480">
        <v>11285.6</v>
      </c>
      <c r="J62" s="480">
        <v>11460.350000000004</v>
      </c>
      <c r="K62" s="479">
        <v>11110.85</v>
      </c>
      <c r="L62" s="479">
        <v>10814.15</v>
      </c>
      <c r="M62" s="479">
        <v>3.9693100000000001</v>
      </c>
    </row>
    <row r="63" spans="1:13">
      <c r="A63" s="254">
        <v>53</v>
      </c>
      <c r="B63" s="482" t="s">
        <v>228</v>
      </c>
      <c r="C63" s="479">
        <v>3429.15</v>
      </c>
      <c r="D63" s="480">
        <v>3412.8333333333335</v>
      </c>
      <c r="E63" s="480">
        <v>3357.666666666667</v>
      </c>
      <c r="F63" s="480">
        <v>3286.1833333333334</v>
      </c>
      <c r="G63" s="480">
        <v>3231.0166666666669</v>
      </c>
      <c r="H63" s="480">
        <v>3484.3166666666671</v>
      </c>
      <c r="I63" s="480">
        <v>3539.483333333334</v>
      </c>
      <c r="J63" s="480">
        <v>3610.9666666666672</v>
      </c>
      <c r="K63" s="479">
        <v>3468</v>
      </c>
      <c r="L63" s="479">
        <v>3341.35</v>
      </c>
      <c r="M63" s="479">
        <v>0.32657000000000003</v>
      </c>
    </row>
    <row r="64" spans="1:13">
      <c r="A64" s="254">
        <v>54</v>
      </c>
      <c r="B64" s="482" t="s">
        <v>59</v>
      </c>
      <c r="C64" s="479">
        <v>1783.4</v>
      </c>
      <c r="D64" s="480">
        <v>1773.5166666666667</v>
      </c>
      <c r="E64" s="480">
        <v>1752.0833333333333</v>
      </c>
      <c r="F64" s="480">
        <v>1720.7666666666667</v>
      </c>
      <c r="G64" s="480">
        <v>1699.3333333333333</v>
      </c>
      <c r="H64" s="480">
        <v>1804.8333333333333</v>
      </c>
      <c r="I64" s="480">
        <v>1826.2666666666667</v>
      </c>
      <c r="J64" s="480">
        <v>1857.5833333333333</v>
      </c>
      <c r="K64" s="479">
        <v>1794.95</v>
      </c>
      <c r="L64" s="479">
        <v>1742.2</v>
      </c>
      <c r="M64" s="479">
        <v>2.43784</v>
      </c>
    </row>
    <row r="65" spans="1:13">
      <c r="A65" s="254">
        <v>55</v>
      </c>
      <c r="B65" s="482" t="s">
        <v>308</v>
      </c>
      <c r="C65" s="479">
        <v>126.5</v>
      </c>
      <c r="D65" s="480">
        <v>127.28333333333335</v>
      </c>
      <c r="E65" s="480">
        <v>125.01666666666668</v>
      </c>
      <c r="F65" s="480">
        <v>123.53333333333333</v>
      </c>
      <c r="G65" s="480">
        <v>121.26666666666667</v>
      </c>
      <c r="H65" s="480">
        <v>128.76666666666671</v>
      </c>
      <c r="I65" s="480">
        <v>131.03333333333336</v>
      </c>
      <c r="J65" s="480">
        <v>132.51666666666671</v>
      </c>
      <c r="K65" s="479">
        <v>129.55000000000001</v>
      </c>
      <c r="L65" s="479">
        <v>125.8</v>
      </c>
      <c r="M65" s="479">
        <v>3.7368899999999998</v>
      </c>
    </row>
    <row r="66" spans="1:13">
      <c r="A66" s="254">
        <v>56</v>
      </c>
      <c r="B66" s="482" t="s">
        <v>309</v>
      </c>
      <c r="C66" s="479">
        <v>324.05</v>
      </c>
      <c r="D66" s="480">
        <v>309.78333333333336</v>
      </c>
      <c r="E66" s="480">
        <v>290.66666666666674</v>
      </c>
      <c r="F66" s="480">
        <v>257.28333333333336</v>
      </c>
      <c r="G66" s="480">
        <v>238.16666666666674</v>
      </c>
      <c r="H66" s="480">
        <v>343.16666666666674</v>
      </c>
      <c r="I66" s="480">
        <v>362.28333333333342</v>
      </c>
      <c r="J66" s="480">
        <v>395.66666666666674</v>
      </c>
      <c r="K66" s="479">
        <v>328.9</v>
      </c>
      <c r="L66" s="479">
        <v>276.39999999999998</v>
      </c>
      <c r="M66" s="479">
        <v>199.06336999999999</v>
      </c>
    </row>
    <row r="67" spans="1:13">
      <c r="A67" s="254">
        <v>57</v>
      </c>
      <c r="B67" s="482" t="s">
        <v>229</v>
      </c>
      <c r="C67" s="479">
        <v>318.85000000000002</v>
      </c>
      <c r="D67" s="480">
        <v>321.08333333333331</v>
      </c>
      <c r="E67" s="480">
        <v>312.16666666666663</v>
      </c>
      <c r="F67" s="480">
        <v>305.48333333333329</v>
      </c>
      <c r="G67" s="480">
        <v>296.56666666666661</v>
      </c>
      <c r="H67" s="480">
        <v>327.76666666666665</v>
      </c>
      <c r="I67" s="480">
        <v>336.68333333333328</v>
      </c>
      <c r="J67" s="480">
        <v>343.36666666666667</v>
      </c>
      <c r="K67" s="479">
        <v>330</v>
      </c>
      <c r="L67" s="479">
        <v>314.39999999999998</v>
      </c>
      <c r="M67" s="479">
        <v>137.43805</v>
      </c>
    </row>
    <row r="68" spans="1:13">
      <c r="A68" s="254">
        <v>58</v>
      </c>
      <c r="B68" s="482" t="s">
        <v>60</v>
      </c>
      <c r="C68" s="479">
        <v>66.650000000000006</v>
      </c>
      <c r="D68" s="480">
        <v>65.983333333333334</v>
      </c>
      <c r="E68" s="480">
        <v>65.016666666666666</v>
      </c>
      <c r="F68" s="480">
        <v>63.383333333333326</v>
      </c>
      <c r="G68" s="480">
        <v>62.416666666666657</v>
      </c>
      <c r="H68" s="480">
        <v>67.616666666666674</v>
      </c>
      <c r="I68" s="480">
        <v>68.583333333333343</v>
      </c>
      <c r="J68" s="480">
        <v>70.216666666666683</v>
      </c>
      <c r="K68" s="479">
        <v>66.95</v>
      </c>
      <c r="L68" s="479">
        <v>64.349999999999994</v>
      </c>
      <c r="M68" s="479">
        <v>443.44731999999999</v>
      </c>
    </row>
    <row r="69" spans="1:13">
      <c r="A69" s="254">
        <v>59</v>
      </c>
      <c r="B69" s="482" t="s">
        <v>61</v>
      </c>
      <c r="C69" s="479">
        <v>65.55</v>
      </c>
      <c r="D69" s="480">
        <v>65.499999999999986</v>
      </c>
      <c r="E69" s="480">
        <v>64.649999999999977</v>
      </c>
      <c r="F69" s="480">
        <v>63.749999999999986</v>
      </c>
      <c r="G69" s="480">
        <v>62.899999999999977</v>
      </c>
      <c r="H69" s="480">
        <v>66.399999999999977</v>
      </c>
      <c r="I69" s="480">
        <v>67.249999999999972</v>
      </c>
      <c r="J69" s="480">
        <v>68.149999999999977</v>
      </c>
      <c r="K69" s="479">
        <v>66.349999999999994</v>
      </c>
      <c r="L69" s="479">
        <v>64.599999999999994</v>
      </c>
      <c r="M69" s="479">
        <v>32.199449999999999</v>
      </c>
    </row>
    <row r="70" spans="1:13">
      <c r="A70" s="254">
        <v>60</v>
      </c>
      <c r="B70" s="482" t="s">
        <v>310</v>
      </c>
      <c r="C70" s="479">
        <v>23.45</v>
      </c>
      <c r="D70" s="480">
        <v>23.533333333333331</v>
      </c>
      <c r="E70" s="480">
        <v>23.116666666666664</v>
      </c>
      <c r="F70" s="480">
        <v>22.783333333333331</v>
      </c>
      <c r="G70" s="480">
        <v>22.366666666666664</v>
      </c>
      <c r="H70" s="480">
        <v>23.866666666666664</v>
      </c>
      <c r="I70" s="480">
        <v>24.283333333333335</v>
      </c>
      <c r="J70" s="480">
        <v>24.616666666666664</v>
      </c>
      <c r="K70" s="479">
        <v>23.95</v>
      </c>
      <c r="L70" s="479">
        <v>23.2</v>
      </c>
      <c r="M70" s="479">
        <v>47.564520000000002</v>
      </c>
    </row>
    <row r="71" spans="1:13">
      <c r="A71" s="254">
        <v>61</v>
      </c>
      <c r="B71" s="482" t="s">
        <v>62</v>
      </c>
      <c r="C71" s="479">
        <v>1348.1</v>
      </c>
      <c r="D71" s="480">
        <v>1350.8</v>
      </c>
      <c r="E71" s="480">
        <v>1337.3</v>
      </c>
      <c r="F71" s="480">
        <v>1326.5</v>
      </c>
      <c r="G71" s="480">
        <v>1313</v>
      </c>
      <c r="H71" s="480">
        <v>1361.6</v>
      </c>
      <c r="I71" s="480">
        <v>1375.1</v>
      </c>
      <c r="J71" s="480">
        <v>1385.8999999999999</v>
      </c>
      <c r="K71" s="479">
        <v>1364.3</v>
      </c>
      <c r="L71" s="479">
        <v>1340</v>
      </c>
      <c r="M71" s="479">
        <v>2.66065</v>
      </c>
    </row>
    <row r="72" spans="1:13">
      <c r="A72" s="254">
        <v>62</v>
      </c>
      <c r="B72" s="482" t="s">
        <v>311</v>
      </c>
      <c r="C72" s="479">
        <v>5279.1</v>
      </c>
      <c r="D72" s="480">
        <v>5303.6333333333341</v>
      </c>
      <c r="E72" s="480">
        <v>5238.5166666666682</v>
      </c>
      <c r="F72" s="480">
        <v>5197.9333333333343</v>
      </c>
      <c r="G72" s="480">
        <v>5132.8166666666684</v>
      </c>
      <c r="H72" s="480">
        <v>5344.2166666666681</v>
      </c>
      <c r="I72" s="480">
        <v>5409.3333333333348</v>
      </c>
      <c r="J72" s="480">
        <v>5449.9166666666679</v>
      </c>
      <c r="K72" s="479">
        <v>5368.75</v>
      </c>
      <c r="L72" s="479">
        <v>5263.05</v>
      </c>
      <c r="M72" s="479">
        <v>0.11541</v>
      </c>
    </row>
    <row r="73" spans="1:13">
      <c r="A73" s="254">
        <v>63</v>
      </c>
      <c r="B73" s="482" t="s">
        <v>65</v>
      </c>
      <c r="C73" s="479">
        <v>712.3</v>
      </c>
      <c r="D73" s="480">
        <v>707.81666666666661</v>
      </c>
      <c r="E73" s="480">
        <v>701.58333333333326</v>
      </c>
      <c r="F73" s="480">
        <v>690.86666666666667</v>
      </c>
      <c r="G73" s="480">
        <v>684.63333333333333</v>
      </c>
      <c r="H73" s="480">
        <v>718.53333333333319</v>
      </c>
      <c r="I73" s="480">
        <v>724.76666666666654</v>
      </c>
      <c r="J73" s="480">
        <v>735.48333333333312</v>
      </c>
      <c r="K73" s="479">
        <v>714.05</v>
      </c>
      <c r="L73" s="479">
        <v>697.1</v>
      </c>
      <c r="M73" s="479">
        <v>4.53233</v>
      </c>
    </row>
    <row r="74" spans="1:13">
      <c r="A74" s="254">
        <v>64</v>
      </c>
      <c r="B74" s="482" t="s">
        <v>312</v>
      </c>
      <c r="C74" s="479">
        <v>328.15</v>
      </c>
      <c r="D74" s="480">
        <v>330.3</v>
      </c>
      <c r="E74" s="480">
        <v>323.85000000000002</v>
      </c>
      <c r="F74" s="480">
        <v>319.55</v>
      </c>
      <c r="G74" s="480">
        <v>313.10000000000002</v>
      </c>
      <c r="H74" s="480">
        <v>334.6</v>
      </c>
      <c r="I74" s="480">
        <v>341.04999999999995</v>
      </c>
      <c r="J74" s="480">
        <v>345.35</v>
      </c>
      <c r="K74" s="479">
        <v>336.75</v>
      </c>
      <c r="L74" s="479">
        <v>326</v>
      </c>
      <c r="M74" s="479">
        <v>1.54759</v>
      </c>
    </row>
    <row r="75" spans="1:13">
      <c r="A75" s="254">
        <v>65</v>
      </c>
      <c r="B75" s="482" t="s">
        <v>64</v>
      </c>
      <c r="C75" s="479">
        <v>130.25</v>
      </c>
      <c r="D75" s="480">
        <v>130.65</v>
      </c>
      <c r="E75" s="480">
        <v>128.45000000000002</v>
      </c>
      <c r="F75" s="480">
        <v>126.65</v>
      </c>
      <c r="G75" s="480">
        <v>124.45000000000002</v>
      </c>
      <c r="H75" s="480">
        <v>132.45000000000002</v>
      </c>
      <c r="I75" s="480">
        <v>134.65</v>
      </c>
      <c r="J75" s="480">
        <v>136.45000000000002</v>
      </c>
      <c r="K75" s="479">
        <v>132.85</v>
      </c>
      <c r="L75" s="479">
        <v>128.85</v>
      </c>
      <c r="M75" s="479">
        <v>65.081500000000005</v>
      </c>
    </row>
    <row r="76" spans="1:13" s="13" customFormat="1">
      <c r="A76" s="254">
        <v>66</v>
      </c>
      <c r="B76" s="482" t="s">
        <v>66</v>
      </c>
      <c r="C76" s="479">
        <v>616.1</v>
      </c>
      <c r="D76" s="480">
        <v>611.5</v>
      </c>
      <c r="E76" s="480">
        <v>603.20000000000005</v>
      </c>
      <c r="F76" s="480">
        <v>590.30000000000007</v>
      </c>
      <c r="G76" s="480">
        <v>582.00000000000011</v>
      </c>
      <c r="H76" s="480">
        <v>624.4</v>
      </c>
      <c r="I76" s="480">
        <v>632.69999999999993</v>
      </c>
      <c r="J76" s="480">
        <v>645.59999999999991</v>
      </c>
      <c r="K76" s="479">
        <v>619.79999999999995</v>
      </c>
      <c r="L76" s="479">
        <v>598.6</v>
      </c>
      <c r="M76" s="479">
        <v>10.667350000000001</v>
      </c>
    </row>
    <row r="77" spans="1:13" s="13" customFormat="1">
      <c r="A77" s="254">
        <v>67</v>
      </c>
      <c r="B77" s="482" t="s">
        <v>69</v>
      </c>
      <c r="C77" s="479">
        <v>53.5</v>
      </c>
      <c r="D77" s="480">
        <v>52.016666666666673</v>
      </c>
      <c r="E77" s="480">
        <v>48.883333333333347</v>
      </c>
      <c r="F77" s="480">
        <v>44.266666666666673</v>
      </c>
      <c r="G77" s="480">
        <v>41.133333333333347</v>
      </c>
      <c r="H77" s="480">
        <v>56.633333333333347</v>
      </c>
      <c r="I77" s="480">
        <v>59.766666666666673</v>
      </c>
      <c r="J77" s="480">
        <v>64.383333333333354</v>
      </c>
      <c r="K77" s="479">
        <v>55.15</v>
      </c>
      <c r="L77" s="479">
        <v>47.4</v>
      </c>
      <c r="M77" s="479">
        <v>1335.20586</v>
      </c>
    </row>
    <row r="78" spans="1:13" s="13" customFormat="1">
      <c r="A78" s="254">
        <v>68</v>
      </c>
      <c r="B78" s="482" t="s">
        <v>73</v>
      </c>
      <c r="C78" s="479">
        <v>416</v>
      </c>
      <c r="D78" s="480">
        <v>420.14999999999992</v>
      </c>
      <c r="E78" s="480">
        <v>411.24999999999983</v>
      </c>
      <c r="F78" s="480">
        <v>406.49999999999989</v>
      </c>
      <c r="G78" s="480">
        <v>397.5999999999998</v>
      </c>
      <c r="H78" s="480">
        <v>424.89999999999986</v>
      </c>
      <c r="I78" s="480">
        <v>433.79999999999995</v>
      </c>
      <c r="J78" s="480">
        <v>438.5499999999999</v>
      </c>
      <c r="K78" s="479">
        <v>429.05</v>
      </c>
      <c r="L78" s="479">
        <v>415.4</v>
      </c>
      <c r="M78" s="479">
        <v>80.593909999999994</v>
      </c>
    </row>
    <row r="79" spans="1:13" s="13" customFormat="1">
      <c r="A79" s="254">
        <v>69</v>
      </c>
      <c r="B79" s="482" t="s">
        <v>739</v>
      </c>
      <c r="C79" s="479">
        <v>11982.35</v>
      </c>
      <c r="D79" s="480">
        <v>12119.066666666666</v>
      </c>
      <c r="E79" s="480">
        <v>11738.283333333331</v>
      </c>
      <c r="F79" s="480">
        <v>11494.216666666665</v>
      </c>
      <c r="G79" s="480">
        <v>11113.433333333331</v>
      </c>
      <c r="H79" s="480">
        <v>12363.133333333331</v>
      </c>
      <c r="I79" s="480">
        <v>12743.916666666664</v>
      </c>
      <c r="J79" s="480">
        <v>12987.983333333332</v>
      </c>
      <c r="K79" s="479">
        <v>12499.85</v>
      </c>
      <c r="L79" s="479">
        <v>11875</v>
      </c>
      <c r="M79" s="479">
        <v>4.6670000000000003E-2</v>
      </c>
    </row>
    <row r="80" spans="1:13" s="13" customFormat="1">
      <c r="A80" s="254">
        <v>70</v>
      </c>
      <c r="B80" s="482" t="s">
        <v>68</v>
      </c>
      <c r="C80" s="479">
        <v>558.85</v>
      </c>
      <c r="D80" s="480">
        <v>550.13333333333333</v>
      </c>
      <c r="E80" s="480">
        <v>537.76666666666665</v>
      </c>
      <c r="F80" s="480">
        <v>516.68333333333328</v>
      </c>
      <c r="G80" s="480">
        <v>504.31666666666661</v>
      </c>
      <c r="H80" s="480">
        <v>571.2166666666667</v>
      </c>
      <c r="I80" s="480">
        <v>583.58333333333326</v>
      </c>
      <c r="J80" s="480">
        <v>604.66666666666674</v>
      </c>
      <c r="K80" s="479">
        <v>562.5</v>
      </c>
      <c r="L80" s="479">
        <v>529.04999999999995</v>
      </c>
      <c r="M80" s="479">
        <v>142.88087999999999</v>
      </c>
    </row>
    <row r="81" spans="1:13" s="13" customFormat="1">
      <c r="A81" s="254">
        <v>71</v>
      </c>
      <c r="B81" s="482" t="s">
        <v>70</v>
      </c>
      <c r="C81" s="479">
        <v>378.5</v>
      </c>
      <c r="D81" s="480">
        <v>378.48333333333335</v>
      </c>
      <c r="E81" s="480">
        <v>375.11666666666667</v>
      </c>
      <c r="F81" s="480">
        <v>371.73333333333335</v>
      </c>
      <c r="G81" s="480">
        <v>368.36666666666667</v>
      </c>
      <c r="H81" s="480">
        <v>381.86666666666667</v>
      </c>
      <c r="I81" s="480">
        <v>385.23333333333335</v>
      </c>
      <c r="J81" s="480">
        <v>388.61666666666667</v>
      </c>
      <c r="K81" s="479">
        <v>381.85</v>
      </c>
      <c r="L81" s="479">
        <v>375.1</v>
      </c>
      <c r="M81" s="479">
        <v>34.744819999999997</v>
      </c>
    </row>
    <row r="82" spans="1:13" s="13" customFormat="1">
      <c r="A82" s="254">
        <v>72</v>
      </c>
      <c r="B82" s="482" t="s">
        <v>313</v>
      </c>
      <c r="C82" s="479">
        <v>924.6</v>
      </c>
      <c r="D82" s="480">
        <v>923.19999999999993</v>
      </c>
      <c r="E82" s="480">
        <v>906.39999999999986</v>
      </c>
      <c r="F82" s="480">
        <v>888.19999999999993</v>
      </c>
      <c r="G82" s="480">
        <v>871.39999999999986</v>
      </c>
      <c r="H82" s="480">
        <v>941.39999999999986</v>
      </c>
      <c r="I82" s="480">
        <v>958.19999999999982</v>
      </c>
      <c r="J82" s="480">
        <v>976.39999999999986</v>
      </c>
      <c r="K82" s="479">
        <v>940</v>
      </c>
      <c r="L82" s="479">
        <v>905</v>
      </c>
      <c r="M82" s="479">
        <v>1.0342100000000001</v>
      </c>
    </row>
    <row r="83" spans="1:13" s="13" customFormat="1">
      <c r="A83" s="254">
        <v>73</v>
      </c>
      <c r="B83" s="482" t="s">
        <v>314</v>
      </c>
      <c r="C83" s="479">
        <v>242.8</v>
      </c>
      <c r="D83" s="480">
        <v>244.15</v>
      </c>
      <c r="E83" s="480">
        <v>240.65</v>
      </c>
      <c r="F83" s="480">
        <v>238.5</v>
      </c>
      <c r="G83" s="480">
        <v>235</v>
      </c>
      <c r="H83" s="480">
        <v>246.3</v>
      </c>
      <c r="I83" s="480">
        <v>249.8</v>
      </c>
      <c r="J83" s="480">
        <v>251.95000000000002</v>
      </c>
      <c r="K83" s="479">
        <v>247.65</v>
      </c>
      <c r="L83" s="479">
        <v>242</v>
      </c>
      <c r="M83" s="479">
        <v>4.2401600000000004</v>
      </c>
    </row>
    <row r="84" spans="1:13" s="13" customFormat="1">
      <c r="A84" s="254">
        <v>74</v>
      </c>
      <c r="B84" s="482" t="s">
        <v>315</v>
      </c>
      <c r="C84" s="479">
        <v>103.8</v>
      </c>
      <c r="D84" s="480">
        <v>103.06666666666666</v>
      </c>
      <c r="E84" s="480">
        <v>100.93333333333332</v>
      </c>
      <c r="F84" s="480">
        <v>98.066666666666663</v>
      </c>
      <c r="G84" s="480">
        <v>95.933333333333323</v>
      </c>
      <c r="H84" s="480">
        <v>105.93333333333332</v>
      </c>
      <c r="I84" s="480">
        <v>108.06666666666665</v>
      </c>
      <c r="J84" s="480">
        <v>110.93333333333332</v>
      </c>
      <c r="K84" s="479">
        <v>105.2</v>
      </c>
      <c r="L84" s="479">
        <v>100.2</v>
      </c>
      <c r="M84" s="479">
        <v>5.02569</v>
      </c>
    </row>
    <row r="85" spans="1:13" s="13" customFormat="1">
      <c r="A85" s="254">
        <v>75</v>
      </c>
      <c r="B85" s="482" t="s">
        <v>316</v>
      </c>
      <c r="C85" s="479">
        <v>5369.15</v>
      </c>
      <c r="D85" s="480">
        <v>5316.3833333333332</v>
      </c>
      <c r="E85" s="480">
        <v>5232.7666666666664</v>
      </c>
      <c r="F85" s="480">
        <v>5096.3833333333332</v>
      </c>
      <c r="G85" s="480">
        <v>5012.7666666666664</v>
      </c>
      <c r="H85" s="480">
        <v>5452.7666666666664</v>
      </c>
      <c r="I85" s="480">
        <v>5536.3833333333332</v>
      </c>
      <c r="J85" s="480">
        <v>5672.7666666666664</v>
      </c>
      <c r="K85" s="479">
        <v>5400</v>
      </c>
      <c r="L85" s="479">
        <v>5180</v>
      </c>
      <c r="M85" s="479">
        <v>0.29480000000000001</v>
      </c>
    </row>
    <row r="86" spans="1:13" s="13" customFormat="1">
      <c r="A86" s="254">
        <v>76</v>
      </c>
      <c r="B86" s="482" t="s">
        <v>317</v>
      </c>
      <c r="C86" s="479">
        <v>835.15</v>
      </c>
      <c r="D86" s="480">
        <v>835.98333333333323</v>
      </c>
      <c r="E86" s="480">
        <v>827.31666666666649</v>
      </c>
      <c r="F86" s="480">
        <v>819.48333333333323</v>
      </c>
      <c r="G86" s="480">
        <v>810.81666666666649</v>
      </c>
      <c r="H86" s="480">
        <v>843.81666666666649</v>
      </c>
      <c r="I86" s="480">
        <v>852.48333333333323</v>
      </c>
      <c r="J86" s="480">
        <v>860.31666666666649</v>
      </c>
      <c r="K86" s="479">
        <v>844.65</v>
      </c>
      <c r="L86" s="479">
        <v>828.15</v>
      </c>
      <c r="M86" s="479">
        <v>0.81381000000000003</v>
      </c>
    </row>
    <row r="87" spans="1:13" s="13" customFormat="1">
      <c r="A87" s="254">
        <v>77</v>
      </c>
      <c r="B87" s="482" t="s">
        <v>230</v>
      </c>
      <c r="C87" s="479">
        <v>1175.2</v>
      </c>
      <c r="D87" s="480">
        <v>1169.3833333333332</v>
      </c>
      <c r="E87" s="480">
        <v>1150.7666666666664</v>
      </c>
      <c r="F87" s="480">
        <v>1126.3333333333333</v>
      </c>
      <c r="G87" s="480">
        <v>1107.7166666666665</v>
      </c>
      <c r="H87" s="480">
        <v>1193.8166666666664</v>
      </c>
      <c r="I87" s="480">
        <v>1212.4333333333332</v>
      </c>
      <c r="J87" s="480">
        <v>1236.8666666666663</v>
      </c>
      <c r="K87" s="479">
        <v>1188</v>
      </c>
      <c r="L87" s="479">
        <v>1144.95</v>
      </c>
      <c r="M87" s="479">
        <v>0.41284999999999999</v>
      </c>
    </row>
    <row r="88" spans="1:13" s="13" customFormat="1">
      <c r="A88" s="254">
        <v>78</v>
      </c>
      <c r="B88" s="482" t="s">
        <v>318</v>
      </c>
      <c r="C88" s="479">
        <v>67.349999999999994</v>
      </c>
      <c r="D88" s="480">
        <v>66.766666666666666</v>
      </c>
      <c r="E88" s="480">
        <v>65.633333333333326</v>
      </c>
      <c r="F88" s="480">
        <v>63.916666666666657</v>
      </c>
      <c r="G88" s="480">
        <v>62.783333333333317</v>
      </c>
      <c r="H88" s="480">
        <v>68.483333333333334</v>
      </c>
      <c r="I88" s="480">
        <v>69.616666666666688</v>
      </c>
      <c r="J88" s="480">
        <v>71.333333333333343</v>
      </c>
      <c r="K88" s="479">
        <v>67.900000000000006</v>
      </c>
      <c r="L88" s="479">
        <v>65.05</v>
      </c>
      <c r="M88" s="479">
        <v>16.350490000000001</v>
      </c>
    </row>
    <row r="89" spans="1:13" s="13" customFormat="1">
      <c r="A89" s="254">
        <v>79</v>
      </c>
      <c r="B89" s="482" t="s">
        <v>71</v>
      </c>
      <c r="C89" s="479">
        <v>13515.55</v>
      </c>
      <c r="D89" s="480">
        <v>13433.333333333334</v>
      </c>
      <c r="E89" s="480">
        <v>13312.216666666667</v>
      </c>
      <c r="F89" s="480">
        <v>13108.883333333333</v>
      </c>
      <c r="G89" s="480">
        <v>12987.766666666666</v>
      </c>
      <c r="H89" s="480">
        <v>13636.666666666668</v>
      </c>
      <c r="I89" s="480">
        <v>13757.783333333333</v>
      </c>
      <c r="J89" s="480">
        <v>13961.116666666669</v>
      </c>
      <c r="K89" s="479">
        <v>13554.45</v>
      </c>
      <c r="L89" s="479">
        <v>13230</v>
      </c>
      <c r="M89" s="479">
        <v>0.24129999999999999</v>
      </c>
    </row>
    <row r="90" spans="1:13" s="13" customFormat="1">
      <c r="A90" s="254">
        <v>80</v>
      </c>
      <c r="B90" s="482" t="s">
        <v>319</v>
      </c>
      <c r="C90" s="479">
        <v>250.05</v>
      </c>
      <c r="D90" s="480">
        <v>250.98333333333335</v>
      </c>
      <c r="E90" s="480">
        <v>246.8666666666667</v>
      </c>
      <c r="F90" s="480">
        <v>243.68333333333337</v>
      </c>
      <c r="G90" s="480">
        <v>239.56666666666672</v>
      </c>
      <c r="H90" s="480">
        <v>254.16666666666669</v>
      </c>
      <c r="I90" s="480">
        <v>258.28333333333336</v>
      </c>
      <c r="J90" s="480">
        <v>261.4666666666667</v>
      </c>
      <c r="K90" s="479">
        <v>255.1</v>
      </c>
      <c r="L90" s="479">
        <v>247.8</v>
      </c>
      <c r="M90" s="479">
        <v>2.18465</v>
      </c>
    </row>
    <row r="91" spans="1:13" s="13" customFormat="1">
      <c r="A91" s="254">
        <v>81</v>
      </c>
      <c r="B91" s="482" t="s">
        <v>74</v>
      </c>
      <c r="C91" s="479">
        <v>3439.25</v>
      </c>
      <c r="D91" s="480">
        <v>3449.85</v>
      </c>
      <c r="E91" s="480">
        <v>3421</v>
      </c>
      <c r="F91" s="480">
        <v>3402.75</v>
      </c>
      <c r="G91" s="480">
        <v>3373.9</v>
      </c>
      <c r="H91" s="480">
        <v>3468.1</v>
      </c>
      <c r="I91" s="480">
        <v>3496.9499999999994</v>
      </c>
      <c r="J91" s="480">
        <v>3515.2</v>
      </c>
      <c r="K91" s="479">
        <v>3478.7</v>
      </c>
      <c r="L91" s="479">
        <v>3431.6</v>
      </c>
      <c r="M91" s="479">
        <v>5.7002199999999998</v>
      </c>
    </row>
    <row r="92" spans="1:13" s="13" customFormat="1">
      <c r="A92" s="254">
        <v>82</v>
      </c>
      <c r="B92" s="482" t="s">
        <v>320</v>
      </c>
      <c r="C92" s="479">
        <v>507.7</v>
      </c>
      <c r="D92" s="480">
        <v>505.38333333333338</v>
      </c>
      <c r="E92" s="480">
        <v>496.21666666666681</v>
      </c>
      <c r="F92" s="480">
        <v>484.73333333333341</v>
      </c>
      <c r="G92" s="480">
        <v>475.56666666666683</v>
      </c>
      <c r="H92" s="480">
        <v>516.86666666666679</v>
      </c>
      <c r="I92" s="480">
        <v>526.03333333333342</v>
      </c>
      <c r="J92" s="480">
        <v>537.51666666666677</v>
      </c>
      <c r="K92" s="479">
        <v>514.54999999999995</v>
      </c>
      <c r="L92" s="479">
        <v>493.9</v>
      </c>
      <c r="M92" s="479">
        <v>2.1230600000000002</v>
      </c>
    </row>
    <row r="93" spans="1:13" s="13" customFormat="1">
      <c r="A93" s="254">
        <v>83</v>
      </c>
      <c r="B93" s="482" t="s">
        <v>321</v>
      </c>
      <c r="C93" s="479">
        <v>288.05</v>
      </c>
      <c r="D93" s="480">
        <v>281.43333333333334</v>
      </c>
      <c r="E93" s="480">
        <v>272.86666666666667</v>
      </c>
      <c r="F93" s="480">
        <v>257.68333333333334</v>
      </c>
      <c r="G93" s="480">
        <v>249.11666666666667</v>
      </c>
      <c r="H93" s="480">
        <v>296.61666666666667</v>
      </c>
      <c r="I93" s="480">
        <v>305.18333333333339</v>
      </c>
      <c r="J93" s="480">
        <v>320.36666666666667</v>
      </c>
      <c r="K93" s="479">
        <v>290</v>
      </c>
      <c r="L93" s="479">
        <v>266.25</v>
      </c>
      <c r="M93" s="479">
        <v>19.278120000000001</v>
      </c>
    </row>
    <row r="94" spans="1:13" s="13" customFormat="1">
      <c r="A94" s="254">
        <v>84</v>
      </c>
      <c r="B94" s="482" t="s">
        <v>80</v>
      </c>
      <c r="C94" s="479">
        <v>631.45000000000005</v>
      </c>
      <c r="D94" s="480">
        <v>626.48333333333335</v>
      </c>
      <c r="E94" s="480">
        <v>616.9666666666667</v>
      </c>
      <c r="F94" s="480">
        <v>602.48333333333335</v>
      </c>
      <c r="G94" s="480">
        <v>592.9666666666667</v>
      </c>
      <c r="H94" s="480">
        <v>640.9666666666667</v>
      </c>
      <c r="I94" s="480">
        <v>650.48333333333335</v>
      </c>
      <c r="J94" s="480">
        <v>664.9666666666667</v>
      </c>
      <c r="K94" s="479">
        <v>636</v>
      </c>
      <c r="L94" s="479">
        <v>612</v>
      </c>
      <c r="M94" s="479">
        <v>9.9933499999999995</v>
      </c>
    </row>
    <row r="95" spans="1:13" s="13" customFormat="1">
      <c r="A95" s="254">
        <v>85</v>
      </c>
      <c r="B95" s="482" t="s">
        <v>322</v>
      </c>
      <c r="C95" s="479">
        <v>1894.2</v>
      </c>
      <c r="D95" s="480">
        <v>1877.3999999999999</v>
      </c>
      <c r="E95" s="480">
        <v>1854.7999999999997</v>
      </c>
      <c r="F95" s="480">
        <v>1815.3999999999999</v>
      </c>
      <c r="G95" s="480">
        <v>1792.7999999999997</v>
      </c>
      <c r="H95" s="480">
        <v>1916.7999999999997</v>
      </c>
      <c r="I95" s="480">
        <v>1939.3999999999996</v>
      </c>
      <c r="J95" s="480">
        <v>1978.7999999999997</v>
      </c>
      <c r="K95" s="479">
        <v>1900</v>
      </c>
      <c r="L95" s="479">
        <v>1838</v>
      </c>
      <c r="M95" s="479">
        <v>0.18015999999999999</v>
      </c>
    </row>
    <row r="96" spans="1:13" s="13" customFormat="1">
      <c r="A96" s="254">
        <v>86</v>
      </c>
      <c r="B96" s="482" t="s">
        <v>783</v>
      </c>
      <c r="C96" s="479">
        <v>257.5</v>
      </c>
      <c r="D96" s="480">
        <v>257.3</v>
      </c>
      <c r="E96" s="480">
        <v>255.20000000000005</v>
      </c>
      <c r="F96" s="480">
        <v>252.90000000000003</v>
      </c>
      <c r="G96" s="480">
        <v>250.80000000000007</v>
      </c>
      <c r="H96" s="480">
        <v>259.60000000000002</v>
      </c>
      <c r="I96" s="480">
        <v>261.70000000000005</v>
      </c>
      <c r="J96" s="480">
        <v>264</v>
      </c>
      <c r="K96" s="479">
        <v>259.39999999999998</v>
      </c>
      <c r="L96" s="479">
        <v>255</v>
      </c>
      <c r="M96" s="479">
        <v>1.5827599999999999</v>
      </c>
    </row>
    <row r="97" spans="1:13" s="13" customFormat="1">
      <c r="A97" s="254">
        <v>87</v>
      </c>
      <c r="B97" s="482" t="s">
        <v>75</v>
      </c>
      <c r="C97" s="479">
        <v>580.79999999999995</v>
      </c>
      <c r="D97" s="480">
        <v>578.58333333333337</v>
      </c>
      <c r="E97" s="480">
        <v>572.66666666666674</v>
      </c>
      <c r="F97" s="480">
        <v>564.53333333333342</v>
      </c>
      <c r="G97" s="480">
        <v>558.61666666666679</v>
      </c>
      <c r="H97" s="480">
        <v>586.7166666666667</v>
      </c>
      <c r="I97" s="480">
        <v>592.63333333333344</v>
      </c>
      <c r="J97" s="480">
        <v>600.76666666666665</v>
      </c>
      <c r="K97" s="479">
        <v>584.5</v>
      </c>
      <c r="L97" s="479">
        <v>570.45000000000005</v>
      </c>
      <c r="M97" s="479">
        <v>86.253550000000004</v>
      </c>
    </row>
    <row r="98" spans="1:13" s="13" customFormat="1">
      <c r="A98" s="254">
        <v>88</v>
      </c>
      <c r="B98" s="482" t="s">
        <v>323</v>
      </c>
      <c r="C98" s="479">
        <v>547.75</v>
      </c>
      <c r="D98" s="480">
        <v>553.75</v>
      </c>
      <c r="E98" s="480">
        <v>539.5</v>
      </c>
      <c r="F98" s="480">
        <v>531.25</v>
      </c>
      <c r="G98" s="480">
        <v>517</v>
      </c>
      <c r="H98" s="480">
        <v>562</v>
      </c>
      <c r="I98" s="480">
        <v>576.25</v>
      </c>
      <c r="J98" s="480">
        <v>584.5</v>
      </c>
      <c r="K98" s="479">
        <v>568</v>
      </c>
      <c r="L98" s="479">
        <v>545.5</v>
      </c>
      <c r="M98" s="479">
        <v>7.1405700000000003</v>
      </c>
    </row>
    <row r="99" spans="1:13" s="13" customFormat="1">
      <c r="A99" s="254">
        <v>89</v>
      </c>
      <c r="B99" s="482" t="s">
        <v>76</v>
      </c>
      <c r="C99" s="479">
        <v>138.75</v>
      </c>
      <c r="D99" s="480">
        <v>138.15</v>
      </c>
      <c r="E99" s="480">
        <v>136.5</v>
      </c>
      <c r="F99" s="480">
        <v>134.25</v>
      </c>
      <c r="G99" s="480">
        <v>132.6</v>
      </c>
      <c r="H99" s="480">
        <v>140.4</v>
      </c>
      <c r="I99" s="480">
        <v>142.05000000000004</v>
      </c>
      <c r="J99" s="480">
        <v>144.30000000000001</v>
      </c>
      <c r="K99" s="479">
        <v>139.80000000000001</v>
      </c>
      <c r="L99" s="479">
        <v>135.9</v>
      </c>
      <c r="M99" s="479">
        <v>136.82192000000001</v>
      </c>
    </row>
    <row r="100" spans="1:13" s="13" customFormat="1">
      <c r="A100" s="254">
        <v>90</v>
      </c>
      <c r="B100" s="482" t="s">
        <v>324</v>
      </c>
      <c r="C100" s="479">
        <v>502.85</v>
      </c>
      <c r="D100" s="480">
        <v>499.36666666666662</v>
      </c>
      <c r="E100" s="480">
        <v>488.73333333333323</v>
      </c>
      <c r="F100" s="480">
        <v>474.61666666666662</v>
      </c>
      <c r="G100" s="480">
        <v>463.98333333333323</v>
      </c>
      <c r="H100" s="480">
        <v>513.48333333333323</v>
      </c>
      <c r="I100" s="480">
        <v>524.11666666666656</v>
      </c>
      <c r="J100" s="480">
        <v>538.23333333333323</v>
      </c>
      <c r="K100" s="479">
        <v>510</v>
      </c>
      <c r="L100" s="479">
        <v>485.25</v>
      </c>
      <c r="M100" s="479">
        <v>2.1486900000000002</v>
      </c>
    </row>
    <row r="101" spans="1:13">
      <c r="A101" s="254">
        <v>91</v>
      </c>
      <c r="B101" s="482" t="s">
        <v>325</v>
      </c>
      <c r="C101" s="479">
        <v>441.1</v>
      </c>
      <c r="D101" s="480">
        <v>449.9666666666667</v>
      </c>
      <c r="E101" s="480">
        <v>426.13333333333338</v>
      </c>
      <c r="F101" s="480">
        <v>411.16666666666669</v>
      </c>
      <c r="G101" s="480">
        <v>387.33333333333337</v>
      </c>
      <c r="H101" s="480">
        <v>464.93333333333339</v>
      </c>
      <c r="I101" s="480">
        <v>488.76666666666665</v>
      </c>
      <c r="J101" s="480">
        <v>503.73333333333341</v>
      </c>
      <c r="K101" s="479">
        <v>473.8</v>
      </c>
      <c r="L101" s="479">
        <v>435</v>
      </c>
      <c r="M101" s="479">
        <v>0.65100000000000002</v>
      </c>
    </row>
    <row r="102" spans="1:13">
      <c r="A102" s="254">
        <v>92</v>
      </c>
      <c r="B102" s="482" t="s">
        <v>326</v>
      </c>
      <c r="C102" s="479">
        <v>574.5</v>
      </c>
      <c r="D102" s="480">
        <v>567.06666666666661</v>
      </c>
      <c r="E102" s="480">
        <v>549.28333333333319</v>
      </c>
      <c r="F102" s="480">
        <v>524.06666666666661</v>
      </c>
      <c r="G102" s="480">
        <v>506.28333333333319</v>
      </c>
      <c r="H102" s="480">
        <v>592.28333333333319</v>
      </c>
      <c r="I102" s="480">
        <v>610.06666666666649</v>
      </c>
      <c r="J102" s="480">
        <v>635.28333333333319</v>
      </c>
      <c r="K102" s="479">
        <v>584.85</v>
      </c>
      <c r="L102" s="479">
        <v>541.85</v>
      </c>
      <c r="M102" s="479">
        <v>6.7611299999999996</v>
      </c>
    </row>
    <row r="103" spans="1:13">
      <c r="A103" s="254">
        <v>93</v>
      </c>
      <c r="B103" s="482" t="s">
        <v>77</v>
      </c>
      <c r="C103" s="479">
        <v>125.2</v>
      </c>
      <c r="D103" s="480">
        <v>125</v>
      </c>
      <c r="E103" s="480">
        <v>124.2</v>
      </c>
      <c r="F103" s="480">
        <v>123.2</v>
      </c>
      <c r="G103" s="480">
        <v>122.4</v>
      </c>
      <c r="H103" s="480">
        <v>126</v>
      </c>
      <c r="I103" s="480">
        <v>126.80000000000001</v>
      </c>
      <c r="J103" s="480">
        <v>127.8</v>
      </c>
      <c r="K103" s="479">
        <v>125.8</v>
      </c>
      <c r="L103" s="479">
        <v>124</v>
      </c>
      <c r="M103" s="479">
        <v>7.4440600000000003</v>
      </c>
    </row>
    <row r="104" spans="1:13">
      <c r="A104" s="254">
        <v>94</v>
      </c>
      <c r="B104" s="482" t="s">
        <v>327</v>
      </c>
      <c r="C104" s="479">
        <v>1382.85</v>
      </c>
      <c r="D104" s="480">
        <v>1381.3333333333333</v>
      </c>
      <c r="E104" s="480">
        <v>1366.7666666666664</v>
      </c>
      <c r="F104" s="480">
        <v>1350.6833333333332</v>
      </c>
      <c r="G104" s="480">
        <v>1336.1166666666663</v>
      </c>
      <c r="H104" s="480">
        <v>1397.4166666666665</v>
      </c>
      <c r="I104" s="480">
        <v>1411.9833333333336</v>
      </c>
      <c r="J104" s="480">
        <v>1428.0666666666666</v>
      </c>
      <c r="K104" s="479">
        <v>1395.9</v>
      </c>
      <c r="L104" s="479">
        <v>1365.25</v>
      </c>
      <c r="M104" s="479">
        <v>3.1413899999999999</v>
      </c>
    </row>
    <row r="105" spans="1:13">
      <c r="A105" s="254">
        <v>95</v>
      </c>
      <c r="B105" s="482" t="s">
        <v>328</v>
      </c>
      <c r="C105" s="479">
        <v>16.25</v>
      </c>
      <c r="D105" s="480">
        <v>16.2</v>
      </c>
      <c r="E105" s="480">
        <v>16.099999999999998</v>
      </c>
      <c r="F105" s="480">
        <v>15.95</v>
      </c>
      <c r="G105" s="480">
        <v>15.849999999999998</v>
      </c>
      <c r="H105" s="480">
        <v>16.349999999999998</v>
      </c>
      <c r="I105" s="480">
        <v>16.45</v>
      </c>
      <c r="J105" s="480">
        <v>16.599999999999998</v>
      </c>
      <c r="K105" s="479">
        <v>16.3</v>
      </c>
      <c r="L105" s="479">
        <v>16.05</v>
      </c>
      <c r="M105" s="479">
        <v>29.507919999999999</v>
      </c>
    </row>
    <row r="106" spans="1:13">
      <c r="A106" s="254">
        <v>96</v>
      </c>
      <c r="B106" s="482" t="s">
        <v>329</v>
      </c>
      <c r="C106" s="479">
        <v>795.85</v>
      </c>
      <c r="D106" s="480">
        <v>801.58333333333337</v>
      </c>
      <c r="E106" s="480">
        <v>783.26666666666677</v>
      </c>
      <c r="F106" s="480">
        <v>770.68333333333339</v>
      </c>
      <c r="G106" s="480">
        <v>752.36666666666679</v>
      </c>
      <c r="H106" s="480">
        <v>814.16666666666674</v>
      </c>
      <c r="I106" s="480">
        <v>832.48333333333335</v>
      </c>
      <c r="J106" s="480">
        <v>845.06666666666672</v>
      </c>
      <c r="K106" s="479">
        <v>819.9</v>
      </c>
      <c r="L106" s="479">
        <v>789</v>
      </c>
      <c r="M106" s="479">
        <v>7.4936499999999997</v>
      </c>
    </row>
    <row r="107" spans="1:13">
      <c r="A107" s="254">
        <v>97</v>
      </c>
      <c r="B107" s="482" t="s">
        <v>330</v>
      </c>
      <c r="C107" s="479">
        <v>355.05</v>
      </c>
      <c r="D107" s="480">
        <v>355.33333333333331</v>
      </c>
      <c r="E107" s="480">
        <v>349.71666666666664</v>
      </c>
      <c r="F107" s="480">
        <v>344.38333333333333</v>
      </c>
      <c r="G107" s="480">
        <v>338.76666666666665</v>
      </c>
      <c r="H107" s="480">
        <v>360.66666666666663</v>
      </c>
      <c r="I107" s="480">
        <v>366.2833333333333</v>
      </c>
      <c r="J107" s="480">
        <v>371.61666666666662</v>
      </c>
      <c r="K107" s="479">
        <v>360.95</v>
      </c>
      <c r="L107" s="479">
        <v>350</v>
      </c>
      <c r="M107" s="479">
        <v>2.1170100000000001</v>
      </c>
    </row>
    <row r="108" spans="1:13">
      <c r="A108" s="254">
        <v>98</v>
      </c>
      <c r="B108" s="482" t="s">
        <v>79</v>
      </c>
      <c r="C108" s="479">
        <v>485.45</v>
      </c>
      <c r="D108" s="480">
        <v>485.51666666666671</v>
      </c>
      <c r="E108" s="480">
        <v>476.03333333333342</v>
      </c>
      <c r="F108" s="480">
        <v>466.61666666666673</v>
      </c>
      <c r="G108" s="480">
        <v>457.13333333333344</v>
      </c>
      <c r="H108" s="480">
        <v>494.93333333333339</v>
      </c>
      <c r="I108" s="480">
        <v>504.41666666666663</v>
      </c>
      <c r="J108" s="480">
        <v>513.83333333333337</v>
      </c>
      <c r="K108" s="479">
        <v>495</v>
      </c>
      <c r="L108" s="479">
        <v>476.1</v>
      </c>
      <c r="M108" s="479">
        <v>6.4481200000000003</v>
      </c>
    </row>
    <row r="109" spans="1:13">
      <c r="A109" s="254">
        <v>99</v>
      </c>
      <c r="B109" s="482" t="s">
        <v>331</v>
      </c>
      <c r="C109" s="479">
        <v>3931.6</v>
      </c>
      <c r="D109" s="480">
        <v>3892.7666666666664</v>
      </c>
      <c r="E109" s="480">
        <v>3835.5333333333328</v>
      </c>
      <c r="F109" s="480">
        <v>3739.4666666666662</v>
      </c>
      <c r="G109" s="480">
        <v>3682.2333333333327</v>
      </c>
      <c r="H109" s="480">
        <v>3988.833333333333</v>
      </c>
      <c r="I109" s="480">
        <v>4046.0666666666666</v>
      </c>
      <c r="J109" s="480">
        <v>4142.1333333333332</v>
      </c>
      <c r="K109" s="479">
        <v>3950</v>
      </c>
      <c r="L109" s="479">
        <v>3796.7</v>
      </c>
      <c r="M109" s="479">
        <v>4.6300000000000001E-2</v>
      </c>
    </row>
    <row r="110" spans="1:13">
      <c r="A110" s="254">
        <v>100</v>
      </c>
      <c r="B110" s="482" t="s">
        <v>332</v>
      </c>
      <c r="C110" s="479">
        <v>140.5</v>
      </c>
      <c r="D110" s="480">
        <v>141.16666666666666</v>
      </c>
      <c r="E110" s="480">
        <v>138.83333333333331</v>
      </c>
      <c r="F110" s="480">
        <v>137.16666666666666</v>
      </c>
      <c r="G110" s="480">
        <v>134.83333333333331</v>
      </c>
      <c r="H110" s="480">
        <v>142.83333333333331</v>
      </c>
      <c r="I110" s="480">
        <v>145.16666666666663</v>
      </c>
      <c r="J110" s="480">
        <v>146.83333333333331</v>
      </c>
      <c r="K110" s="479">
        <v>143.5</v>
      </c>
      <c r="L110" s="479">
        <v>139.5</v>
      </c>
      <c r="M110" s="479">
        <v>0.83025000000000004</v>
      </c>
    </row>
    <row r="111" spans="1:13">
      <c r="A111" s="254">
        <v>101</v>
      </c>
      <c r="B111" s="482" t="s">
        <v>333</v>
      </c>
      <c r="C111" s="479">
        <v>218.55</v>
      </c>
      <c r="D111" s="480">
        <v>217.73333333333335</v>
      </c>
      <c r="E111" s="480">
        <v>215.9666666666667</v>
      </c>
      <c r="F111" s="480">
        <v>213.38333333333335</v>
      </c>
      <c r="G111" s="480">
        <v>211.6166666666667</v>
      </c>
      <c r="H111" s="480">
        <v>220.31666666666669</v>
      </c>
      <c r="I111" s="480">
        <v>222.08333333333334</v>
      </c>
      <c r="J111" s="480">
        <v>224.66666666666669</v>
      </c>
      <c r="K111" s="479">
        <v>219.5</v>
      </c>
      <c r="L111" s="479">
        <v>215.15</v>
      </c>
      <c r="M111" s="479">
        <v>2.76519</v>
      </c>
    </row>
    <row r="112" spans="1:13">
      <c r="A112" s="254">
        <v>102</v>
      </c>
      <c r="B112" s="482" t="s">
        <v>334</v>
      </c>
      <c r="C112" s="479">
        <v>108.15</v>
      </c>
      <c r="D112" s="480">
        <v>108.35000000000001</v>
      </c>
      <c r="E112" s="480">
        <v>106.80000000000001</v>
      </c>
      <c r="F112" s="480">
        <v>105.45</v>
      </c>
      <c r="G112" s="480">
        <v>103.9</v>
      </c>
      <c r="H112" s="480">
        <v>109.70000000000002</v>
      </c>
      <c r="I112" s="480">
        <v>111.25</v>
      </c>
      <c r="J112" s="480">
        <v>112.60000000000002</v>
      </c>
      <c r="K112" s="479">
        <v>109.9</v>
      </c>
      <c r="L112" s="479">
        <v>107</v>
      </c>
      <c r="M112" s="479">
        <v>7.9974600000000002</v>
      </c>
    </row>
    <row r="113" spans="1:13">
      <c r="A113" s="254">
        <v>103</v>
      </c>
      <c r="B113" s="482" t="s">
        <v>335</v>
      </c>
      <c r="C113" s="479">
        <v>570.1</v>
      </c>
      <c r="D113" s="480">
        <v>569.31666666666672</v>
      </c>
      <c r="E113" s="480">
        <v>561.78333333333342</v>
      </c>
      <c r="F113" s="480">
        <v>553.4666666666667</v>
      </c>
      <c r="G113" s="480">
        <v>545.93333333333339</v>
      </c>
      <c r="H113" s="480">
        <v>577.63333333333344</v>
      </c>
      <c r="I113" s="480">
        <v>585.16666666666674</v>
      </c>
      <c r="J113" s="480">
        <v>593.48333333333346</v>
      </c>
      <c r="K113" s="479">
        <v>576.85</v>
      </c>
      <c r="L113" s="479">
        <v>561</v>
      </c>
      <c r="M113" s="479">
        <v>0.81366000000000005</v>
      </c>
    </row>
    <row r="114" spans="1:13">
      <c r="A114" s="254">
        <v>104</v>
      </c>
      <c r="B114" s="482" t="s">
        <v>81</v>
      </c>
      <c r="C114" s="479">
        <v>559.1</v>
      </c>
      <c r="D114" s="480">
        <v>560.03333333333342</v>
      </c>
      <c r="E114" s="480">
        <v>554.11666666666679</v>
      </c>
      <c r="F114" s="480">
        <v>549.13333333333333</v>
      </c>
      <c r="G114" s="480">
        <v>543.2166666666667</v>
      </c>
      <c r="H114" s="480">
        <v>565.01666666666688</v>
      </c>
      <c r="I114" s="480">
        <v>570.93333333333362</v>
      </c>
      <c r="J114" s="480">
        <v>575.91666666666697</v>
      </c>
      <c r="K114" s="479">
        <v>565.95000000000005</v>
      </c>
      <c r="L114" s="479">
        <v>555.04999999999995</v>
      </c>
      <c r="M114" s="479">
        <v>32.455750000000002</v>
      </c>
    </row>
    <row r="115" spans="1:13">
      <c r="A115" s="254">
        <v>105</v>
      </c>
      <c r="B115" s="482" t="s">
        <v>82</v>
      </c>
      <c r="C115" s="479">
        <v>910.2</v>
      </c>
      <c r="D115" s="480">
        <v>913.66666666666663</v>
      </c>
      <c r="E115" s="480">
        <v>902.93333333333328</v>
      </c>
      <c r="F115" s="480">
        <v>895.66666666666663</v>
      </c>
      <c r="G115" s="480">
        <v>884.93333333333328</v>
      </c>
      <c r="H115" s="480">
        <v>920.93333333333328</v>
      </c>
      <c r="I115" s="480">
        <v>931.66666666666663</v>
      </c>
      <c r="J115" s="480">
        <v>938.93333333333328</v>
      </c>
      <c r="K115" s="479">
        <v>924.4</v>
      </c>
      <c r="L115" s="479">
        <v>906.4</v>
      </c>
      <c r="M115" s="479">
        <v>63.301439999999999</v>
      </c>
    </row>
    <row r="116" spans="1:13">
      <c r="A116" s="254">
        <v>106</v>
      </c>
      <c r="B116" s="482" t="s">
        <v>231</v>
      </c>
      <c r="C116" s="479">
        <v>169.55</v>
      </c>
      <c r="D116" s="480">
        <v>167.23333333333332</v>
      </c>
      <c r="E116" s="480">
        <v>164.36666666666665</v>
      </c>
      <c r="F116" s="480">
        <v>159.18333333333334</v>
      </c>
      <c r="G116" s="480">
        <v>156.31666666666666</v>
      </c>
      <c r="H116" s="480">
        <v>172.41666666666663</v>
      </c>
      <c r="I116" s="480">
        <v>175.2833333333333</v>
      </c>
      <c r="J116" s="480">
        <v>180.46666666666661</v>
      </c>
      <c r="K116" s="479">
        <v>170.1</v>
      </c>
      <c r="L116" s="479">
        <v>162.05000000000001</v>
      </c>
      <c r="M116" s="479">
        <v>20.527740000000001</v>
      </c>
    </row>
    <row r="117" spans="1:13">
      <c r="A117" s="254">
        <v>107</v>
      </c>
      <c r="B117" s="482" t="s">
        <v>83</v>
      </c>
      <c r="C117" s="479">
        <v>132.19999999999999</v>
      </c>
      <c r="D117" s="480">
        <v>132.28333333333333</v>
      </c>
      <c r="E117" s="480">
        <v>131.11666666666667</v>
      </c>
      <c r="F117" s="480">
        <v>130.03333333333333</v>
      </c>
      <c r="G117" s="480">
        <v>128.86666666666667</v>
      </c>
      <c r="H117" s="480">
        <v>133.36666666666667</v>
      </c>
      <c r="I117" s="480">
        <v>134.53333333333336</v>
      </c>
      <c r="J117" s="480">
        <v>135.61666666666667</v>
      </c>
      <c r="K117" s="479">
        <v>133.44999999999999</v>
      </c>
      <c r="L117" s="479">
        <v>131.19999999999999</v>
      </c>
      <c r="M117" s="479">
        <v>102.62391</v>
      </c>
    </row>
    <row r="118" spans="1:13">
      <c r="A118" s="254">
        <v>108</v>
      </c>
      <c r="B118" s="482" t="s">
        <v>336</v>
      </c>
      <c r="C118" s="479">
        <v>367.95</v>
      </c>
      <c r="D118" s="480">
        <v>368.41666666666669</v>
      </c>
      <c r="E118" s="480">
        <v>361.83333333333337</v>
      </c>
      <c r="F118" s="480">
        <v>355.7166666666667</v>
      </c>
      <c r="G118" s="480">
        <v>349.13333333333338</v>
      </c>
      <c r="H118" s="480">
        <v>374.53333333333336</v>
      </c>
      <c r="I118" s="480">
        <v>381.11666666666673</v>
      </c>
      <c r="J118" s="480">
        <v>387.23333333333335</v>
      </c>
      <c r="K118" s="479">
        <v>375</v>
      </c>
      <c r="L118" s="479">
        <v>362.3</v>
      </c>
      <c r="M118" s="479">
        <v>2.90788</v>
      </c>
    </row>
    <row r="119" spans="1:13">
      <c r="A119" s="254">
        <v>109</v>
      </c>
      <c r="B119" s="482" t="s">
        <v>822</v>
      </c>
      <c r="C119" s="479">
        <v>2902.75</v>
      </c>
      <c r="D119" s="480">
        <v>2882.9166666666665</v>
      </c>
      <c r="E119" s="480">
        <v>2850.833333333333</v>
      </c>
      <c r="F119" s="480">
        <v>2798.9166666666665</v>
      </c>
      <c r="G119" s="480">
        <v>2766.833333333333</v>
      </c>
      <c r="H119" s="480">
        <v>2934.833333333333</v>
      </c>
      <c r="I119" s="480">
        <v>2966.9166666666661</v>
      </c>
      <c r="J119" s="480">
        <v>3018.833333333333</v>
      </c>
      <c r="K119" s="479">
        <v>2915</v>
      </c>
      <c r="L119" s="479">
        <v>2831</v>
      </c>
      <c r="M119" s="479">
        <v>2.6732200000000002</v>
      </c>
    </row>
    <row r="120" spans="1:13">
      <c r="A120" s="254">
        <v>110</v>
      </c>
      <c r="B120" s="482" t="s">
        <v>84</v>
      </c>
      <c r="C120" s="479">
        <v>1493.05</v>
      </c>
      <c r="D120" s="480">
        <v>1491.8333333333333</v>
      </c>
      <c r="E120" s="480">
        <v>1471.7666666666664</v>
      </c>
      <c r="F120" s="480">
        <v>1450.4833333333331</v>
      </c>
      <c r="G120" s="480">
        <v>1430.4166666666663</v>
      </c>
      <c r="H120" s="480">
        <v>1513.1166666666666</v>
      </c>
      <c r="I120" s="480">
        <v>1533.1833333333336</v>
      </c>
      <c r="J120" s="480">
        <v>1554.4666666666667</v>
      </c>
      <c r="K120" s="479">
        <v>1511.9</v>
      </c>
      <c r="L120" s="479">
        <v>1470.55</v>
      </c>
      <c r="M120" s="479">
        <v>6.7397299999999998</v>
      </c>
    </row>
    <row r="121" spans="1:13">
      <c r="A121" s="254">
        <v>111</v>
      </c>
      <c r="B121" s="482" t="s">
        <v>85</v>
      </c>
      <c r="C121" s="479">
        <v>572.5</v>
      </c>
      <c r="D121" s="480">
        <v>579.93333333333328</v>
      </c>
      <c r="E121" s="480">
        <v>563.01666666666654</v>
      </c>
      <c r="F121" s="480">
        <v>553.5333333333333</v>
      </c>
      <c r="G121" s="480">
        <v>536.61666666666656</v>
      </c>
      <c r="H121" s="480">
        <v>589.41666666666652</v>
      </c>
      <c r="I121" s="480">
        <v>606.33333333333326</v>
      </c>
      <c r="J121" s="480">
        <v>615.81666666666649</v>
      </c>
      <c r="K121" s="479">
        <v>596.85</v>
      </c>
      <c r="L121" s="479">
        <v>570.45000000000005</v>
      </c>
      <c r="M121" s="479">
        <v>15.008039999999999</v>
      </c>
    </row>
    <row r="122" spans="1:13">
      <c r="A122" s="254">
        <v>112</v>
      </c>
      <c r="B122" s="482" t="s">
        <v>232</v>
      </c>
      <c r="C122" s="479">
        <v>729.9</v>
      </c>
      <c r="D122" s="480">
        <v>732.1</v>
      </c>
      <c r="E122" s="480">
        <v>724.80000000000007</v>
      </c>
      <c r="F122" s="480">
        <v>719.7</v>
      </c>
      <c r="G122" s="480">
        <v>712.40000000000009</v>
      </c>
      <c r="H122" s="480">
        <v>737.2</v>
      </c>
      <c r="I122" s="480">
        <v>744.5</v>
      </c>
      <c r="J122" s="480">
        <v>749.6</v>
      </c>
      <c r="K122" s="479">
        <v>739.4</v>
      </c>
      <c r="L122" s="479">
        <v>727</v>
      </c>
      <c r="M122" s="479">
        <v>4.62866</v>
      </c>
    </row>
    <row r="123" spans="1:13">
      <c r="A123" s="254">
        <v>113</v>
      </c>
      <c r="B123" s="482" t="s">
        <v>337</v>
      </c>
      <c r="C123" s="479">
        <v>611.15</v>
      </c>
      <c r="D123" s="480">
        <v>605.76666666666665</v>
      </c>
      <c r="E123" s="480">
        <v>595.38333333333333</v>
      </c>
      <c r="F123" s="480">
        <v>579.61666666666667</v>
      </c>
      <c r="G123" s="480">
        <v>569.23333333333335</v>
      </c>
      <c r="H123" s="480">
        <v>621.5333333333333</v>
      </c>
      <c r="I123" s="480">
        <v>631.91666666666652</v>
      </c>
      <c r="J123" s="480">
        <v>647.68333333333328</v>
      </c>
      <c r="K123" s="479">
        <v>616.15</v>
      </c>
      <c r="L123" s="479">
        <v>590</v>
      </c>
      <c r="M123" s="479">
        <v>1.3732500000000001</v>
      </c>
    </row>
    <row r="124" spans="1:13">
      <c r="A124" s="254">
        <v>114</v>
      </c>
      <c r="B124" s="482" t="s">
        <v>233</v>
      </c>
      <c r="C124" s="479">
        <v>375.95</v>
      </c>
      <c r="D124" s="480">
        <v>380.18333333333339</v>
      </c>
      <c r="E124" s="480">
        <v>370.36666666666679</v>
      </c>
      <c r="F124" s="480">
        <v>364.78333333333342</v>
      </c>
      <c r="G124" s="480">
        <v>354.96666666666681</v>
      </c>
      <c r="H124" s="480">
        <v>385.76666666666677</v>
      </c>
      <c r="I124" s="480">
        <v>395.58333333333337</v>
      </c>
      <c r="J124" s="480">
        <v>401.16666666666674</v>
      </c>
      <c r="K124" s="479">
        <v>390</v>
      </c>
      <c r="L124" s="479">
        <v>374.6</v>
      </c>
      <c r="M124" s="479">
        <v>5.0476799999999997</v>
      </c>
    </row>
    <row r="125" spans="1:13">
      <c r="A125" s="254">
        <v>115</v>
      </c>
      <c r="B125" s="482" t="s">
        <v>86</v>
      </c>
      <c r="C125" s="479">
        <v>837.5</v>
      </c>
      <c r="D125" s="480">
        <v>833.56666666666661</v>
      </c>
      <c r="E125" s="480">
        <v>825.53333333333319</v>
      </c>
      <c r="F125" s="480">
        <v>813.56666666666661</v>
      </c>
      <c r="G125" s="480">
        <v>805.53333333333319</v>
      </c>
      <c r="H125" s="480">
        <v>845.53333333333319</v>
      </c>
      <c r="I125" s="480">
        <v>853.56666666666649</v>
      </c>
      <c r="J125" s="480">
        <v>865.53333333333319</v>
      </c>
      <c r="K125" s="479">
        <v>841.6</v>
      </c>
      <c r="L125" s="479">
        <v>821.6</v>
      </c>
      <c r="M125" s="479">
        <v>7.3779199999999996</v>
      </c>
    </row>
    <row r="126" spans="1:13">
      <c r="A126" s="254">
        <v>116</v>
      </c>
      <c r="B126" s="482" t="s">
        <v>338</v>
      </c>
      <c r="C126" s="479">
        <v>749.65</v>
      </c>
      <c r="D126" s="480">
        <v>745</v>
      </c>
      <c r="E126" s="480">
        <v>730.6</v>
      </c>
      <c r="F126" s="480">
        <v>711.55000000000007</v>
      </c>
      <c r="G126" s="480">
        <v>697.15000000000009</v>
      </c>
      <c r="H126" s="480">
        <v>764.05</v>
      </c>
      <c r="I126" s="480">
        <v>778.45</v>
      </c>
      <c r="J126" s="480">
        <v>797.49999999999989</v>
      </c>
      <c r="K126" s="479">
        <v>759.4</v>
      </c>
      <c r="L126" s="479">
        <v>725.95</v>
      </c>
      <c r="M126" s="479">
        <v>2.42733</v>
      </c>
    </row>
    <row r="127" spans="1:13">
      <c r="A127" s="254">
        <v>117</v>
      </c>
      <c r="B127" s="482" t="s">
        <v>339</v>
      </c>
      <c r="C127" s="479">
        <v>83.7</v>
      </c>
      <c r="D127" s="480">
        <v>82.466666666666669</v>
      </c>
      <c r="E127" s="480">
        <v>80.333333333333343</v>
      </c>
      <c r="F127" s="480">
        <v>76.966666666666669</v>
      </c>
      <c r="G127" s="480">
        <v>74.833333333333343</v>
      </c>
      <c r="H127" s="480">
        <v>85.833333333333343</v>
      </c>
      <c r="I127" s="480">
        <v>87.966666666666669</v>
      </c>
      <c r="J127" s="480">
        <v>91.333333333333343</v>
      </c>
      <c r="K127" s="479">
        <v>84.6</v>
      </c>
      <c r="L127" s="479">
        <v>79.099999999999994</v>
      </c>
      <c r="M127" s="479">
        <v>2.1271800000000001</v>
      </c>
    </row>
    <row r="128" spans="1:13">
      <c r="A128" s="254">
        <v>118</v>
      </c>
      <c r="B128" s="482" t="s">
        <v>340</v>
      </c>
      <c r="C128" s="479">
        <v>89.8</v>
      </c>
      <c r="D128" s="480">
        <v>89.883333333333326</v>
      </c>
      <c r="E128" s="480">
        <v>88.916666666666657</v>
      </c>
      <c r="F128" s="480">
        <v>88.033333333333331</v>
      </c>
      <c r="G128" s="480">
        <v>87.066666666666663</v>
      </c>
      <c r="H128" s="480">
        <v>90.766666666666652</v>
      </c>
      <c r="I128" s="480">
        <v>91.73333333333332</v>
      </c>
      <c r="J128" s="480">
        <v>92.616666666666646</v>
      </c>
      <c r="K128" s="479">
        <v>90.85</v>
      </c>
      <c r="L128" s="479">
        <v>89</v>
      </c>
      <c r="M128" s="479">
        <v>15.852969999999999</v>
      </c>
    </row>
    <row r="129" spans="1:13">
      <c r="A129" s="254">
        <v>119</v>
      </c>
      <c r="B129" s="482" t="s">
        <v>341</v>
      </c>
      <c r="C129" s="479">
        <v>757</v>
      </c>
      <c r="D129" s="480">
        <v>744.23333333333323</v>
      </c>
      <c r="E129" s="480">
        <v>715.76666666666642</v>
      </c>
      <c r="F129" s="480">
        <v>674.53333333333319</v>
      </c>
      <c r="G129" s="480">
        <v>646.06666666666638</v>
      </c>
      <c r="H129" s="480">
        <v>785.46666666666647</v>
      </c>
      <c r="I129" s="480">
        <v>813.93333333333339</v>
      </c>
      <c r="J129" s="480">
        <v>855.16666666666652</v>
      </c>
      <c r="K129" s="479">
        <v>772.7</v>
      </c>
      <c r="L129" s="479">
        <v>703</v>
      </c>
      <c r="M129" s="479">
        <v>19.522839999999999</v>
      </c>
    </row>
    <row r="130" spans="1:13">
      <c r="A130" s="254">
        <v>120</v>
      </c>
      <c r="B130" s="482" t="s">
        <v>92</v>
      </c>
      <c r="C130" s="479">
        <v>247.85</v>
      </c>
      <c r="D130" s="480">
        <v>246.18333333333331</v>
      </c>
      <c r="E130" s="480">
        <v>243.41666666666663</v>
      </c>
      <c r="F130" s="480">
        <v>238.98333333333332</v>
      </c>
      <c r="G130" s="480">
        <v>236.21666666666664</v>
      </c>
      <c r="H130" s="480">
        <v>250.61666666666662</v>
      </c>
      <c r="I130" s="480">
        <v>253.38333333333333</v>
      </c>
      <c r="J130" s="480">
        <v>257.81666666666661</v>
      </c>
      <c r="K130" s="479">
        <v>248.95</v>
      </c>
      <c r="L130" s="479">
        <v>241.75</v>
      </c>
      <c r="M130" s="479">
        <v>60.28248</v>
      </c>
    </row>
    <row r="131" spans="1:13">
      <c r="A131" s="254">
        <v>121</v>
      </c>
      <c r="B131" s="482" t="s">
        <v>87</v>
      </c>
      <c r="C131" s="479">
        <v>542.4</v>
      </c>
      <c r="D131" s="480">
        <v>543.13333333333333</v>
      </c>
      <c r="E131" s="480">
        <v>537.86666666666667</v>
      </c>
      <c r="F131" s="480">
        <v>533.33333333333337</v>
      </c>
      <c r="G131" s="480">
        <v>528.06666666666672</v>
      </c>
      <c r="H131" s="480">
        <v>547.66666666666663</v>
      </c>
      <c r="I131" s="480">
        <v>552.93333333333328</v>
      </c>
      <c r="J131" s="480">
        <v>557.46666666666658</v>
      </c>
      <c r="K131" s="479">
        <v>548.4</v>
      </c>
      <c r="L131" s="479">
        <v>538.6</v>
      </c>
      <c r="M131" s="479">
        <v>17.252310000000001</v>
      </c>
    </row>
    <row r="132" spans="1:13">
      <c r="A132" s="254">
        <v>122</v>
      </c>
      <c r="B132" s="482" t="s">
        <v>234</v>
      </c>
      <c r="C132" s="479">
        <v>1546.45</v>
      </c>
      <c r="D132" s="480">
        <v>1549.55</v>
      </c>
      <c r="E132" s="480">
        <v>1499.85</v>
      </c>
      <c r="F132" s="480">
        <v>1453.25</v>
      </c>
      <c r="G132" s="480">
        <v>1403.55</v>
      </c>
      <c r="H132" s="480">
        <v>1596.1499999999999</v>
      </c>
      <c r="I132" s="480">
        <v>1645.8500000000001</v>
      </c>
      <c r="J132" s="480">
        <v>1692.4499999999998</v>
      </c>
      <c r="K132" s="479">
        <v>1599.25</v>
      </c>
      <c r="L132" s="479">
        <v>1502.95</v>
      </c>
      <c r="M132" s="479">
        <v>2.3905699999999999</v>
      </c>
    </row>
    <row r="133" spans="1:13">
      <c r="A133" s="254">
        <v>123</v>
      </c>
      <c r="B133" s="482" t="s">
        <v>342</v>
      </c>
      <c r="C133" s="479">
        <v>1904.1</v>
      </c>
      <c r="D133" s="480">
        <v>1904.8999999999999</v>
      </c>
      <c r="E133" s="480">
        <v>1854.7999999999997</v>
      </c>
      <c r="F133" s="480">
        <v>1805.4999999999998</v>
      </c>
      <c r="G133" s="480">
        <v>1755.3999999999996</v>
      </c>
      <c r="H133" s="480">
        <v>1954.1999999999998</v>
      </c>
      <c r="I133" s="480">
        <v>2004.2999999999997</v>
      </c>
      <c r="J133" s="480">
        <v>2053.6</v>
      </c>
      <c r="K133" s="479">
        <v>1955</v>
      </c>
      <c r="L133" s="479">
        <v>1855.6</v>
      </c>
      <c r="M133" s="479">
        <v>29.113489999999999</v>
      </c>
    </row>
    <row r="134" spans="1:13">
      <c r="A134" s="254">
        <v>124</v>
      </c>
      <c r="B134" s="482" t="s">
        <v>343</v>
      </c>
      <c r="C134" s="479">
        <v>154.65</v>
      </c>
      <c r="D134" s="480">
        <v>152.58333333333334</v>
      </c>
      <c r="E134" s="480">
        <v>149.26666666666668</v>
      </c>
      <c r="F134" s="480">
        <v>143.88333333333333</v>
      </c>
      <c r="G134" s="480">
        <v>140.56666666666666</v>
      </c>
      <c r="H134" s="480">
        <v>157.9666666666667</v>
      </c>
      <c r="I134" s="480">
        <v>161.28333333333336</v>
      </c>
      <c r="J134" s="480">
        <v>166.66666666666671</v>
      </c>
      <c r="K134" s="479">
        <v>155.9</v>
      </c>
      <c r="L134" s="479">
        <v>147.19999999999999</v>
      </c>
      <c r="M134" s="479">
        <v>24.734660000000002</v>
      </c>
    </row>
    <row r="135" spans="1:13">
      <c r="A135" s="254">
        <v>125</v>
      </c>
      <c r="B135" s="482" t="s">
        <v>832</v>
      </c>
      <c r="C135" s="479">
        <v>173.6</v>
      </c>
      <c r="D135" s="480">
        <v>175.36666666666667</v>
      </c>
      <c r="E135" s="480">
        <v>171.08333333333334</v>
      </c>
      <c r="F135" s="480">
        <v>168.56666666666666</v>
      </c>
      <c r="G135" s="480">
        <v>164.28333333333333</v>
      </c>
      <c r="H135" s="480">
        <v>177.88333333333335</v>
      </c>
      <c r="I135" s="480">
        <v>182.16666666666666</v>
      </c>
      <c r="J135" s="480">
        <v>184.68333333333337</v>
      </c>
      <c r="K135" s="479">
        <v>179.65</v>
      </c>
      <c r="L135" s="479">
        <v>172.85</v>
      </c>
      <c r="M135" s="479">
        <v>6.3007600000000004</v>
      </c>
    </row>
    <row r="136" spans="1:13">
      <c r="A136" s="254">
        <v>126</v>
      </c>
      <c r="B136" s="482" t="s">
        <v>740</v>
      </c>
      <c r="C136" s="479">
        <v>810.9</v>
      </c>
      <c r="D136" s="480">
        <v>807.63333333333333</v>
      </c>
      <c r="E136" s="480">
        <v>767.26666666666665</v>
      </c>
      <c r="F136" s="480">
        <v>723.63333333333333</v>
      </c>
      <c r="G136" s="480">
        <v>683.26666666666665</v>
      </c>
      <c r="H136" s="480">
        <v>851.26666666666665</v>
      </c>
      <c r="I136" s="480">
        <v>891.63333333333321</v>
      </c>
      <c r="J136" s="480">
        <v>935.26666666666665</v>
      </c>
      <c r="K136" s="479">
        <v>848</v>
      </c>
      <c r="L136" s="479">
        <v>764</v>
      </c>
      <c r="M136" s="479">
        <v>9.0917700000000004</v>
      </c>
    </row>
    <row r="137" spans="1:13">
      <c r="A137" s="254">
        <v>127</v>
      </c>
      <c r="B137" s="482" t="s">
        <v>345</v>
      </c>
      <c r="C137" s="479">
        <v>541.20000000000005</v>
      </c>
      <c r="D137" s="480">
        <v>539.69999999999993</v>
      </c>
      <c r="E137" s="480">
        <v>534.74999999999989</v>
      </c>
      <c r="F137" s="480">
        <v>528.29999999999995</v>
      </c>
      <c r="G137" s="480">
        <v>523.34999999999991</v>
      </c>
      <c r="H137" s="480">
        <v>546.14999999999986</v>
      </c>
      <c r="I137" s="480">
        <v>551.09999999999991</v>
      </c>
      <c r="J137" s="480">
        <v>557.54999999999984</v>
      </c>
      <c r="K137" s="479">
        <v>544.65</v>
      </c>
      <c r="L137" s="479">
        <v>533.25</v>
      </c>
      <c r="M137" s="479">
        <v>2.2650199999999998</v>
      </c>
    </row>
    <row r="138" spans="1:13">
      <c r="A138" s="254">
        <v>128</v>
      </c>
      <c r="B138" s="482" t="s">
        <v>89</v>
      </c>
      <c r="C138" s="479">
        <v>10</v>
      </c>
      <c r="D138" s="480">
        <v>9.8166666666666682</v>
      </c>
      <c r="E138" s="480">
        <v>9.0333333333333368</v>
      </c>
      <c r="F138" s="480">
        <v>8.0666666666666682</v>
      </c>
      <c r="G138" s="480">
        <v>7.2833333333333368</v>
      </c>
      <c r="H138" s="480">
        <v>10.783333333333337</v>
      </c>
      <c r="I138" s="480">
        <v>11.566666666666668</v>
      </c>
      <c r="J138" s="480">
        <v>12.533333333333337</v>
      </c>
      <c r="K138" s="479">
        <v>10.6</v>
      </c>
      <c r="L138" s="479">
        <v>8.85</v>
      </c>
      <c r="M138" s="479">
        <v>123.60217</v>
      </c>
    </row>
    <row r="139" spans="1:13">
      <c r="A139" s="254">
        <v>129</v>
      </c>
      <c r="B139" s="482" t="s">
        <v>346</v>
      </c>
      <c r="C139" s="479">
        <v>159.55000000000001</v>
      </c>
      <c r="D139" s="480">
        <v>159.41666666666666</v>
      </c>
      <c r="E139" s="480">
        <v>156.33333333333331</v>
      </c>
      <c r="F139" s="480">
        <v>153.11666666666665</v>
      </c>
      <c r="G139" s="480">
        <v>150.0333333333333</v>
      </c>
      <c r="H139" s="480">
        <v>162.63333333333333</v>
      </c>
      <c r="I139" s="480">
        <v>165.71666666666664</v>
      </c>
      <c r="J139" s="480">
        <v>168.93333333333334</v>
      </c>
      <c r="K139" s="479">
        <v>162.5</v>
      </c>
      <c r="L139" s="479">
        <v>156.19999999999999</v>
      </c>
      <c r="M139" s="479">
        <v>8.4730299999999996</v>
      </c>
    </row>
    <row r="140" spans="1:13">
      <c r="A140" s="254">
        <v>130</v>
      </c>
      <c r="B140" s="482" t="s">
        <v>90</v>
      </c>
      <c r="C140" s="479">
        <v>4074</v>
      </c>
      <c r="D140" s="480">
        <v>4082.1166666666663</v>
      </c>
      <c r="E140" s="480">
        <v>4016.9333333333325</v>
      </c>
      <c r="F140" s="480">
        <v>3959.8666666666663</v>
      </c>
      <c r="G140" s="480">
        <v>3894.6833333333325</v>
      </c>
      <c r="H140" s="480">
        <v>4139.1833333333325</v>
      </c>
      <c r="I140" s="480">
        <v>4204.3666666666659</v>
      </c>
      <c r="J140" s="480">
        <v>4261.4333333333325</v>
      </c>
      <c r="K140" s="479">
        <v>4147.3</v>
      </c>
      <c r="L140" s="479">
        <v>4025.05</v>
      </c>
      <c r="M140" s="479">
        <v>10.14865</v>
      </c>
    </row>
    <row r="141" spans="1:13">
      <c r="A141" s="254">
        <v>131</v>
      </c>
      <c r="B141" s="482" t="s">
        <v>347</v>
      </c>
      <c r="C141" s="479">
        <v>4250.95</v>
      </c>
      <c r="D141" s="480">
        <v>4217.05</v>
      </c>
      <c r="E141" s="480">
        <v>4156.1000000000004</v>
      </c>
      <c r="F141" s="480">
        <v>4061.25</v>
      </c>
      <c r="G141" s="480">
        <v>4000.3</v>
      </c>
      <c r="H141" s="480">
        <v>4311.9000000000005</v>
      </c>
      <c r="I141" s="480">
        <v>4372.8499999999995</v>
      </c>
      <c r="J141" s="480">
        <v>4467.7000000000007</v>
      </c>
      <c r="K141" s="479">
        <v>4278</v>
      </c>
      <c r="L141" s="479">
        <v>4122.2</v>
      </c>
      <c r="M141" s="479">
        <v>1.8955200000000001</v>
      </c>
    </row>
    <row r="142" spans="1:13">
      <c r="A142" s="254">
        <v>132</v>
      </c>
      <c r="B142" s="482" t="s">
        <v>348</v>
      </c>
      <c r="C142" s="479">
        <v>2928.7</v>
      </c>
      <c r="D142" s="480">
        <v>2930.9666666666667</v>
      </c>
      <c r="E142" s="480">
        <v>2902.7333333333336</v>
      </c>
      <c r="F142" s="480">
        <v>2876.7666666666669</v>
      </c>
      <c r="G142" s="480">
        <v>2848.5333333333338</v>
      </c>
      <c r="H142" s="480">
        <v>2956.9333333333334</v>
      </c>
      <c r="I142" s="480">
        <v>2985.1666666666661</v>
      </c>
      <c r="J142" s="480">
        <v>3011.1333333333332</v>
      </c>
      <c r="K142" s="479">
        <v>2959.2</v>
      </c>
      <c r="L142" s="479">
        <v>2905</v>
      </c>
      <c r="M142" s="479">
        <v>2.2729200000000001</v>
      </c>
    </row>
    <row r="143" spans="1:13">
      <c r="A143" s="254">
        <v>133</v>
      </c>
      <c r="B143" s="482" t="s">
        <v>93</v>
      </c>
      <c r="C143" s="479">
        <v>5185.95</v>
      </c>
      <c r="D143" s="480">
        <v>5179.4333333333334</v>
      </c>
      <c r="E143" s="480">
        <v>5146.5166666666664</v>
      </c>
      <c r="F143" s="480">
        <v>5107.083333333333</v>
      </c>
      <c r="G143" s="480">
        <v>5074.1666666666661</v>
      </c>
      <c r="H143" s="480">
        <v>5218.8666666666668</v>
      </c>
      <c r="I143" s="480">
        <v>5251.7833333333328</v>
      </c>
      <c r="J143" s="480">
        <v>5291.2166666666672</v>
      </c>
      <c r="K143" s="479">
        <v>5212.3500000000004</v>
      </c>
      <c r="L143" s="479">
        <v>5140</v>
      </c>
      <c r="M143" s="479">
        <v>9.3789899999999999</v>
      </c>
    </row>
    <row r="144" spans="1:13">
      <c r="A144" s="254">
        <v>134</v>
      </c>
      <c r="B144" s="482" t="s">
        <v>349</v>
      </c>
      <c r="C144" s="479">
        <v>402.75</v>
      </c>
      <c r="D144" s="480">
        <v>388.73333333333335</v>
      </c>
      <c r="E144" s="480">
        <v>363.06666666666672</v>
      </c>
      <c r="F144" s="480">
        <v>323.38333333333338</v>
      </c>
      <c r="G144" s="480">
        <v>297.71666666666675</v>
      </c>
      <c r="H144" s="480">
        <v>428.41666666666669</v>
      </c>
      <c r="I144" s="480">
        <v>454.08333333333331</v>
      </c>
      <c r="J144" s="480">
        <v>493.76666666666665</v>
      </c>
      <c r="K144" s="479">
        <v>414.4</v>
      </c>
      <c r="L144" s="479">
        <v>349.05</v>
      </c>
      <c r="M144" s="479">
        <v>80.355410000000006</v>
      </c>
    </row>
    <row r="145" spans="1:13">
      <c r="A145" s="254">
        <v>135</v>
      </c>
      <c r="B145" s="482" t="s">
        <v>350</v>
      </c>
      <c r="C145" s="479">
        <v>87.05</v>
      </c>
      <c r="D145" s="480">
        <v>86.699999999999989</v>
      </c>
      <c r="E145" s="480">
        <v>86.049999999999983</v>
      </c>
      <c r="F145" s="480">
        <v>85.05</v>
      </c>
      <c r="G145" s="480">
        <v>84.399999999999991</v>
      </c>
      <c r="H145" s="480">
        <v>87.699999999999974</v>
      </c>
      <c r="I145" s="480">
        <v>88.34999999999998</v>
      </c>
      <c r="J145" s="480">
        <v>89.349999999999966</v>
      </c>
      <c r="K145" s="479">
        <v>87.35</v>
      </c>
      <c r="L145" s="479">
        <v>85.7</v>
      </c>
      <c r="M145" s="479">
        <v>1.2312099999999999</v>
      </c>
    </row>
    <row r="146" spans="1:13">
      <c r="A146" s="254">
        <v>136</v>
      </c>
      <c r="B146" s="482" t="s">
        <v>833</v>
      </c>
      <c r="C146" s="479">
        <v>219.7</v>
      </c>
      <c r="D146" s="480">
        <v>222.1</v>
      </c>
      <c r="E146" s="480">
        <v>216.54999999999998</v>
      </c>
      <c r="F146" s="480">
        <v>213.39999999999998</v>
      </c>
      <c r="G146" s="480">
        <v>207.84999999999997</v>
      </c>
      <c r="H146" s="480">
        <v>225.25</v>
      </c>
      <c r="I146" s="480">
        <v>230.8</v>
      </c>
      <c r="J146" s="480">
        <v>233.95000000000002</v>
      </c>
      <c r="K146" s="479">
        <v>227.65</v>
      </c>
      <c r="L146" s="479">
        <v>218.95</v>
      </c>
      <c r="M146" s="479">
        <v>1.79501</v>
      </c>
    </row>
    <row r="147" spans="1:13">
      <c r="A147" s="254">
        <v>137</v>
      </c>
      <c r="B147" s="482" t="s">
        <v>742</v>
      </c>
      <c r="C147" s="479">
        <v>1810</v>
      </c>
      <c r="D147" s="480">
        <v>1797</v>
      </c>
      <c r="E147" s="480">
        <v>1773</v>
      </c>
      <c r="F147" s="480">
        <v>1736</v>
      </c>
      <c r="G147" s="480">
        <v>1712</v>
      </c>
      <c r="H147" s="480">
        <v>1834</v>
      </c>
      <c r="I147" s="480">
        <v>1858</v>
      </c>
      <c r="J147" s="480">
        <v>1895</v>
      </c>
      <c r="K147" s="479">
        <v>1821</v>
      </c>
      <c r="L147" s="479">
        <v>1760</v>
      </c>
      <c r="M147" s="479">
        <v>5.3379999999999997E-2</v>
      </c>
    </row>
    <row r="148" spans="1:13">
      <c r="A148" s="254">
        <v>138</v>
      </c>
      <c r="B148" s="482" t="s">
        <v>235</v>
      </c>
      <c r="C148" s="479">
        <v>57.25</v>
      </c>
      <c r="D148" s="480">
        <v>57.316666666666663</v>
      </c>
      <c r="E148" s="480">
        <v>56.633333333333326</v>
      </c>
      <c r="F148" s="480">
        <v>56.016666666666666</v>
      </c>
      <c r="G148" s="480">
        <v>55.333333333333329</v>
      </c>
      <c r="H148" s="480">
        <v>57.933333333333323</v>
      </c>
      <c r="I148" s="480">
        <v>58.61666666666666</v>
      </c>
      <c r="J148" s="480">
        <v>59.23333333333332</v>
      </c>
      <c r="K148" s="479">
        <v>58</v>
      </c>
      <c r="L148" s="479">
        <v>56.7</v>
      </c>
      <c r="M148" s="479">
        <v>17.905740000000002</v>
      </c>
    </row>
    <row r="149" spans="1:13">
      <c r="A149" s="254">
        <v>139</v>
      </c>
      <c r="B149" s="482" t="s">
        <v>94</v>
      </c>
      <c r="C149" s="479">
        <v>2396.25</v>
      </c>
      <c r="D149" s="480">
        <v>2393.3333333333335</v>
      </c>
      <c r="E149" s="480">
        <v>2370.416666666667</v>
      </c>
      <c r="F149" s="480">
        <v>2344.5833333333335</v>
      </c>
      <c r="G149" s="480">
        <v>2321.666666666667</v>
      </c>
      <c r="H149" s="480">
        <v>2419.166666666667</v>
      </c>
      <c r="I149" s="480">
        <v>2442.0833333333339</v>
      </c>
      <c r="J149" s="480">
        <v>2467.916666666667</v>
      </c>
      <c r="K149" s="479">
        <v>2416.25</v>
      </c>
      <c r="L149" s="479">
        <v>2367.5</v>
      </c>
      <c r="M149" s="479">
        <v>4.6108500000000001</v>
      </c>
    </row>
    <row r="150" spans="1:13">
      <c r="A150" s="254">
        <v>140</v>
      </c>
      <c r="B150" s="482" t="s">
        <v>351</v>
      </c>
      <c r="C150" s="479">
        <v>215.75</v>
      </c>
      <c r="D150" s="480">
        <v>216.18333333333331</v>
      </c>
      <c r="E150" s="480">
        <v>212.91666666666663</v>
      </c>
      <c r="F150" s="480">
        <v>210.08333333333331</v>
      </c>
      <c r="G150" s="480">
        <v>206.81666666666663</v>
      </c>
      <c r="H150" s="480">
        <v>219.01666666666662</v>
      </c>
      <c r="I150" s="480">
        <v>222.28333333333333</v>
      </c>
      <c r="J150" s="480">
        <v>225.11666666666662</v>
      </c>
      <c r="K150" s="479">
        <v>219.45</v>
      </c>
      <c r="L150" s="479">
        <v>213.35</v>
      </c>
      <c r="M150" s="479">
        <v>0.83352000000000004</v>
      </c>
    </row>
    <row r="151" spans="1:13">
      <c r="A151" s="254">
        <v>141</v>
      </c>
      <c r="B151" s="482" t="s">
        <v>236</v>
      </c>
      <c r="C151" s="479">
        <v>486.55</v>
      </c>
      <c r="D151" s="480">
        <v>487.16666666666669</v>
      </c>
      <c r="E151" s="480">
        <v>482.38333333333338</v>
      </c>
      <c r="F151" s="480">
        <v>478.2166666666667</v>
      </c>
      <c r="G151" s="480">
        <v>473.43333333333339</v>
      </c>
      <c r="H151" s="480">
        <v>491.33333333333337</v>
      </c>
      <c r="I151" s="480">
        <v>496.11666666666667</v>
      </c>
      <c r="J151" s="480">
        <v>500.28333333333336</v>
      </c>
      <c r="K151" s="479">
        <v>491.95</v>
      </c>
      <c r="L151" s="479">
        <v>483</v>
      </c>
      <c r="M151" s="479">
        <v>1.5155400000000001</v>
      </c>
    </row>
    <row r="152" spans="1:13">
      <c r="A152" s="254">
        <v>142</v>
      </c>
      <c r="B152" s="482" t="s">
        <v>237</v>
      </c>
      <c r="C152" s="479">
        <v>1326.65</v>
      </c>
      <c r="D152" s="480">
        <v>1313.6499999999999</v>
      </c>
      <c r="E152" s="480">
        <v>1295.4499999999998</v>
      </c>
      <c r="F152" s="480">
        <v>1264.25</v>
      </c>
      <c r="G152" s="480">
        <v>1246.05</v>
      </c>
      <c r="H152" s="480">
        <v>1344.8499999999997</v>
      </c>
      <c r="I152" s="480">
        <v>1363.05</v>
      </c>
      <c r="J152" s="480">
        <v>1394.2499999999995</v>
      </c>
      <c r="K152" s="479">
        <v>1331.85</v>
      </c>
      <c r="L152" s="479">
        <v>1282.45</v>
      </c>
      <c r="M152" s="479">
        <v>0.55552999999999997</v>
      </c>
    </row>
    <row r="153" spans="1:13">
      <c r="A153" s="254">
        <v>143</v>
      </c>
      <c r="B153" s="482" t="s">
        <v>238</v>
      </c>
      <c r="C153" s="479">
        <v>72.7</v>
      </c>
      <c r="D153" s="480">
        <v>72.7</v>
      </c>
      <c r="E153" s="480">
        <v>71.900000000000006</v>
      </c>
      <c r="F153" s="480">
        <v>71.100000000000009</v>
      </c>
      <c r="G153" s="480">
        <v>70.300000000000011</v>
      </c>
      <c r="H153" s="480">
        <v>73.5</v>
      </c>
      <c r="I153" s="480">
        <v>74.299999999999983</v>
      </c>
      <c r="J153" s="480">
        <v>75.099999999999994</v>
      </c>
      <c r="K153" s="479">
        <v>73.5</v>
      </c>
      <c r="L153" s="479">
        <v>71.900000000000006</v>
      </c>
      <c r="M153" s="479">
        <v>11.906280000000001</v>
      </c>
    </row>
    <row r="154" spans="1:13">
      <c r="A154" s="254">
        <v>144</v>
      </c>
      <c r="B154" s="482" t="s">
        <v>95</v>
      </c>
      <c r="C154" s="479">
        <v>81.95</v>
      </c>
      <c r="D154" s="480">
        <v>81.45</v>
      </c>
      <c r="E154" s="480">
        <v>80.2</v>
      </c>
      <c r="F154" s="480">
        <v>78.45</v>
      </c>
      <c r="G154" s="480">
        <v>77.2</v>
      </c>
      <c r="H154" s="480">
        <v>83.2</v>
      </c>
      <c r="I154" s="480">
        <v>84.45</v>
      </c>
      <c r="J154" s="480">
        <v>86.2</v>
      </c>
      <c r="K154" s="479">
        <v>82.7</v>
      </c>
      <c r="L154" s="479">
        <v>79.7</v>
      </c>
      <c r="M154" s="479">
        <v>7.7420400000000003</v>
      </c>
    </row>
    <row r="155" spans="1:13">
      <c r="A155" s="254">
        <v>145</v>
      </c>
      <c r="B155" s="482" t="s">
        <v>352</v>
      </c>
      <c r="C155" s="479">
        <v>596.35</v>
      </c>
      <c r="D155" s="480">
        <v>598.26666666666677</v>
      </c>
      <c r="E155" s="480">
        <v>591.58333333333348</v>
      </c>
      <c r="F155" s="480">
        <v>586.81666666666672</v>
      </c>
      <c r="G155" s="480">
        <v>580.13333333333344</v>
      </c>
      <c r="H155" s="480">
        <v>603.03333333333353</v>
      </c>
      <c r="I155" s="480">
        <v>609.7166666666667</v>
      </c>
      <c r="J155" s="480">
        <v>614.48333333333358</v>
      </c>
      <c r="K155" s="479">
        <v>604.95000000000005</v>
      </c>
      <c r="L155" s="479">
        <v>593.5</v>
      </c>
      <c r="M155" s="479">
        <v>0.35375000000000001</v>
      </c>
    </row>
    <row r="156" spans="1:13">
      <c r="A156" s="254">
        <v>146</v>
      </c>
      <c r="B156" s="482" t="s">
        <v>96</v>
      </c>
      <c r="C156" s="479">
        <v>1127.5999999999999</v>
      </c>
      <c r="D156" s="480">
        <v>1119.8999999999999</v>
      </c>
      <c r="E156" s="480">
        <v>1107.6999999999998</v>
      </c>
      <c r="F156" s="480">
        <v>1087.8</v>
      </c>
      <c r="G156" s="480">
        <v>1075.5999999999999</v>
      </c>
      <c r="H156" s="480">
        <v>1139.7999999999997</v>
      </c>
      <c r="I156" s="480">
        <v>1152</v>
      </c>
      <c r="J156" s="480">
        <v>1171.8999999999996</v>
      </c>
      <c r="K156" s="479">
        <v>1132.0999999999999</v>
      </c>
      <c r="L156" s="479">
        <v>1100</v>
      </c>
      <c r="M156" s="479">
        <v>15.10211</v>
      </c>
    </row>
    <row r="157" spans="1:13">
      <c r="A157" s="254">
        <v>147</v>
      </c>
      <c r="B157" s="482" t="s">
        <v>97</v>
      </c>
      <c r="C157" s="479">
        <v>181.7</v>
      </c>
      <c r="D157" s="480">
        <v>181.25</v>
      </c>
      <c r="E157" s="480">
        <v>177.7</v>
      </c>
      <c r="F157" s="480">
        <v>173.7</v>
      </c>
      <c r="G157" s="480">
        <v>170.14999999999998</v>
      </c>
      <c r="H157" s="480">
        <v>185.25</v>
      </c>
      <c r="I157" s="480">
        <v>188.8</v>
      </c>
      <c r="J157" s="480">
        <v>192.8</v>
      </c>
      <c r="K157" s="479">
        <v>184.8</v>
      </c>
      <c r="L157" s="479">
        <v>177.25</v>
      </c>
      <c r="M157" s="479">
        <v>62.425660000000001</v>
      </c>
    </row>
    <row r="158" spans="1:13">
      <c r="A158" s="254">
        <v>148</v>
      </c>
      <c r="B158" s="482" t="s">
        <v>354</v>
      </c>
      <c r="C158" s="479">
        <v>309.89999999999998</v>
      </c>
      <c r="D158" s="480">
        <v>308.2</v>
      </c>
      <c r="E158" s="480">
        <v>305.5</v>
      </c>
      <c r="F158" s="480">
        <v>301.10000000000002</v>
      </c>
      <c r="G158" s="480">
        <v>298.40000000000003</v>
      </c>
      <c r="H158" s="480">
        <v>312.59999999999997</v>
      </c>
      <c r="I158" s="480">
        <v>315.2999999999999</v>
      </c>
      <c r="J158" s="480">
        <v>319.69999999999993</v>
      </c>
      <c r="K158" s="479">
        <v>310.89999999999998</v>
      </c>
      <c r="L158" s="479">
        <v>303.8</v>
      </c>
      <c r="M158" s="479">
        <v>1.83731</v>
      </c>
    </row>
    <row r="159" spans="1:13">
      <c r="A159" s="254">
        <v>149</v>
      </c>
      <c r="B159" s="482" t="s">
        <v>98</v>
      </c>
      <c r="C159" s="479">
        <v>79.849999999999994</v>
      </c>
      <c r="D159" s="480">
        <v>79.216666666666654</v>
      </c>
      <c r="E159" s="480">
        <v>77.833333333333314</v>
      </c>
      <c r="F159" s="480">
        <v>75.816666666666663</v>
      </c>
      <c r="G159" s="480">
        <v>74.433333333333323</v>
      </c>
      <c r="H159" s="480">
        <v>81.233333333333306</v>
      </c>
      <c r="I159" s="480">
        <v>82.61666666666666</v>
      </c>
      <c r="J159" s="480">
        <v>84.633333333333297</v>
      </c>
      <c r="K159" s="479">
        <v>80.599999999999994</v>
      </c>
      <c r="L159" s="479">
        <v>77.2</v>
      </c>
      <c r="M159" s="479">
        <v>242.76048</v>
      </c>
    </row>
    <row r="160" spans="1:13">
      <c r="A160" s="254">
        <v>150</v>
      </c>
      <c r="B160" s="482" t="s">
        <v>355</v>
      </c>
      <c r="C160" s="479">
        <v>2863.05</v>
      </c>
      <c r="D160" s="480">
        <v>2883.8666666666668</v>
      </c>
      <c r="E160" s="480">
        <v>2836.2333333333336</v>
      </c>
      <c r="F160" s="480">
        <v>2809.416666666667</v>
      </c>
      <c r="G160" s="480">
        <v>2761.7833333333338</v>
      </c>
      <c r="H160" s="480">
        <v>2910.6833333333334</v>
      </c>
      <c r="I160" s="480">
        <v>2958.3166666666666</v>
      </c>
      <c r="J160" s="480">
        <v>2985.1333333333332</v>
      </c>
      <c r="K160" s="479">
        <v>2931.5</v>
      </c>
      <c r="L160" s="479">
        <v>2857.05</v>
      </c>
      <c r="M160" s="479">
        <v>0.83026</v>
      </c>
    </row>
    <row r="161" spans="1:13">
      <c r="A161" s="254">
        <v>151</v>
      </c>
      <c r="B161" s="482" t="s">
        <v>356</v>
      </c>
      <c r="C161" s="479">
        <v>362.1</v>
      </c>
      <c r="D161" s="480">
        <v>361.68333333333334</v>
      </c>
      <c r="E161" s="480">
        <v>359.41666666666669</v>
      </c>
      <c r="F161" s="480">
        <v>356.73333333333335</v>
      </c>
      <c r="G161" s="480">
        <v>354.4666666666667</v>
      </c>
      <c r="H161" s="480">
        <v>364.36666666666667</v>
      </c>
      <c r="I161" s="480">
        <v>366.63333333333333</v>
      </c>
      <c r="J161" s="480">
        <v>369.31666666666666</v>
      </c>
      <c r="K161" s="479">
        <v>363.95</v>
      </c>
      <c r="L161" s="479">
        <v>359</v>
      </c>
      <c r="M161" s="479">
        <v>2.0269499999999998</v>
      </c>
    </row>
    <row r="162" spans="1:13">
      <c r="A162" s="254">
        <v>152</v>
      </c>
      <c r="B162" s="482" t="s">
        <v>357</v>
      </c>
      <c r="C162" s="479">
        <v>157.15</v>
      </c>
      <c r="D162" s="480">
        <v>154.85</v>
      </c>
      <c r="E162" s="480">
        <v>151.69999999999999</v>
      </c>
      <c r="F162" s="480">
        <v>146.25</v>
      </c>
      <c r="G162" s="480">
        <v>143.1</v>
      </c>
      <c r="H162" s="480">
        <v>160.29999999999998</v>
      </c>
      <c r="I162" s="480">
        <v>163.45000000000002</v>
      </c>
      <c r="J162" s="480">
        <v>168.89999999999998</v>
      </c>
      <c r="K162" s="479">
        <v>158</v>
      </c>
      <c r="L162" s="479">
        <v>149.4</v>
      </c>
      <c r="M162" s="479">
        <v>11.07577</v>
      </c>
    </row>
    <row r="163" spans="1:13">
      <c r="A163" s="254">
        <v>153</v>
      </c>
      <c r="B163" s="482" t="s">
        <v>358</v>
      </c>
      <c r="C163" s="479">
        <v>123.4</v>
      </c>
      <c r="D163" s="480">
        <v>120.11666666666667</v>
      </c>
      <c r="E163" s="480">
        <v>115.38333333333335</v>
      </c>
      <c r="F163" s="480">
        <v>107.36666666666667</v>
      </c>
      <c r="G163" s="480">
        <v>102.63333333333335</v>
      </c>
      <c r="H163" s="480">
        <v>128.13333333333335</v>
      </c>
      <c r="I163" s="480">
        <v>132.86666666666667</v>
      </c>
      <c r="J163" s="480">
        <v>140.88333333333335</v>
      </c>
      <c r="K163" s="479">
        <v>124.85</v>
      </c>
      <c r="L163" s="479">
        <v>112.1</v>
      </c>
      <c r="M163" s="479">
        <v>94.403369999999995</v>
      </c>
    </row>
    <row r="164" spans="1:13">
      <c r="A164" s="254">
        <v>154</v>
      </c>
      <c r="B164" s="482" t="s">
        <v>359</v>
      </c>
      <c r="C164" s="479">
        <v>223.9</v>
      </c>
      <c r="D164" s="480">
        <v>221.86666666666667</v>
      </c>
      <c r="E164" s="480">
        <v>215.33333333333334</v>
      </c>
      <c r="F164" s="480">
        <v>206.76666666666668</v>
      </c>
      <c r="G164" s="480">
        <v>200.23333333333335</v>
      </c>
      <c r="H164" s="480">
        <v>230.43333333333334</v>
      </c>
      <c r="I164" s="480">
        <v>236.96666666666664</v>
      </c>
      <c r="J164" s="480">
        <v>245.53333333333333</v>
      </c>
      <c r="K164" s="479">
        <v>228.4</v>
      </c>
      <c r="L164" s="479">
        <v>213.3</v>
      </c>
      <c r="M164" s="479">
        <v>160.74527</v>
      </c>
    </row>
    <row r="165" spans="1:13">
      <c r="A165" s="254">
        <v>155</v>
      </c>
      <c r="B165" s="482" t="s">
        <v>239</v>
      </c>
      <c r="C165" s="479">
        <v>7.05</v>
      </c>
      <c r="D165" s="480">
        <v>7.05</v>
      </c>
      <c r="E165" s="480">
        <v>6.9499999999999993</v>
      </c>
      <c r="F165" s="480">
        <v>6.85</v>
      </c>
      <c r="G165" s="480">
        <v>6.7499999999999991</v>
      </c>
      <c r="H165" s="480">
        <v>7.1499999999999995</v>
      </c>
      <c r="I165" s="480">
        <v>7.2499999999999991</v>
      </c>
      <c r="J165" s="480">
        <v>7.35</v>
      </c>
      <c r="K165" s="479">
        <v>7.15</v>
      </c>
      <c r="L165" s="479">
        <v>6.95</v>
      </c>
      <c r="M165" s="479">
        <v>36.319809999999997</v>
      </c>
    </row>
    <row r="166" spans="1:13">
      <c r="A166" s="254">
        <v>156</v>
      </c>
      <c r="B166" s="482" t="s">
        <v>240</v>
      </c>
      <c r="C166" s="479">
        <v>51.5</v>
      </c>
      <c r="D166" s="480">
        <v>51.416666666666664</v>
      </c>
      <c r="E166" s="480">
        <v>50.43333333333333</v>
      </c>
      <c r="F166" s="480">
        <v>49.366666666666667</v>
      </c>
      <c r="G166" s="480">
        <v>48.383333333333333</v>
      </c>
      <c r="H166" s="480">
        <v>52.483333333333327</v>
      </c>
      <c r="I166" s="480">
        <v>53.466666666666661</v>
      </c>
      <c r="J166" s="480">
        <v>54.533333333333324</v>
      </c>
      <c r="K166" s="479">
        <v>52.4</v>
      </c>
      <c r="L166" s="479">
        <v>50.35</v>
      </c>
      <c r="M166" s="479">
        <v>19.749020000000002</v>
      </c>
    </row>
    <row r="167" spans="1:13">
      <c r="A167" s="254">
        <v>157</v>
      </c>
      <c r="B167" s="482" t="s">
        <v>99</v>
      </c>
      <c r="C167" s="479">
        <v>137.5</v>
      </c>
      <c r="D167" s="480">
        <v>136.78333333333333</v>
      </c>
      <c r="E167" s="480">
        <v>135.36666666666667</v>
      </c>
      <c r="F167" s="480">
        <v>133.23333333333335</v>
      </c>
      <c r="G167" s="480">
        <v>131.81666666666669</v>
      </c>
      <c r="H167" s="480">
        <v>138.91666666666666</v>
      </c>
      <c r="I167" s="480">
        <v>140.33333333333334</v>
      </c>
      <c r="J167" s="480">
        <v>142.46666666666664</v>
      </c>
      <c r="K167" s="479">
        <v>138.19999999999999</v>
      </c>
      <c r="L167" s="479">
        <v>134.65</v>
      </c>
      <c r="M167" s="479">
        <v>74.543909999999997</v>
      </c>
    </row>
    <row r="168" spans="1:13">
      <c r="A168" s="254">
        <v>158</v>
      </c>
      <c r="B168" s="482" t="s">
        <v>360</v>
      </c>
      <c r="C168" s="479">
        <v>258.45</v>
      </c>
      <c r="D168" s="480">
        <v>258.41666666666663</v>
      </c>
      <c r="E168" s="480">
        <v>255.18333333333328</v>
      </c>
      <c r="F168" s="480">
        <v>251.91666666666666</v>
      </c>
      <c r="G168" s="480">
        <v>248.68333333333331</v>
      </c>
      <c r="H168" s="480">
        <v>261.68333333333328</v>
      </c>
      <c r="I168" s="480">
        <v>264.91666666666663</v>
      </c>
      <c r="J168" s="480">
        <v>268.18333333333322</v>
      </c>
      <c r="K168" s="479">
        <v>261.64999999999998</v>
      </c>
      <c r="L168" s="479">
        <v>255.15</v>
      </c>
      <c r="M168" s="479">
        <v>0.41171000000000002</v>
      </c>
    </row>
    <row r="169" spans="1:13">
      <c r="A169" s="254">
        <v>159</v>
      </c>
      <c r="B169" s="482" t="s">
        <v>361</v>
      </c>
      <c r="C169" s="479">
        <v>241.15</v>
      </c>
      <c r="D169" s="480">
        <v>240.98333333333335</v>
      </c>
      <c r="E169" s="480">
        <v>238.31666666666669</v>
      </c>
      <c r="F169" s="480">
        <v>235.48333333333335</v>
      </c>
      <c r="G169" s="480">
        <v>232.81666666666669</v>
      </c>
      <c r="H169" s="480">
        <v>243.81666666666669</v>
      </c>
      <c r="I169" s="480">
        <v>246.48333333333332</v>
      </c>
      <c r="J169" s="480">
        <v>249.31666666666669</v>
      </c>
      <c r="K169" s="479">
        <v>243.65</v>
      </c>
      <c r="L169" s="479">
        <v>238.15</v>
      </c>
      <c r="M169" s="479">
        <v>3.89757</v>
      </c>
    </row>
    <row r="170" spans="1:13">
      <c r="A170" s="254">
        <v>160</v>
      </c>
      <c r="B170" s="482" t="s">
        <v>744</v>
      </c>
      <c r="C170" s="479">
        <v>4200.6000000000004</v>
      </c>
      <c r="D170" s="480">
        <v>4189.0666666666666</v>
      </c>
      <c r="E170" s="480">
        <v>4122.1333333333332</v>
      </c>
      <c r="F170" s="480">
        <v>4043.666666666667</v>
      </c>
      <c r="G170" s="480">
        <v>3976.7333333333336</v>
      </c>
      <c r="H170" s="480">
        <v>4267.5333333333328</v>
      </c>
      <c r="I170" s="480">
        <v>4334.4666666666653</v>
      </c>
      <c r="J170" s="480">
        <v>4412.9333333333325</v>
      </c>
      <c r="K170" s="479">
        <v>4256</v>
      </c>
      <c r="L170" s="479">
        <v>4110.6000000000004</v>
      </c>
      <c r="M170" s="479">
        <v>0.28702</v>
      </c>
    </row>
    <row r="171" spans="1:13">
      <c r="A171" s="254">
        <v>161</v>
      </c>
      <c r="B171" s="482" t="s">
        <v>102</v>
      </c>
      <c r="C171" s="479">
        <v>23.4</v>
      </c>
      <c r="D171" s="480">
        <v>23.183333333333334</v>
      </c>
      <c r="E171" s="480">
        <v>22.766666666666666</v>
      </c>
      <c r="F171" s="480">
        <v>22.133333333333333</v>
      </c>
      <c r="G171" s="480">
        <v>21.716666666666665</v>
      </c>
      <c r="H171" s="480">
        <v>23.816666666666666</v>
      </c>
      <c r="I171" s="480">
        <v>24.233333333333331</v>
      </c>
      <c r="J171" s="480">
        <v>24.866666666666667</v>
      </c>
      <c r="K171" s="479">
        <v>23.6</v>
      </c>
      <c r="L171" s="479">
        <v>22.55</v>
      </c>
      <c r="M171" s="479">
        <v>166.65795</v>
      </c>
    </row>
    <row r="172" spans="1:13">
      <c r="A172" s="254">
        <v>162</v>
      </c>
      <c r="B172" s="482" t="s">
        <v>362</v>
      </c>
      <c r="C172" s="479">
        <v>2897.9</v>
      </c>
      <c r="D172" s="480">
        <v>2914.4833333333336</v>
      </c>
      <c r="E172" s="480">
        <v>2858.9666666666672</v>
      </c>
      <c r="F172" s="480">
        <v>2820.0333333333338</v>
      </c>
      <c r="G172" s="480">
        <v>2764.5166666666673</v>
      </c>
      <c r="H172" s="480">
        <v>2953.416666666667</v>
      </c>
      <c r="I172" s="480">
        <v>3008.9333333333334</v>
      </c>
      <c r="J172" s="480">
        <v>3047.8666666666668</v>
      </c>
      <c r="K172" s="479">
        <v>2970</v>
      </c>
      <c r="L172" s="479">
        <v>2875.55</v>
      </c>
      <c r="M172" s="479">
        <v>0.31441000000000002</v>
      </c>
    </row>
    <row r="173" spans="1:13">
      <c r="A173" s="254">
        <v>163</v>
      </c>
      <c r="B173" s="482" t="s">
        <v>745</v>
      </c>
      <c r="C173" s="479">
        <v>174.2</v>
      </c>
      <c r="D173" s="480">
        <v>175.25</v>
      </c>
      <c r="E173" s="480">
        <v>172.6</v>
      </c>
      <c r="F173" s="480">
        <v>171</v>
      </c>
      <c r="G173" s="480">
        <v>168.35</v>
      </c>
      <c r="H173" s="480">
        <v>176.85</v>
      </c>
      <c r="I173" s="480">
        <v>179.49999999999997</v>
      </c>
      <c r="J173" s="480">
        <v>181.1</v>
      </c>
      <c r="K173" s="479">
        <v>177.9</v>
      </c>
      <c r="L173" s="479">
        <v>173.65</v>
      </c>
      <c r="M173" s="479">
        <v>1.86178</v>
      </c>
    </row>
    <row r="174" spans="1:13">
      <c r="A174" s="254">
        <v>164</v>
      </c>
      <c r="B174" s="482" t="s">
        <v>363</v>
      </c>
      <c r="C174" s="479">
        <v>2682.45</v>
      </c>
      <c r="D174" s="480">
        <v>2663.1666666666665</v>
      </c>
      <c r="E174" s="480">
        <v>2626.333333333333</v>
      </c>
      <c r="F174" s="480">
        <v>2570.2166666666667</v>
      </c>
      <c r="G174" s="480">
        <v>2533.3833333333332</v>
      </c>
      <c r="H174" s="480">
        <v>2719.2833333333328</v>
      </c>
      <c r="I174" s="480">
        <v>2756.1166666666659</v>
      </c>
      <c r="J174" s="480">
        <v>2812.2333333333327</v>
      </c>
      <c r="K174" s="479">
        <v>2700</v>
      </c>
      <c r="L174" s="479">
        <v>2607.0500000000002</v>
      </c>
      <c r="M174" s="479">
        <v>0.16905999999999999</v>
      </c>
    </row>
    <row r="175" spans="1:13">
      <c r="A175" s="254">
        <v>165</v>
      </c>
      <c r="B175" s="482" t="s">
        <v>241</v>
      </c>
      <c r="C175" s="479">
        <v>204.75</v>
      </c>
      <c r="D175" s="480">
        <v>205.53333333333333</v>
      </c>
      <c r="E175" s="480">
        <v>201.51666666666665</v>
      </c>
      <c r="F175" s="480">
        <v>198.28333333333333</v>
      </c>
      <c r="G175" s="480">
        <v>194.26666666666665</v>
      </c>
      <c r="H175" s="480">
        <v>208.76666666666665</v>
      </c>
      <c r="I175" s="480">
        <v>212.78333333333336</v>
      </c>
      <c r="J175" s="480">
        <v>216.01666666666665</v>
      </c>
      <c r="K175" s="479">
        <v>209.55</v>
      </c>
      <c r="L175" s="479">
        <v>202.3</v>
      </c>
      <c r="M175" s="479">
        <v>4.8565899999999997</v>
      </c>
    </row>
    <row r="176" spans="1:13">
      <c r="A176" s="254">
        <v>166</v>
      </c>
      <c r="B176" s="482" t="s">
        <v>364</v>
      </c>
      <c r="C176" s="479">
        <v>5451.8</v>
      </c>
      <c r="D176" s="480">
        <v>5465.5666666666657</v>
      </c>
      <c r="E176" s="480">
        <v>5422.1333333333314</v>
      </c>
      <c r="F176" s="480">
        <v>5392.4666666666653</v>
      </c>
      <c r="G176" s="480">
        <v>5349.033333333331</v>
      </c>
      <c r="H176" s="480">
        <v>5495.2333333333318</v>
      </c>
      <c r="I176" s="480">
        <v>5538.6666666666661</v>
      </c>
      <c r="J176" s="480">
        <v>5568.3333333333321</v>
      </c>
      <c r="K176" s="479">
        <v>5509</v>
      </c>
      <c r="L176" s="479">
        <v>5435.9</v>
      </c>
      <c r="M176" s="479">
        <v>3.2210000000000003E-2</v>
      </c>
    </row>
    <row r="177" spans="1:13">
      <c r="A177" s="254">
        <v>167</v>
      </c>
      <c r="B177" s="482" t="s">
        <v>365</v>
      </c>
      <c r="C177" s="479">
        <v>1459.05</v>
      </c>
      <c r="D177" s="480">
        <v>1457.0833333333333</v>
      </c>
      <c r="E177" s="480">
        <v>1447.9666666666665</v>
      </c>
      <c r="F177" s="480">
        <v>1436.8833333333332</v>
      </c>
      <c r="G177" s="480">
        <v>1427.7666666666664</v>
      </c>
      <c r="H177" s="480">
        <v>1468.1666666666665</v>
      </c>
      <c r="I177" s="480">
        <v>1477.2833333333333</v>
      </c>
      <c r="J177" s="480">
        <v>1488.3666666666666</v>
      </c>
      <c r="K177" s="479">
        <v>1466.2</v>
      </c>
      <c r="L177" s="479">
        <v>1446</v>
      </c>
      <c r="M177" s="479">
        <v>0.16406000000000001</v>
      </c>
    </row>
    <row r="178" spans="1:13">
      <c r="A178" s="254">
        <v>168</v>
      </c>
      <c r="B178" s="482" t="s">
        <v>100</v>
      </c>
      <c r="C178" s="479">
        <v>577.79999999999995</v>
      </c>
      <c r="D178" s="480">
        <v>578.80000000000007</v>
      </c>
      <c r="E178" s="480">
        <v>571.10000000000014</v>
      </c>
      <c r="F178" s="480">
        <v>564.40000000000009</v>
      </c>
      <c r="G178" s="480">
        <v>556.70000000000016</v>
      </c>
      <c r="H178" s="480">
        <v>585.50000000000011</v>
      </c>
      <c r="I178" s="480">
        <v>593.20000000000016</v>
      </c>
      <c r="J178" s="480">
        <v>599.90000000000009</v>
      </c>
      <c r="K178" s="479">
        <v>586.5</v>
      </c>
      <c r="L178" s="479">
        <v>572.1</v>
      </c>
      <c r="M178" s="479">
        <v>30.33484</v>
      </c>
    </row>
    <row r="179" spans="1:13">
      <c r="A179" s="254">
        <v>169</v>
      </c>
      <c r="B179" s="482" t="s">
        <v>366</v>
      </c>
      <c r="C179" s="479">
        <v>861.5</v>
      </c>
      <c r="D179" s="480">
        <v>862.11666666666679</v>
      </c>
      <c r="E179" s="480">
        <v>855.5833333333336</v>
      </c>
      <c r="F179" s="480">
        <v>849.66666666666686</v>
      </c>
      <c r="G179" s="480">
        <v>843.13333333333367</v>
      </c>
      <c r="H179" s="480">
        <v>868.03333333333353</v>
      </c>
      <c r="I179" s="480">
        <v>874.56666666666683</v>
      </c>
      <c r="J179" s="480">
        <v>880.48333333333346</v>
      </c>
      <c r="K179" s="479">
        <v>868.65</v>
      </c>
      <c r="L179" s="479">
        <v>856.2</v>
      </c>
      <c r="M179" s="479">
        <v>0.16517000000000001</v>
      </c>
    </row>
    <row r="180" spans="1:13">
      <c r="A180" s="254">
        <v>170</v>
      </c>
      <c r="B180" s="482" t="s">
        <v>242</v>
      </c>
      <c r="C180" s="479">
        <v>500.05</v>
      </c>
      <c r="D180" s="480">
        <v>499.76666666666665</v>
      </c>
      <c r="E180" s="480">
        <v>494.5333333333333</v>
      </c>
      <c r="F180" s="480">
        <v>489.01666666666665</v>
      </c>
      <c r="G180" s="480">
        <v>483.7833333333333</v>
      </c>
      <c r="H180" s="480">
        <v>505.2833333333333</v>
      </c>
      <c r="I180" s="480">
        <v>510.51666666666665</v>
      </c>
      <c r="J180" s="480">
        <v>516.0333333333333</v>
      </c>
      <c r="K180" s="479">
        <v>505</v>
      </c>
      <c r="L180" s="479">
        <v>494.25</v>
      </c>
      <c r="M180" s="479">
        <v>0.68798000000000004</v>
      </c>
    </row>
    <row r="181" spans="1:13">
      <c r="A181" s="254">
        <v>171</v>
      </c>
      <c r="B181" s="482" t="s">
        <v>103</v>
      </c>
      <c r="C181" s="479">
        <v>709.05</v>
      </c>
      <c r="D181" s="480">
        <v>703.26666666666654</v>
      </c>
      <c r="E181" s="480">
        <v>693.3833333333331</v>
      </c>
      <c r="F181" s="480">
        <v>677.71666666666658</v>
      </c>
      <c r="G181" s="480">
        <v>667.83333333333314</v>
      </c>
      <c r="H181" s="480">
        <v>718.93333333333305</v>
      </c>
      <c r="I181" s="480">
        <v>728.81666666666649</v>
      </c>
      <c r="J181" s="480">
        <v>744.48333333333301</v>
      </c>
      <c r="K181" s="479">
        <v>713.15</v>
      </c>
      <c r="L181" s="479">
        <v>687.6</v>
      </c>
      <c r="M181" s="479">
        <v>7.3668199999999997</v>
      </c>
    </row>
    <row r="182" spans="1:13">
      <c r="A182" s="254">
        <v>172</v>
      </c>
      <c r="B182" s="482" t="s">
        <v>243</v>
      </c>
      <c r="C182" s="479">
        <v>505.65</v>
      </c>
      <c r="D182" s="480">
        <v>506.88333333333338</v>
      </c>
      <c r="E182" s="480">
        <v>503.76666666666677</v>
      </c>
      <c r="F182" s="480">
        <v>501.88333333333338</v>
      </c>
      <c r="G182" s="480">
        <v>498.76666666666677</v>
      </c>
      <c r="H182" s="480">
        <v>508.76666666666677</v>
      </c>
      <c r="I182" s="480">
        <v>511.88333333333344</v>
      </c>
      <c r="J182" s="480">
        <v>513.76666666666677</v>
      </c>
      <c r="K182" s="479">
        <v>510</v>
      </c>
      <c r="L182" s="479">
        <v>505</v>
      </c>
      <c r="M182" s="479">
        <v>0.37957000000000002</v>
      </c>
    </row>
    <row r="183" spans="1:13">
      <c r="A183" s="254">
        <v>173</v>
      </c>
      <c r="B183" s="482" t="s">
        <v>244</v>
      </c>
      <c r="C183" s="479">
        <v>1309.7</v>
      </c>
      <c r="D183" s="480">
        <v>1322.2333333333333</v>
      </c>
      <c r="E183" s="480">
        <v>1287.4666666666667</v>
      </c>
      <c r="F183" s="480">
        <v>1265.2333333333333</v>
      </c>
      <c r="G183" s="480">
        <v>1230.4666666666667</v>
      </c>
      <c r="H183" s="480">
        <v>1344.4666666666667</v>
      </c>
      <c r="I183" s="480">
        <v>1379.2333333333336</v>
      </c>
      <c r="J183" s="480">
        <v>1401.4666666666667</v>
      </c>
      <c r="K183" s="479">
        <v>1357</v>
      </c>
      <c r="L183" s="479">
        <v>1300</v>
      </c>
      <c r="M183" s="479">
        <v>10.581709999999999</v>
      </c>
    </row>
    <row r="184" spans="1:13">
      <c r="A184" s="254">
        <v>174</v>
      </c>
      <c r="B184" s="482" t="s">
        <v>367</v>
      </c>
      <c r="C184" s="479">
        <v>341.05</v>
      </c>
      <c r="D184" s="480">
        <v>339.21666666666664</v>
      </c>
      <c r="E184" s="480">
        <v>332.73333333333329</v>
      </c>
      <c r="F184" s="480">
        <v>324.41666666666663</v>
      </c>
      <c r="G184" s="480">
        <v>317.93333333333328</v>
      </c>
      <c r="H184" s="480">
        <v>347.5333333333333</v>
      </c>
      <c r="I184" s="480">
        <v>354.01666666666665</v>
      </c>
      <c r="J184" s="480">
        <v>362.33333333333331</v>
      </c>
      <c r="K184" s="479">
        <v>345.7</v>
      </c>
      <c r="L184" s="479">
        <v>330.9</v>
      </c>
      <c r="M184" s="479">
        <v>51.695860000000003</v>
      </c>
    </row>
    <row r="185" spans="1:13">
      <c r="A185" s="254">
        <v>175</v>
      </c>
      <c r="B185" s="482" t="s">
        <v>245</v>
      </c>
      <c r="C185" s="479">
        <v>745.05</v>
      </c>
      <c r="D185" s="480">
        <v>739.91666666666663</v>
      </c>
      <c r="E185" s="480">
        <v>726.18333333333328</v>
      </c>
      <c r="F185" s="480">
        <v>707.31666666666661</v>
      </c>
      <c r="G185" s="480">
        <v>693.58333333333326</v>
      </c>
      <c r="H185" s="480">
        <v>758.7833333333333</v>
      </c>
      <c r="I185" s="480">
        <v>772.51666666666665</v>
      </c>
      <c r="J185" s="480">
        <v>791.38333333333333</v>
      </c>
      <c r="K185" s="479">
        <v>753.65</v>
      </c>
      <c r="L185" s="479">
        <v>721.05</v>
      </c>
      <c r="M185" s="479">
        <v>23.983039999999999</v>
      </c>
    </row>
    <row r="186" spans="1:13">
      <c r="A186" s="254">
        <v>176</v>
      </c>
      <c r="B186" s="482" t="s">
        <v>104</v>
      </c>
      <c r="C186" s="479">
        <v>1414.55</v>
      </c>
      <c r="D186" s="480">
        <v>1404.6166666666668</v>
      </c>
      <c r="E186" s="480">
        <v>1384.1833333333336</v>
      </c>
      <c r="F186" s="480">
        <v>1353.8166666666668</v>
      </c>
      <c r="G186" s="480">
        <v>1333.3833333333337</v>
      </c>
      <c r="H186" s="480">
        <v>1434.9833333333336</v>
      </c>
      <c r="I186" s="480">
        <v>1455.416666666667</v>
      </c>
      <c r="J186" s="480">
        <v>1485.7833333333335</v>
      </c>
      <c r="K186" s="479">
        <v>1425.05</v>
      </c>
      <c r="L186" s="479">
        <v>1374.25</v>
      </c>
      <c r="M186" s="479">
        <v>17.868839999999999</v>
      </c>
    </row>
    <row r="187" spans="1:13">
      <c r="A187" s="254">
        <v>177</v>
      </c>
      <c r="B187" s="482" t="s">
        <v>368</v>
      </c>
      <c r="C187" s="479">
        <v>326.7</v>
      </c>
      <c r="D187" s="480">
        <v>323.58333333333331</v>
      </c>
      <c r="E187" s="480">
        <v>314.16666666666663</v>
      </c>
      <c r="F187" s="480">
        <v>301.63333333333333</v>
      </c>
      <c r="G187" s="480">
        <v>292.21666666666664</v>
      </c>
      <c r="H187" s="480">
        <v>336.11666666666662</v>
      </c>
      <c r="I187" s="480">
        <v>345.53333333333325</v>
      </c>
      <c r="J187" s="480">
        <v>358.06666666666661</v>
      </c>
      <c r="K187" s="479">
        <v>333</v>
      </c>
      <c r="L187" s="479">
        <v>311.05</v>
      </c>
      <c r="M187" s="479">
        <v>14.010910000000001</v>
      </c>
    </row>
    <row r="188" spans="1:13">
      <c r="A188" s="254">
        <v>178</v>
      </c>
      <c r="B188" s="482" t="s">
        <v>369</v>
      </c>
      <c r="C188" s="479">
        <v>149.55000000000001</v>
      </c>
      <c r="D188" s="480">
        <v>148.51666666666668</v>
      </c>
      <c r="E188" s="480">
        <v>143.03333333333336</v>
      </c>
      <c r="F188" s="480">
        <v>136.51666666666668</v>
      </c>
      <c r="G188" s="480">
        <v>131.03333333333336</v>
      </c>
      <c r="H188" s="480">
        <v>155.03333333333336</v>
      </c>
      <c r="I188" s="480">
        <v>160.51666666666665</v>
      </c>
      <c r="J188" s="480">
        <v>167.03333333333336</v>
      </c>
      <c r="K188" s="479">
        <v>154</v>
      </c>
      <c r="L188" s="479">
        <v>142</v>
      </c>
      <c r="M188" s="479">
        <v>31.382349999999999</v>
      </c>
    </row>
    <row r="189" spans="1:13">
      <c r="A189" s="254">
        <v>179</v>
      </c>
      <c r="B189" s="482" t="s">
        <v>370</v>
      </c>
      <c r="C189" s="479">
        <v>922.3</v>
      </c>
      <c r="D189" s="480">
        <v>920.1</v>
      </c>
      <c r="E189" s="480">
        <v>912.2</v>
      </c>
      <c r="F189" s="480">
        <v>902.1</v>
      </c>
      <c r="G189" s="480">
        <v>894.2</v>
      </c>
      <c r="H189" s="480">
        <v>930.2</v>
      </c>
      <c r="I189" s="480">
        <v>938.09999999999991</v>
      </c>
      <c r="J189" s="480">
        <v>948.2</v>
      </c>
      <c r="K189" s="479">
        <v>928</v>
      </c>
      <c r="L189" s="479">
        <v>910</v>
      </c>
      <c r="M189" s="479">
        <v>0.38741999999999999</v>
      </c>
    </row>
    <row r="190" spans="1:13">
      <c r="A190" s="254">
        <v>180</v>
      </c>
      <c r="B190" s="482" t="s">
        <v>371</v>
      </c>
      <c r="C190" s="479">
        <v>425.65</v>
      </c>
      <c r="D190" s="480">
        <v>421.7</v>
      </c>
      <c r="E190" s="480">
        <v>408.95</v>
      </c>
      <c r="F190" s="480">
        <v>392.25</v>
      </c>
      <c r="G190" s="480">
        <v>379.5</v>
      </c>
      <c r="H190" s="480">
        <v>438.4</v>
      </c>
      <c r="I190" s="480">
        <v>451.15</v>
      </c>
      <c r="J190" s="480">
        <v>467.84999999999997</v>
      </c>
      <c r="K190" s="479">
        <v>434.45</v>
      </c>
      <c r="L190" s="479">
        <v>405</v>
      </c>
      <c r="M190" s="479">
        <v>6.2525000000000004</v>
      </c>
    </row>
    <row r="191" spans="1:13">
      <c r="A191" s="254">
        <v>181</v>
      </c>
      <c r="B191" s="482" t="s">
        <v>743</v>
      </c>
      <c r="C191" s="479">
        <v>169.45</v>
      </c>
      <c r="D191" s="480">
        <v>163.58333333333334</v>
      </c>
      <c r="E191" s="480">
        <v>154.4666666666667</v>
      </c>
      <c r="F191" s="480">
        <v>139.48333333333335</v>
      </c>
      <c r="G191" s="480">
        <v>130.3666666666667</v>
      </c>
      <c r="H191" s="480">
        <v>178.56666666666669</v>
      </c>
      <c r="I191" s="480">
        <v>187.68333333333331</v>
      </c>
      <c r="J191" s="480">
        <v>202.66666666666669</v>
      </c>
      <c r="K191" s="479">
        <v>172.7</v>
      </c>
      <c r="L191" s="479">
        <v>148.6</v>
      </c>
      <c r="M191" s="479">
        <v>64.202200000000005</v>
      </c>
    </row>
    <row r="192" spans="1:13">
      <c r="A192" s="254">
        <v>182</v>
      </c>
      <c r="B192" s="482" t="s">
        <v>773</v>
      </c>
      <c r="C192" s="479">
        <v>805.45</v>
      </c>
      <c r="D192" s="480">
        <v>806.33333333333337</v>
      </c>
      <c r="E192" s="480">
        <v>784.66666666666674</v>
      </c>
      <c r="F192" s="480">
        <v>763.88333333333333</v>
      </c>
      <c r="G192" s="480">
        <v>742.2166666666667</v>
      </c>
      <c r="H192" s="480">
        <v>827.11666666666679</v>
      </c>
      <c r="I192" s="480">
        <v>848.78333333333353</v>
      </c>
      <c r="J192" s="480">
        <v>869.56666666666683</v>
      </c>
      <c r="K192" s="479">
        <v>828</v>
      </c>
      <c r="L192" s="479">
        <v>785.55</v>
      </c>
      <c r="M192" s="479">
        <v>2.2375699999999998</v>
      </c>
    </row>
    <row r="193" spans="1:13">
      <c r="A193" s="254">
        <v>183</v>
      </c>
      <c r="B193" s="482" t="s">
        <v>372</v>
      </c>
      <c r="C193" s="479">
        <v>532.35</v>
      </c>
      <c r="D193" s="480">
        <v>531.53333333333342</v>
      </c>
      <c r="E193" s="480">
        <v>524.11666666666679</v>
      </c>
      <c r="F193" s="480">
        <v>515.88333333333333</v>
      </c>
      <c r="G193" s="480">
        <v>508.4666666666667</v>
      </c>
      <c r="H193" s="480">
        <v>539.76666666666688</v>
      </c>
      <c r="I193" s="480">
        <v>547.18333333333362</v>
      </c>
      <c r="J193" s="480">
        <v>555.41666666666697</v>
      </c>
      <c r="K193" s="479">
        <v>538.95000000000005</v>
      </c>
      <c r="L193" s="479">
        <v>523.29999999999995</v>
      </c>
      <c r="M193" s="479">
        <v>7.6829700000000001</v>
      </c>
    </row>
    <row r="194" spans="1:13">
      <c r="A194" s="254">
        <v>184</v>
      </c>
      <c r="B194" s="482" t="s">
        <v>373</v>
      </c>
      <c r="C194" s="479">
        <v>61.15</v>
      </c>
      <c r="D194" s="480">
        <v>61.216666666666669</v>
      </c>
      <c r="E194" s="480">
        <v>60.083333333333336</v>
      </c>
      <c r="F194" s="480">
        <v>59.016666666666666</v>
      </c>
      <c r="G194" s="480">
        <v>57.883333333333333</v>
      </c>
      <c r="H194" s="480">
        <v>62.283333333333339</v>
      </c>
      <c r="I194" s="480">
        <v>63.416666666666664</v>
      </c>
      <c r="J194" s="480">
        <v>64.483333333333348</v>
      </c>
      <c r="K194" s="479">
        <v>62.35</v>
      </c>
      <c r="L194" s="479">
        <v>60.15</v>
      </c>
      <c r="M194" s="479">
        <v>64.457830000000001</v>
      </c>
    </row>
    <row r="195" spans="1:13">
      <c r="A195" s="254">
        <v>185</v>
      </c>
      <c r="B195" s="482" t="s">
        <v>374</v>
      </c>
      <c r="C195" s="479">
        <v>376.7</v>
      </c>
      <c r="D195" s="480">
        <v>371.7166666666667</v>
      </c>
      <c r="E195" s="480">
        <v>363.63333333333338</v>
      </c>
      <c r="F195" s="480">
        <v>350.56666666666666</v>
      </c>
      <c r="G195" s="480">
        <v>342.48333333333335</v>
      </c>
      <c r="H195" s="480">
        <v>384.78333333333342</v>
      </c>
      <c r="I195" s="480">
        <v>392.86666666666667</v>
      </c>
      <c r="J195" s="480">
        <v>405.93333333333345</v>
      </c>
      <c r="K195" s="479">
        <v>379.8</v>
      </c>
      <c r="L195" s="479">
        <v>358.65</v>
      </c>
      <c r="M195" s="479">
        <v>18.30489</v>
      </c>
    </row>
    <row r="196" spans="1:13">
      <c r="A196" s="254">
        <v>186</v>
      </c>
      <c r="B196" s="482" t="s">
        <v>375</v>
      </c>
      <c r="C196" s="479">
        <v>94.15</v>
      </c>
      <c r="D196" s="480">
        <v>93.433333333333337</v>
      </c>
      <c r="E196" s="480">
        <v>92.216666666666669</v>
      </c>
      <c r="F196" s="480">
        <v>90.283333333333331</v>
      </c>
      <c r="G196" s="480">
        <v>89.066666666666663</v>
      </c>
      <c r="H196" s="480">
        <v>95.366666666666674</v>
      </c>
      <c r="I196" s="480">
        <v>96.583333333333343</v>
      </c>
      <c r="J196" s="480">
        <v>98.51666666666668</v>
      </c>
      <c r="K196" s="479">
        <v>94.65</v>
      </c>
      <c r="L196" s="479">
        <v>91.5</v>
      </c>
      <c r="M196" s="479">
        <v>7.4001799999999998</v>
      </c>
    </row>
    <row r="197" spans="1:13">
      <c r="A197" s="254">
        <v>187</v>
      </c>
      <c r="B197" s="482" t="s">
        <v>376</v>
      </c>
      <c r="C197" s="479">
        <v>94.45</v>
      </c>
      <c r="D197" s="480">
        <v>94.350000000000009</v>
      </c>
      <c r="E197" s="480">
        <v>93.300000000000011</v>
      </c>
      <c r="F197" s="480">
        <v>92.15</v>
      </c>
      <c r="G197" s="480">
        <v>91.100000000000009</v>
      </c>
      <c r="H197" s="480">
        <v>95.500000000000014</v>
      </c>
      <c r="I197" s="480">
        <v>96.55</v>
      </c>
      <c r="J197" s="480">
        <v>97.700000000000017</v>
      </c>
      <c r="K197" s="479">
        <v>95.4</v>
      </c>
      <c r="L197" s="479">
        <v>93.2</v>
      </c>
      <c r="M197" s="479">
        <v>11.208600000000001</v>
      </c>
    </row>
    <row r="198" spans="1:13">
      <c r="A198" s="254">
        <v>188</v>
      </c>
      <c r="B198" s="482" t="s">
        <v>246</v>
      </c>
      <c r="C198" s="479">
        <v>272.14999999999998</v>
      </c>
      <c r="D198" s="480">
        <v>271.75</v>
      </c>
      <c r="E198" s="480">
        <v>269.5</v>
      </c>
      <c r="F198" s="480">
        <v>266.85000000000002</v>
      </c>
      <c r="G198" s="480">
        <v>264.60000000000002</v>
      </c>
      <c r="H198" s="480">
        <v>274.39999999999998</v>
      </c>
      <c r="I198" s="480">
        <v>276.64999999999998</v>
      </c>
      <c r="J198" s="480">
        <v>279.29999999999995</v>
      </c>
      <c r="K198" s="479">
        <v>274</v>
      </c>
      <c r="L198" s="479">
        <v>269.10000000000002</v>
      </c>
      <c r="M198" s="479">
        <v>3.8416700000000001</v>
      </c>
    </row>
    <row r="199" spans="1:13">
      <c r="A199" s="254">
        <v>189</v>
      </c>
      <c r="B199" s="482" t="s">
        <v>377</v>
      </c>
      <c r="C199" s="479">
        <v>702.15</v>
      </c>
      <c r="D199" s="480">
        <v>703.06666666666661</v>
      </c>
      <c r="E199" s="480">
        <v>690.13333333333321</v>
      </c>
      <c r="F199" s="480">
        <v>678.11666666666656</v>
      </c>
      <c r="G199" s="480">
        <v>665.18333333333317</v>
      </c>
      <c r="H199" s="480">
        <v>715.08333333333326</v>
      </c>
      <c r="I199" s="480">
        <v>728.01666666666665</v>
      </c>
      <c r="J199" s="480">
        <v>740.0333333333333</v>
      </c>
      <c r="K199" s="479">
        <v>716</v>
      </c>
      <c r="L199" s="479">
        <v>691.05</v>
      </c>
      <c r="M199" s="479">
        <v>0.12683</v>
      </c>
    </row>
    <row r="200" spans="1:13">
      <c r="A200" s="254">
        <v>190</v>
      </c>
      <c r="B200" s="482" t="s">
        <v>247</v>
      </c>
      <c r="C200" s="479">
        <v>2307.1999999999998</v>
      </c>
      <c r="D200" s="480">
        <v>2301.0666666666666</v>
      </c>
      <c r="E200" s="480">
        <v>2267.1333333333332</v>
      </c>
      <c r="F200" s="480">
        <v>2227.0666666666666</v>
      </c>
      <c r="G200" s="480">
        <v>2193.1333333333332</v>
      </c>
      <c r="H200" s="480">
        <v>2341.1333333333332</v>
      </c>
      <c r="I200" s="480">
        <v>2375.0666666666666</v>
      </c>
      <c r="J200" s="480">
        <v>2415.1333333333332</v>
      </c>
      <c r="K200" s="479">
        <v>2335</v>
      </c>
      <c r="L200" s="479">
        <v>2261</v>
      </c>
      <c r="M200" s="479">
        <v>4.7530799999999997</v>
      </c>
    </row>
    <row r="201" spans="1:13">
      <c r="A201" s="254">
        <v>191</v>
      </c>
      <c r="B201" s="482" t="s">
        <v>107</v>
      </c>
      <c r="C201" s="479">
        <v>907.7</v>
      </c>
      <c r="D201" s="480">
        <v>903.05000000000007</v>
      </c>
      <c r="E201" s="480">
        <v>895.65000000000009</v>
      </c>
      <c r="F201" s="480">
        <v>883.6</v>
      </c>
      <c r="G201" s="480">
        <v>876.2</v>
      </c>
      <c r="H201" s="480">
        <v>915.10000000000014</v>
      </c>
      <c r="I201" s="480">
        <v>922.5</v>
      </c>
      <c r="J201" s="480">
        <v>934.55000000000018</v>
      </c>
      <c r="K201" s="479">
        <v>910.45</v>
      </c>
      <c r="L201" s="479">
        <v>891</v>
      </c>
      <c r="M201" s="479">
        <v>68.711759999999998</v>
      </c>
    </row>
    <row r="202" spans="1:13">
      <c r="A202" s="254">
        <v>192</v>
      </c>
      <c r="B202" s="482" t="s">
        <v>248</v>
      </c>
      <c r="C202" s="479">
        <v>2753.95</v>
      </c>
      <c r="D202" s="480">
        <v>2753.85</v>
      </c>
      <c r="E202" s="480">
        <v>2735.85</v>
      </c>
      <c r="F202" s="480">
        <v>2717.75</v>
      </c>
      <c r="G202" s="480">
        <v>2699.75</v>
      </c>
      <c r="H202" s="480">
        <v>2771.95</v>
      </c>
      <c r="I202" s="480">
        <v>2789.95</v>
      </c>
      <c r="J202" s="480">
        <v>2808.0499999999997</v>
      </c>
      <c r="K202" s="479">
        <v>2771.85</v>
      </c>
      <c r="L202" s="479">
        <v>2735.75</v>
      </c>
      <c r="M202" s="479">
        <v>2.4901599999999999</v>
      </c>
    </row>
    <row r="203" spans="1:13">
      <c r="A203" s="254">
        <v>193</v>
      </c>
      <c r="B203" s="482" t="s">
        <v>109</v>
      </c>
      <c r="C203" s="479">
        <v>1414.45</v>
      </c>
      <c r="D203" s="480">
        <v>1404.5500000000002</v>
      </c>
      <c r="E203" s="480">
        <v>1387.2000000000003</v>
      </c>
      <c r="F203" s="480">
        <v>1359.95</v>
      </c>
      <c r="G203" s="480">
        <v>1342.6000000000001</v>
      </c>
      <c r="H203" s="480">
        <v>1431.8000000000004</v>
      </c>
      <c r="I203" s="480">
        <v>1449.1500000000003</v>
      </c>
      <c r="J203" s="480">
        <v>1476.4000000000005</v>
      </c>
      <c r="K203" s="479">
        <v>1421.9</v>
      </c>
      <c r="L203" s="479">
        <v>1377.3</v>
      </c>
      <c r="M203" s="479">
        <v>112.3685</v>
      </c>
    </row>
    <row r="204" spans="1:13">
      <c r="A204" s="254">
        <v>194</v>
      </c>
      <c r="B204" s="482" t="s">
        <v>249</v>
      </c>
      <c r="C204" s="479">
        <v>671.9</v>
      </c>
      <c r="D204" s="480">
        <v>667.85</v>
      </c>
      <c r="E204" s="480">
        <v>661.2</v>
      </c>
      <c r="F204" s="480">
        <v>650.5</v>
      </c>
      <c r="G204" s="480">
        <v>643.85</v>
      </c>
      <c r="H204" s="480">
        <v>678.55000000000007</v>
      </c>
      <c r="I204" s="480">
        <v>685.19999999999993</v>
      </c>
      <c r="J204" s="480">
        <v>695.90000000000009</v>
      </c>
      <c r="K204" s="479">
        <v>674.5</v>
      </c>
      <c r="L204" s="479">
        <v>657.15</v>
      </c>
      <c r="M204" s="479">
        <v>49.08079</v>
      </c>
    </row>
    <row r="205" spans="1:13">
      <c r="A205" s="254">
        <v>195</v>
      </c>
      <c r="B205" s="482" t="s">
        <v>382</v>
      </c>
      <c r="C205" s="479">
        <v>30.7</v>
      </c>
      <c r="D205" s="480">
        <v>29.966666666666669</v>
      </c>
      <c r="E205" s="480">
        <v>28.333333333333336</v>
      </c>
      <c r="F205" s="480">
        <v>25.966666666666669</v>
      </c>
      <c r="G205" s="480">
        <v>24.333333333333336</v>
      </c>
      <c r="H205" s="480">
        <v>32.333333333333336</v>
      </c>
      <c r="I205" s="480">
        <v>33.966666666666669</v>
      </c>
      <c r="J205" s="480">
        <v>36.333333333333336</v>
      </c>
      <c r="K205" s="479">
        <v>31.6</v>
      </c>
      <c r="L205" s="479">
        <v>27.6</v>
      </c>
      <c r="M205" s="479">
        <v>254.54113000000001</v>
      </c>
    </row>
    <row r="206" spans="1:13">
      <c r="A206" s="254">
        <v>196</v>
      </c>
      <c r="B206" s="482" t="s">
        <v>378</v>
      </c>
      <c r="C206" s="479">
        <v>23.7</v>
      </c>
      <c r="D206" s="480">
        <v>23.516666666666669</v>
      </c>
      <c r="E206" s="480">
        <v>23.033333333333339</v>
      </c>
      <c r="F206" s="480">
        <v>22.366666666666671</v>
      </c>
      <c r="G206" s="480">
        <v>21.88333333333334</v>
      </c>
      <c r="H206" s="480">
        <v>24.183333333333337</v>
      </c>
      <c r="I206" s="480">
        <v>24.666666666666664</v>
      </c>
      <c r="J206" s="480">
        <v>25.333333333333336</v>
      </c>
      <c r="K206" s="479">
        <v>24</v>
      </c>
      <c r="L206" s="479">
        <v>22.85</v>
      </c>
      <c r="M206" s="479">
        <v>63.725110000000001</v>
      </c>
    </row>
    <row r="207" spans="1:13">
      <c r="A207" s="254">
        <v>197</v>
      </c>
      <c r="B207" s="482" t="s">
        <v>379</v>
      </c>
      <c r="C207" s="479">
        <v>838.1</v>
      </c>
      <c r="D207" s="480">
        <v>818.79999999999984</v>
      </c>
      <c r="E207" s="480">
        <v>791.59999999999968</v>
      </c>
      <c r="F207" s="480">
        <v>745.0999999999998</v>
      </c>
      <c r="G207" s="480">
        <v>717.89999999999964</v>
      </c>
      <c r="H207" s="480">
        <v>865.29999999999973</v>
      </c>
      <c r="I207" s="480">
        <v>892.49999999999977</v>
      </c>
      <c r="J207" s="480">
        <v>938.99999999999977</v>
      </c>
      <c r="K207" s="479">
        <v>846</v>
      </c>
      <c r="L207" s="479">
        <v>772.3</v>
      </c>
      <c r="M207" s="479">
        <v>2.5102699999999998</v>
      </c>
    </row>
    <row r="208" spans="1:13">
      <c r="A208" s="254">
        <v>198</v>
      </c>
      <c r="B208" s="482" t="s">
        <v>105</v>
      </c>
      <c r="C208" s="479">
        <v>1004.7</v>
      </c>
      <c r="D208" s="480">
        <v>994.23333333333323</v>
      </c>
      <c r="E208" s="480">
        <v>980.46666666666647</v>
      </c>
      <c r="F208" s="480">
        <v>956.23333333333323</v>
      </c>
      <c r="G208" s="480">
        <v>942.46666666666647</v>
      </c>
      <c r="H208" s="480">
        <v>1018.4666666666665</v>
      </c>
      <c r="I208" s="480">
        <v>1032.2333333333331</v>
      </c>
      <c r="J208" s="480">
        <v>1056.4666666666665</v>
      </c>
      <c r="K208" s="479">
        <v>1008</v>
      </c>
      <c r="L208" s="479">
        <v>970</v>
      </c>
      <c r="M208" s="479">
        <v>13.613910000000001</v>
      </c>
    </row>
    <row r="209" spans="1:13">
      <c r="A209" s="254">
        <v>199</v>
      </c>
      <c r="B209" s="482" t="s">
        <v>380</v>
      </c>
      <c r="C209" s="479">
        <v>240.6</v>
      </c>
      <c r="D209" s="480">
        <v>238.70000000000002</v>
      </c>
      <c r="E209" s="480">
        <v>235.00000000000003</v>
      </c>
      <c r="F209" s="480">
        <v>229.4</v>
      </c>
      <c r="G209" s="480">
        <v>225.70000000000002</v>
      </c>
      <c r="H209" s="480">
        <v>244.30000000000004</v>
      </c>
      <c r="I209" s="480">
        <v>248.00000000000003</v>
      </c>
      <c r="J209" s="480">
        <v>253.60000000000005</v>
      </c>
      <c r="K209" s="479">
        <v>242.4</v>
      </c>
      <c r="L209" s="479">
        <v>233.1</v>
      </c>
      <c r="M209" s="479">
        <v>2.5645699999999998</v>
      </c>
    </row>
    <row r="210" spans="1:13">
      <c r="A210" s="254">
        <v>200</v>
      </c>
      <c r="B210" s="482" t="s">
        <v>381</v>
      </c>
      <c r="C210" s="479">
        <v>362.5</v>
      </c>
      <c r="D210" s="480">
        <v>363.5</v>
      </c>
      <c r="E210" s="480">
        <v>359</v>
      </c>
      <c r="F210" s="480">
        <v>355.5</v>
      </c>
      <c r="G210" s="480">
        <v>351</v>
      </c>
      <c r="H210" s="480">
        <v>367</v>
      </c>
      <c r="I210" s="480">
        <v>371.5</v>
      </c>
      <c r="J210" s="480">
        <v>375</v>
      </c>
      <c r="K210" s="479">
        <v>368</v>
      </c>
      <c r="L210" s="479">
        <v>360</v>
      </c>
      <c r="M210" s="479">
        <v>3.2648700000000002</v>
      </c>
    </row>
    <row r="211" spans="1:13">
      <c r="A211" s="254">
        <v>201</v>
      </c>
      <c r="B211" s="482" t="s">
        <v>110</v>
      </c>
      <c r="C211" s="479">
        <v>2793.25</v>
      </c>
      <c r="D211" s="480">
        <v>2802.6333333333332</v>
      </c>
      <c r="E211" s="480">
        <v>2757.2666666666664</v>
      </c>
      <c r="F211" s="480">
        <v>2721.2833333333333</v>
      </c>
      <c r="G211" s="480">
        <v>2675.9166666666665</v>
      </c>
      <c r="H211" s="480">
        <v>2838.6166666666663</v>
      </c>
      <c r="I211" s="480">
        <v>2883.9833333333331</v>
      </c>
      <c r="J211" s="480">
        <v>2919.9666666666662</v>
      </c>
      <c r="K211" s="479">
        <v>2848</v>
      </c>
      <c r="L211" s="479">
        <v>2766.65</v>
      </c>
      <c r="M211" s="479">
        <v>6.6872699999999998</v>
      </c>
    </row>
    <row r="212" spans="1:13">
      <c r="A212" s="254">
        <v>202</v>
      </c>
      <c r="B212" s="482" t="s">
        <v>383</v>
      </c>
      <c r="C212" s="479">
        <v>45</v>
      </c>
      <c r="D212" s="480">
        <v>44.949999999999996</v>
      </c>
      <c r="E212" s="480">
        <v>44.099999999999994</v>
      </c>
      <c r="F212" s="480">
        <v>43.199999999999996</v>
      </c>
      <c r="G212" s="480">
        <v>42.349999999999994</v>
      </c>
      <c r="H212" s="480">
        <v>45.849999999999994</v>
      </c>
      <c r="I212" s="480">
        <v>46.7</v>
      </c>
      <c r="J212" s="480">
        <v>47.599999999999994</v>
      </c>
      <c r="K212" s="479">
        <v>45.8</v>
      </c>
      <c r="L212" s="479">
        <v>44.05</v>
      </c>
      <c r="M212" s="479">
        <v>44.805689999999998</v>
      </c>
    </row>
    <row r="213" spans="1:13">
      <c r="A213" s="254">
        <v>203</v>
      </c>
      <c r="B213" s="482" t="s">
        <v>112</v>
      </c>
      <c r="C213" s="479">
        <v>369.95</v>
      </c>
      <c r="D213" s="480">
        <v>366.93333333333334</v>
      </c>
      <c r="E213" s="480">
        <v>360.66666666666669</v>
      </c>
      <c r="F213" s="480">
        <v>351.38333333333333</v>
      </c>
      <c r="G213" s="480">
        <v>345.11666666666667</v>
      </c>
      <c r="H213" s="480">
        <v>376.2166666666667</v>
      </c>
      <c r="I213" s="480">
        <v>382.48333333333335</v>
      </c>
      <c r="J213" s="480">
        <v>391.76666666666671</v>
      </c>
      <c r="K213" s="479">
        <v>373.2</v>
      </c>
      <c r="L213" s="479">
        <v>357.65</v>
      </c>
      <c r="M213" s="479">
        <v>158.90242000000001</v>
      </c>
    </row>
    <row r="214" spans="1:13">
      <c r="A214" s="254">
        <v>204</v>
      </c>
      <c r="B214" s="482" t="s">
        <v>384</v>
      </c>
      <c r="C214" s="479">
        <v>952.8</v>
      </c>
      <c r="D214" s="480">
        <v>950.58333333333337</v>
      </c>
      <c r="E214" s="480">
        <v>944.2166666666667</v>
      </c>
      <c r="F214" s="480">
        <v>935.63333333333333</v>
      </c>
      <c r="G214" s="480">
        <v>929.26666666666665</v>
      </c>
      <c r="H214" s="480">
        <v>959.16666666666674</v>
      </c>
      <c r="I214" s="480">
        <v>965.5333333333333</v>
      </c>
      <c r="J214" s="480">
        <v>974.11666666666679</v>
      </c>
      <c r="K214" s="479">
        <v>956.95</v>
      </c>
      <c r="L214" s="479">
        <v>942</v>
      </c>
      <c r="M214" s="479">
        <v>1.3749199999999999</v>
      </c>
    </row>
    <row r="215" spans="1:13">
      <c r="A215" s="254">
        <v>205</v>
      </c>
      <c r="B215" s="482" t="s">
        <v>385</v>
      </c>
      <c r="C215" s="479">
        <v>154.80000000000001</v>
      </c>
      <c r="D215" s="480">
        <v>156.5</v>
      </c>
      <c r="E215" s="480">
        <v>152.30000000000001</v>
      </c>
      <c r="F215" s="480">
        <v>149.80000000000001</v>
      </c>
      <c r="G215" s="480">
        <v>145.60000000000002</v>
      </c>
      <c r="H215" s="480">
        <v>159</v>
      </c>
      <c r="I215" s="480">
        <v>163.19999999999999</v>
      </c>
      <c r="J215" s="480">
        <v>165.7</v>
      </c>
      <c r="K215" s="479">
        <v>160.69999999999999</v>
      </c>
      <c r="L215" s="479">
        <v>154</v>
      </c>
      <c r="M215" s="479">
        <v>59.238880000000002</v>
      </c>
    </row>
    <row r="216" spans="1:13">
      <c r="A216" s="254">
        <v>206</v>
      </c>
      <c r="B216" s="482" t="s">
        <v>113</v>
      </c>
      <c r="C216" s="479">
        <v>235.85</v>
      </c>
      <c r="D216" s="480">
        <v>234.65</v>
      </c>
      <c r="E216" s="480">
        <v>232.20000000000002</v>
      </c>
      <c r="F216" s="480">
        <v>228.55</v>
      </c>
      <c r="G216" s="480">
        <v>226.10000000000002</v>
      </c>
      <c r="H216" s="480">
        <v>238.3</v>
      </c>
      <c r="I216" s="480">
        <v>240.75</v>
      </c>
      <c r="J216" s="480">
        <v>244.4</v>
      </c>
      <c r="K216" s="479">
        <v>237.1</v>
      </c>
      <c r="L216" s="479">
        <v>231</v>
      </c>
      <c r="M216" s="479">
        <v>40.300719999999998</v>
      </c>
    </row>
    <row r="217" spans="1:13">
      <c r="A217" s="254">
        <v>207</v>
      </c>
      <c r="B217" s="482" t="s">
        <v>114</v>
      </c>
      <c r="C217" s="479">
        <v>2408</v>
      </c>
      <c r="D217" s="480">
        <v>2387.6666666666665</v>
      </c>
      <c r="E217" s="480">
        <v>2360.333333333333</v>
      </c>
      <c r="F217" s="480">
        <v>2312.6666666666665</v>
      </c>
      <c r="G217" s="480">
        <v>2285.333333333333</v>
      </c>
      <c r="H217" s="480">
        <v>2435.333333333333</v>
      </c>
      <c r="I217" s="480">
        <v>2462.6666666666661</v>
      </c>
      <c r="J217" s="480">
        <v>2510.333333333333</v>
      </c>
      <c r="K217" s="479">
        <v>2415</v>
      </c>
      <c r="L217" s="479">
        <v>2340</v>
      </c>
      <c r="M217" s="479">
        <v>16.92239</v>
      </c>
    </row>
    <row r="218" spans="1:13">
      <c r="A218" s="254">
        <v>208</v>
      </c>
      <c r="B218" s="482" t="s">
        <v>250</v>
      </c>
      <c r="C218" s="479">
        <v>297.7</v>
      </c>
      <c r="D218" s="480">
        <v>300.51666666666665</v>
      </c>
      <c r="E218" s="480">
        <v>293.73333333333329</v>
      </c>
      <c r="F218" s="480">
        <v>289.76666666666665</v>
      </c>
      <c r="G218" s="480">
        <v>282.98333333333329</v>
      </c>
      <c r="H218" s="480">
        <v>304.48333333333329</v>
      </c>
      <c r="I218" s="480">
        <v>311.26666666666659</v>
      </c>
      <c r="J218" s="480">
        <v>315.23333333333329</v>
      </c>
      <c r="K218" s="479">
        <v>307.3</v>
      </c>
      <c r="L218" s="479">
        <v>296.55</v>
      </c>
      <c r="M218" s="479">
        <v>20.04533</v>
      </c>
    </row>
    <row r="219" spans="1:13">
      <c r="A219" s="254">
        <v>209</v>
      </c>
      <c r="B219" s="482" t="s">
        <v>386</v>
      </c>
      <c r="C219" s="479">
        <v>43044.45</v>
      </c>
      <c r="D219" s="480">
        <v>43064.816666666666</v>
      </c>
      <c r="E219" s="480">
        <v>42779.633333333331</v>
      </c>
      <c r="F219" s="480">
        <v>42514.816666666666</v>
      </c>
      <c r="G219" s="480">
        <v>42229.633333333331</v>
      </c>
      <c r="H219" s="480">
        <v>43329.633333333331</v>
      </c>
      <c r="I219" s="480">
        <v>43614.816666666666</v>
      </c>
      <c r="J219" s="480">
        <v>43879.633333333331</v>
      </c>
      <c r="K219" s="479">
        <v>43350</v>
      </c>
      <c r="L219" s="479">
        <v>42800</v>
      </c>
      <c r="M219" s="479">
        <v>2.954E-2</v>
      </c>
    </row>
    <row r="220" spans="1:13">
      <c r="A220" s="254">
        <v>210</v>
      </c>
      <c r="B220" s="482" t="s">
        <v>251</v>
      </c>
      <c r="C220" s="479">
        <v>42.65</v>
      </c>
      <c r="D220" s="480">
        <v>42.266666666666673</v>
      </c>
      <c r="E220" s="480">
        <v>41.283333333333346</v>
      </c>
      <c r="F220" s="480">
        <v>39.916666666666671</v>
      </c>
      <c r="G220" s="480">
        <v>38.933333333333344</v>
      </c>
      <c r="H220" s="480">
        <v>43.633333333333347</v>
      </c>
      <c r="I220" s="480">
        <v>44.616666666666681</v>
      </c>
      <c r="J220" s="480">
        <v>45.983333333333348</v>
      </c>
      <c r="K220" s="479">
        <v>43.25</v>
      </c>
      <c r="L220" s="479">
        <v>40.9</v>
      </c>
      <c r="M220" s="479">
        <v>17.747890000000002</v>
      </c>
    </row>
    <row r="221" spans="1:13">
      <c r="A221" s="254">
        <v>211</v>
      </c>
      <c r="B221" s="482" t="s">
        <v>108</v>
      </c>
      <c r="C221" s="479">
        <v>2418.5</v>
      </c>
      <c r="D221" s="480">
        <v>2405.4833333333331</v>
      </c>
      <c r="E221" s="480">
        <v>2378.0166666666664</v>
      </c>
      <c r="F221" s="480">
        <v>2337.5333333333333</v>
      </c>
      <c r="G221" s="480">
        <v>2310.0666666666666</v>
      </c>
      <c r="H221" s="480">
        <v>2445.9666666666662</v>
      </c>
      <c r="I221" s="480">
        <v>2473.4333333333325</v>
      </c>
      <c r="J221" s="480">
        <v>2513.9166666666661</v>
      </c>
      <c r="K221" s="479">
        <v>2432.9499999999998</v>
      </c>
      <c r="L221" s="479">
        <v>2365</v>
      </c>
      <c r="M221" s="479">
        <v>29.84938</v>
      </c>
    </row>
    <row r="222" spans="1:13">
      <c r="A222" s="254">
        <v>212</v>
      </c>
      <c r="B222" s="482" t="s">
        <v>834</v>
      </c>
      <c r="C222" s="479">
        <v>277.89999999999998</v>
      </c>
      <c r="D222" s="480">
        <v>275.98333333333335</v>
      </c>
      <c r="E222" s="480">
        <v>272.4666666666667</v>
      </c>
      <c r="F222" s="480">
        <v>267.03333333333336</v>
      </c>
      <c r="G222" s="480">
        <v>263.51666666666671</v>
      </c>
      <c r="H222" s="480">
        <v>281.41666666666669</v>
      </c>
      <c r="I222" s="480">
        <v>284.93333333333334</v>
      </c>
      <c r="J222" s="480">
        <v>290.36666666666667</v>
      </c>
      <c r="K222" s="479">
        <v>279.5</v>
      </c>
      <c r="L222" s="479">
        <v>270.55</v>
      </c>
      <c r="M222" s="479">
        <v>0.48921999999999999</v>
      </c>
    </row>
    <row r="223" spans="1:13">
      <c r="A223" s="254">
        <v>213</v>
      </c>
      <c r="B223" s="482" t="s">
        <v>116</v>
      </c>
      <c r="C223" s="479">
        <v>596.75</v>
      </c>
      <c r="D223" s="480">
        <v>594.36666666666667</v>
      </c>
      <c r="E223" s="480">
        <v>589.88333333333333</v>
      </c>
      <c r="F223" s="480">
        <v>583.01666666666665</v>
      </c>
      <c r="G223" s="480">
        <v>578.5333333333333</v>
      </c>
      <c r="H223" s="480">
        <v>601.23333333333335</v>
      </c>
      <c r="I223" s="480">
        <v>605.7166666666667</v>
      </c>
      <c r="J223" s="480">
        <v>612.58333333333337</v>
      </c>
      <c r="K223" s="479">
        <v>598.85</v>
      </c>
      <c r="L223" s="479">
        <v>587.5</v>
      </c>
      <c r="M223" s="479">
        <v>180.10557</v>
      </c>
    </row>
    <row r="224" spans="1:13">
      <c r="A224" s="254">
        <v>214</v>
      </c>
      <c r="B224" s="482" t="s">
        <v>252</v>
      </c>
      <c r="C224" s="479">
        <v>1435.6</v>
      </c>
      <c r="D224" s="480">
        <v>1422.9333333333334</v>
      </c>
      <c r="E224" s="480">
        <v>1402.8666666666668</v>
      </c>
      <c r="F224" s="480">
        <v>1370.1333333333334</v>
      </c>
      <c r="G224" s="480">
        <v>1350.0666666666668</v>
      </c>
      <c r="H224" s="480">
        <v>1455.6666666666667</v>
      </c>
      <c r="I224" s="480">
        <v>1475.7333333333333</v>
      </c>
      <c r="J224" s="480">
        <v>1508.4666666666667</v>
      </c>
      <c r="K224" s="479">
        <v>1443</v>
      </c>
      <c r="L224" s="479">
        <v>1390.2</v>
      </c>
      <c r="M224" s="479">
        <v>3.7583299999999999</v>
      </c>
    </row>
    <row r="225" spans="1:13">
      <c r="A225" s="254">
        <v>215</v>
      </c>
      <c r="B225" s="482" t="s">
        <v>117</v>
      </c>
      <c r="C225" s="479">
        <v>551.70000000000005</v>
      </c>
      <c r="D225" s="480">
        <v>542.16666666666663</v>
      </c>
      <c r="E225" s="480">
        <v>529.63333333333321</v>
      </c>
      <c r="F225" s="480">
        <v>507.56666666666661</v>
      </c>
      <c r="G225" s="480">
        <v>495.03333333333319</v>
      </c>
      <c r="H225" s="480">
        <v>564.23333333333323</v>
      </c>
      <c r="I225" s="480">
        <v>576.76666666666677</v>
      </c>
      <c r="J225" s="480">
        <v>598.83333333333326</v>
      </c>
      <c r="K225" s="479">
        <v>554.70000000000005</v>
      </c>
      <c r="L225" s="479">
        <v>520.1</v>
      </c>
      <c r="M225" s="479">
        <v>58.276000000000003</v>
      </c>
    </row>
    <row r="226" spans="1:13">
      <c r="A226" s="254">
        <v>216</v>
      </c>
      <c r="B226" s="482" t="s">
        <v>387</v>
      </c>
      <c r="C226" s="479">
        <v>453.95</v>
      </c>
      <c r="D226" s="480">
        <v>452</v>
      </c>
      <c r="E226" s="480">
        <v>445.95</v>
      </c>
      <c r="F226" s="480">
        <v>437.95</v>
      </c>
      <c r="G226" s="480">
        <v>431.9</v>
      </c>
      <c r="H226" s="480">
        <v>460</v>
      </c>
      <c r="I226" s="480">
        <v>466.04999999999995</v>
      </c>
      <c r="J226" s="480">
        <v>474.05</v>
      </c>
      <c r="K226" s="479">
        <v>458.05</v>
      </c>
      <c r="L226" s="479">
        <v>444</v>
      </c>
      <c r="M226" s="479">
        <v>5.93466</v>
      </c>
    </row>
    <row r="227" spans="1:13">
      <c r="A227" s="254">
        <v>217</v>
      </c>
      <c r="B227" s="482" t="s">
        <v>388</v>
      </c>
      <c r="C227" s="479">
        <v>3315.7</v>
      </c>
      <c r="D227" s="480">
        <v>3326.3333333333335</v>
      </c>
      <c r="E227" s="480">
        <v>3268.7166666666672</v>
      </c>
      <c r="F227" s="480">
        <v>3221.7333333333336</v>
      </c>
      <c r="G227" s="480">
        <v>3164.1166666666672</v>
      </c>
      <c r="H227" s="480">
        <v>3373.3166666666671</v>
      </c>
      <c r="I227" s="480">
        <v>3430.9333333333329</v>
      </c>
      <c r="J227" s="480">
        <v>3477.916666666667</v>
      </c>
      <c r="K227" s="479">
        <v>3383.95</v>
      </c>
      <c r="L227" s="479">
        <v>3279.35</v>
      </c>
      <c r="M227" s="479">
        <v>7.4609999999999996E-2</v>
      </c>
    </row>
    <row r="228" spans="1:13">
      <c r="A228" s="254">
        <v>218</v>
      </c>
      <c r="B228" s="482" t="s">
        <v>253</v>
      </c>
      <c r="C228" s="479">
        <v>36.200000000000003</v>
      </c>
      <c r="D228" s="480">
        <v>36.000000000000007</v>
      </c>
      <c r="E228" s="480">
        <v>34.900000000000013</v>
      </c>
      <c r="F228" s="480">
        <v>33.600000000000009</v>
      </c>
      <c r="G228" s="480">
        <v>32.500000000000014</v>
      </c>
      <c r="H228" s="480">
        <v>37.300000000000011</v>
      </c>
      <c r="I228" s="480">
        <v>38.400000000000006</v>
      </c>
      <c r="J228" s="480">
        <v>39.70000000000001</v>
      </c>
      <c r="K228" s="479">
        <v>37.1</v>
      </c>
      <c r="L228" s="479">
        <v>34.700000000000003</v>
      </c>
      <c r="M228" s="479">
        <v>290.14368000000002</v>
      </c>
    </row>
    <row r="229" spans="1:13">
      <c r="A229" s="254">
        <v>219</v>
      </c>
      <c r="B229" s="482" t="s">
        <v>119</v>
      </c>
      <c r="C229" s="479">
        <v>54</v>
      </c>
      <c r="D229" s="480">
        <v>53.916666666666664</v>
      </c>
      <c r="E229" s="480">
        <v>53.083333333333329</v>
      </c>
      <c r="F229" s="480">
        <v>52.166666666666664</v>
      </c>
      <c r="G229" s="480">
        <v>51.333333333333329</v>
      </c>
      <c r="H229" s="480">
        <v>54.833333333333329</v>
      </c>
      <c r="I229" s="480">
        <v>55.666666666666657</v>
      </c>
      <c r="J229" s="480">
        <v>56.583333333333329</v>
      </c>
      <c r="K229" s="479">
        <v>54.75</v>
      </c>
      <c r="L229" s="479">
        <v>53</v>
      </c>
      <c r="M229" s="479">
        <v>326.46264000000002</v>
      </c>
    </row>
    <row r="230" spans="1:13">
      <c r="A230" s="254">
        <v>220</v>
      </c>
      <c r="B230" s="482" t="s">
        <v>389</v>
      </c>
      <c r="C230" s="479">
        <v>51.6</v>
      </c>
      <c r="D230" s="480">
        <v>51.616666666666674</v>
      </c>
      <c r="E230" s="480">
        <v>50.533333333333346</v>
      </c>
      <c r="F230" s="480">
        <v>49.466666666666669</v>
      </c>
      <c r="G230" s="480">
        <v>48.38333333333334</v>
      </c>
      <c r="H230" s="480">
        <v>52.683333333333351</v>
      </c>
      <c r="I230" s="480">
        <v>53.76666666666668</v>
      </c>
      <c r="J230" s="480">
        <v>54.833333333333357</v>
      </c>
      <c r="K230" s="479">
        <v>52.7</v>
      </c>
      <c r="L230" s="479">
        <v>50.55</v>
      </c>
      <c r="M230" s="479">
        <v>44.257040000000003</v>
      </c>
    </row>
    <row r="231" spans="1:13">
      <c r="A231" s="254">
        <v>221</v>
      </c>
      <c r="B231" s="482" t="s">
        <v>390</v>
      </c>
      <c r="C231" s="479">
        <v>967.85</v>
      </c>
      <c r="D231" s="480">
        <v>972.31666666666672</v>
      </c>
      <c r="E231" s="480">
        <v>954.68333333333339</v>
      </c>
      <c r="F231" s="480">
        <v>941.51666666666665</v>
      </c>
      <c r="G231" s="480">
        <v>923.88333333333333</v>
      </c>
      <c r="H231" s="480">
        <v>985.48333333333346</v>
      </c>
      <c r="I231" s="480">
        <v>1003.1166666666669</v>
      </c>
      <c r="J231" s="480">
        <v>1016.2833333333335</v>
      </c>
      <c r="K231" s="479">
        <v>989.95</v>
      </c>
      <c r="L231" s="479">
        <v>959.15</v>
      </c>
      <c r="M231" s="479">
        <v>0.31635000000000002</v>
      </c>
    </row>
    <row r="232" spans="1:13">
      <c r="A232" s="254">
        <v>222</v>
      </c>
      <c r="B232" s="482" t="s">
        <v>391</v>
      </c>
      <c r="C232" s="479">
        <v>253.8</v>
      </c>
      <c r="D232" s="480">
        <v>257.2</v>
      </c>
      <c r="E232" s="480">
        <v>250.39999999999998</v>
      </c>
      <c r="F232" s="480">
        <v>247</v>
      </c>
      <c r="G232" s="480">
        <v>240.2</v>
      </c>
      <c r="H232" s="480">
        <v>260.59999999999997</v>
      </c>
      <c r="I232" s="480">
        <v>267.40000000000003</v>
      </c>
      <c r="J232" s="480">
        <v>270.79999999999995</v>
      </c>
      <c r="K232" s="479">
        <v>264</v>
      </c>
      <c r="L232" s="479">
        <v>253.8</v>
      </c>
      <c r="M232" s="479">
        <v>5.8066199999999997</v>
      </c>
    </row>
    <row r="233" spans="1:13">
      <c r="A233" s="254">
        <v>223</v>
      </c>
      <c r="B233" s="482" t="s">
        <v>746</v>
      </c>
      <c r="C233" s="479">
        <v>1132.9000000000001</v>
      </c>
      <c r="D233" s="480">
        <v>1117.6333333333334</v>
      </c>
      <c r="E233" s="480">
        <v>1095.2666666666669</v>
      </c>
      <c r="F233" s="480">
        <v>1057.6333333333334</v>
      </c>
      <c r="G233" s="480">
        <v>1035.2666666666669</v>
      </c>
      <c r="H233" s="480">
        <v>1155.2666666666669</v>
      </c>
      <c r="I233" s="480">
        <v>1177.6333333333332</v>
      </c>
      <c r="J233" s="480">
        <v>1215.2666666666669</v>
      </c>
      <c r="K233" s="479">
        <v>1140</v>
      </c>
      <c r="L233" s="479">
        <v>1080</v>
      </c>
      <c r="M233" s="479">
        <v>9.4960000000000003E-2</v>
      </c>
    </row>
    <row r="234" spans="1:13">
      <c r="A234" s="254">
        <v>224</v>
      </c>
      <c r="B234" s="482" t="s">
        <v>750</v>
      </c>
      <c r="C234" s="479">
        <v>598.20000000000005</v>
      </c>
      <c r="D234" s="480">
        <v>598.08333333333337</v>
      </c>
      <c r="E234" s="480">
        <v>585.31666666666672</v>
      </c>
      <c r="F234" s="480">
        <v>572.43333333333339</v>
      </c>
      <c r="G234" s="480">
        <v>559.66666666666674</v>
      </c>
      <c r="H234" s="480">
        <v>610.9666666666667</v>
      </c>
      <c r="I234" s="480">
        <v>623.73333333333335</v>
      </c>
      <c r="J234" s="480">
        <v>636.61666666666667</v>
      </c>
      <c r="K234" s="479">
        <v>610.85</v>
      </c>
      <c r="L234" s="479">
        <v>585.20000000000005</v>
      </c>
      <c r="M234" s="479">
        <v>5.4556500000000003</v>
      </c>
    </row>
    <row r="235" spans="1:13">
      <c r="A235" s="254">
        <v>225</v>
      </c>
      <c r="B235" s="482" t="s">
        <v>392</v>
      </c>
      <c r="C235" s="479">
        <v>105.1</v>
      </c>
      <c r="D235" s="480">
        <v>104.5</v>
      </c>
      <c r="E235" s="480">
        <v>103.15</v>
      </c>
      <c r="F235" s="480">
        <v>101.2</v>
      </c>
      <c r="G235" s="480">
        <v>99.850000000000009</v>
      </c>
      <c r="H235" s="480">
        <v>106.45</v>
      </c>
      <c r="I235" s="480">
        <v>107.8</v>
      </c>
      <c r="J235" s="480">
        <v>109.75</v>
      </c>
      <c r="K235" s="479">
        <v>105.85</v>
      </c>
      <c r="L235" s="479">
        <v>102.55</v>
      </c>
      <c r="M235" s="479">
        <v>3.8011599999999999</v>
      </c>
    </row>
    <row r="236" spans="1:13">
      <c r="A236" s="254">
        <v>226</v>
      </c>
      <c r="B236" s="482" t="s">
        <v>393</v>
      </c>
      <c r="C236" s="479">
        <v>87.85</v>
      </c>
      <c r="D236" s="480">
        <v>88.433333333333323</v>
      </c>
      <c r="E236" s="480">
        <v>87.066666666666649</v>
      </c>
      <c r="F236" s="480">
        <v>86.283333333333331</v>
      </c>
      <c r="G236" s="480">
        <v>84.916666666666657</v>
      </c>
      <c r="H236" s="480">
        <v>89.21666666666664</v>
      </c>
      <c r="I236" s="480">
        <v>90.583333333333314</v>
      </c>
      <c r="J236" s="480">
        <v>91.366666666666632</v>
      </c>
      <c r="K236" s="479">
        <v>89.8</v>
      </c>
      <c r="L236" s="479">
        <v>87.65</v>
      </c>
      <c r="M236" s="479">
        <v>15.263809999999999</v>
      </c>
    </row>
    <row r="237" spans="1:13">
      <c r="A237" s="254">
        <v>227</v>
      </c>
      <c r="B237" s="482" t="s">
        <v>126</v>
      </c>
      <c r="C237" s="479">
        <v>200.95</v>
      </c>
      <c r="D237" s="480">
        <v>200.93333333333331</v>
      </c>
      <c r="E237" s="480">
        <v>200.01666666666662</v>
      </c>
      <c r="F237" s="480">
        <v>199.08333333333331</v>
      </c>
      <c r="G237" s="480">
        <v>198.16666666666663</v>
      </c>
      <c r="H237" s="480">
        <v>201.86666666666662</v>
      </c>
      <c r="I237" s="480">
        <v>202.7833333333333</v>
      </c>
      <c r="J237" s="480">
        <v>203.71666666666661</v>
      </c>
      <c r="K237" s="479">
        <v>201.85</v>
      </c>
      <c r="L237" s="479">
        <v>200</v>
      </c>
      <c r="M237" s="479">
        <v>206.11626000000001</v>
      </c>
    </row>
    <row r="238" spans="1:13">
      <c r="A238" s="254">
        <v>228</v>
      </c>
      <c r="B238" s="482" t="s">
        <v>395</v>
      </c>
      <c r="C238" s="479">
        <v>107.3</v>
      </c>
      <c r="D238" s="480">
        <v>107.35000000000001</v>
      </c>
      <c r="E238" s="480">
        <v>106.25000000000001</v>
      </c>
      <c r="F238" s="480">
        <v>105.2</v>
      </c>
      <c r="G238" s="480">
        <v>104.10000000000001</v>
      </c>
      <c r="H238" s="480">
        <v>108.40000000000002</v>
      </c>
      <c r="I238" s="480">
        <v>109.50000000000001</v>
      </c>
      <c r="J238" s="480">
        <v>110.55000000000003</v>
      </c>
      <c r="K238" s="479">
        <v>108.45</v>
      </c>
      <c r="L238" s="479">
        <v>106.3</v>
      </c>
      <c r="M238" s="479">
        <v>1.1772800000000001</v>
      </c>
    </row>
    <row r="239" spans="1:13">
      <c r="A239" s="254">
        <v>229</v>
      </c>
      <c r="B239" s="482" t="s">
        <v>396</v>
      </c>
      <c r="C239" s="479">
        <v>167.2</v>
      </c>
      <c r="D239" s="480">
        <v>165.96666666666667</v>
      </c>
      <c r="E239" s="480">
        <v>163.43333333333334</v>
      </c>
      <c r="F239" s="480">
        <v>159.66666666666666</v>
      </c>
      <c r="G239" s="480">
        <v>157.13333333333333</v>
      </c>
      <c r="H239" s="480">
        <v>169.73333333333335</v>
      </c>
      <c r="I239" s="480">
        <v>172.26666666666671</v>
      </c>
      <c r="J239" s="480">
        <v>176.03333333333336</v>
      </c>
      <c r="K239" s="479">
        <v>168.5</v>
      </c>
      <c r="L239" s="479">
        <v>162.19999999999999</v>
      </c>
      <c r="M239" s="479">
        <v>14.544029999999999</v>
      </c>
    </row>
    <row r="240" spans="1:13">
      <c r="A240" s="254">
        <v>230</v>
      </c>
      <c r="B240" s="482" t="s">
        <v>115</v>
      </c>
      <c r="C240" s="479">
        <v>178.1</v>
      </c>
      <c r="D240" s="480">
        <v>178.15</v>
      </c>
      <c r="E240" s="480">
        <v>175.95000000000002</v>
      </c>
      <c r="F240" s="480">
        <v>173.8</v>
      </c>
      <c r="G240" s="480">
        <v>171.60000000000002</v>
      </c>
      <c r="H240" s="480">
        <v>180.3</v>
      </c>
      <c r="I240" s="480">
        <v>182.5</v>
      </c>
      <c r="J240" s="480">
        <v>184.65</v>
      </c>
      <c r="K240" s="479">
        <v>180.35</v>
      </c>
      <c r="L240" s="479">
        <v>176</v>
      </c>
      <c r="M240" s="479">
        <v>76.197249999999997</v>
      </c>
    </row>
    <row r="241" spans="1:13">
      <c r="A241" s="254">
        <v>231</v>
      </c>
      <c r="B241" s="482" t="s">
        <v>397</v>
      </c>
      <c r="C241" s="479">
        <v>79.2</v>
      </c>
      <c r="D241" s="480">
        <v>78.899999999999991</v>
      </c>
      <c r="E241" s="480">
        <v>76.59999999999998</v>
      </c>
      <c r="F241" s="480">
        <v>73.999999999999986</v>
      </c>
      <c r="G241" s="480">
        <v>71.699999999999974</v>
      </c>
      <c r="H241" s="480">
        <v>81.499999999999986</v>
      </c>
      <c r="I241" s="480">
        <v>83.8</v>
      </c>
      <c r="J241" s="480">
        <v>86.399999999999991</v>
      </c>
      <c r="K241" s="479">
        <v>81.2</v>
      </c>
      <c r="L241" s="479">
        <v>76.3</v>
      </c>
      <c r="M241" s="479">
        <v>60.548220000000001</v>
      </c>
    </row>
    <row r="242" spans="1:13">
      <c r="A242" s="254">
        <v>232</v>
      </c>
      <c r="B242" s="482" t="s">
        <v>747</v>
      </c>
      <c r="C242" s="479">
        <v>7733.45</v>
      </c>
      <c r="D242" s="480">
        <v>7787.8166666666666</v>
      </c>
      <c r="E242" s="480">
        <v>7655.6333333333332</v>
      </c>
      <c r="F242" s="480">
        <v>7577.8166666666666</v>
      </c>
      <c r="G242" s="480">
        <v>7445.6333333333332</v>
      </c>
      <c r="H242" s="480">
        <v>7865.6333333333332</v>
      </c>
      <c r="I242" s="480">
        <v>7997.8166666666657</v>
      </c>
      <c r="J242" s="480">
        <v>8075.6333333333332</v>
      </c>
      <c r="K242" s="479">
        <v>7920</v>
      </c>
      <c r="L242" s="479">
        <v>7710</v>
      </c>
      <c r="M242" s="479">
        <v>2.3256600000000001</v>
      </c>
    </row>
    <row r="243" spans="1:13">
      <c r="A243" s="254">
        <v>233</v>
      </c>
      <c r="B243" s="482" t="s">
        <v>254</v>
      </c>
      <c r="C243" s="479">
        <v>108.65</v>
      </c>
      <c r="D243" s="480">
        <v>108.75</v>
      </c>
      <c r="E243" s="480">
        <v>106.95</v>
      </c>
      <c r="F243" s="480">
        <v>105.25</v>
      </c>
      <c r="G243" s="480">
        <v>103.45</v>
      </c>
      <c r="H243" s="480">
        <v>110.45</v>
      </c>
      <c r="I243" s="480">
        <v>112.25000000000001</v>
      </c>
      <c r="J243" s="480">
        <v>113.95</v>
      </c>
      <c r="K243" s="479">
        <v>110.55</v>
      </c>
      <c r="L243" s="479">
        <v>107.05</v>
      </c>
      <c r="M243" s="479">
        <v>14.66131</v>
      </c>
    </row>
    <row r="244" spans="1:13">
      <c r="A244" s="254">
        <v>234</v>
      </c>
      <c r="B244" s="482" t="s">
        <v>398</v>
      </c>
      <c r="C244" s="479">
        <v>379.05</v>
      </c>
      <c r="D244" s="480">
        <v>376.16666666666669</v>
      </c>
      <c r="E244" s="480">
        <v>368.48333333333335</v>
      </c>
      <c r="F244" s="480">
        <v>357.91666666666669</v>
      </c>
      <c r="G244" s="480">
        <v>350.23333333333335</v>
      </c>
      <c r="H244" s="480">
        <v>386.73333333333335</v>
      </c>
      <c r="I244" s="480">
        <v>394.41666666666663</v>
      </c>
      <c r="J244" s="480">
        <v>404.98333333333335</v>
      </c>
      <c r="K244" s="479">
        <v>383.85</v>
      </c>
      <c r="L244" s="479">
        <v>365.6</v>
      </c>
      <c r="M244" s="479">
        <v>16.997540000000001</v>
      </c>
    </row>
    <row r="245" spans="1:13">
      <c r="A245" s="254">
        <v>235</v>
      </c>
      <c r="B245" s="482" t="s">
        <v>255</v>
      </c>
      <c r="C245" s="479">
        <v>111.1</v>
      </c>
      <c r="D245" s="480">
        <v>110.39999999999999</v>
      </c>
      <c r="E245" s="480">
        <v>107.69999999999999</v>
      </c>
      <c r="F245" s="480">
        <v>104.3</v>
      </c>
      <c r="G245" s="480">
        <v>101.6</v>
      </c>
      <c r="H245" s="480">
        <v>113.79999999999998</v>
      </c>
      <c r="I245" s="480">
        <v>116.5</v>
      </c>
      <c r="J245" s="480">
        <v>119.89999999999998</v>
      </c>
      <c r="K245" s="479">
        <v>113.1</v>
      </c>
      <c r="L245" s="479">
        <v>107</v>
      </c>
      <c r="M245" s="479">
        <v>37.161879999999996</v>
      </c>
    </row>
    <row r="246" spans="1:13">
      <c r="A246" s="254">
        <v>236</v>
      </c>
      <c r="B246" s="482" t="s">
        <v>125</v>
      </c>
      <c r="C246" s="479">
        <v>91.45</v>
      </c>
      <c r="D246" s="480">
        <v>90.966666666666683</v>
      </c>
      <c r="E246" s="480">
        <v>90.03333333333336</v>
      </c>
      <c r="F246" s="480">
        <v>88.616666666666674</v>
      </c>
      <c r="G246" s="480">
        <v>87.683333333333351</v>
      </c>
      <c r="H246" s="480">
        <v>92.383333333333368</v>
      </c>
      <c r="I246" s="480">
        <v>93.316666666666677</v>
      </c>
      <c r="J246" s="480">
        <v>94.733333333333377</v>
      </c>
      <c r="K246" s="479">
        <v>91.9</v>
      </c>
      <c r="L246" s="479">
        <v>89.55</v>
      </c>
      <c r="M246" s="479">
        <v>136.55785</v>
      </c>
    </row>
    <row r="247" spans="1:13">
      <c r="A247" s="254">
        <v>237</v>
      </c>
      <c r="B247" s="482" t="s">
        <v>399</v>
      </c>
      <c r="C247" s="479">
        <v>15.55</v>
      </c>
      <c r="D247" s="480">
        <v>15.533333333333333</v>
      </c>
      <c r="E247" s="480">
        <v>15.366666666666667</v>
      </c>
      <c r="F247" s="480">
        <v>15.183333333333334</v>
      </c>
      <c r="G247" s="480">
        <v>15.016666666666667</v>
      </c>
      <c r="H247" s="480">
        <v>15.716666666666667</v>
      </c>
      <c r="I247" s="480">
        <v>15.883333333333335</v>
      </c>
      <c r="J247" s="480">
        <v>16.066666666666666</v>
      </c>
      <c r="K247" s="479">
        <v>15.7</v>
      </c>
      <c r="L247" s="479">
        <v>15.35</v>
      </c>
      <c r="M247" s="479">
        <v>53.038240000000002</v>
      </c>
    </row>
    <row r="248" spans="1:13">
      <c r="A248" s="254">
        <v>238</v>
      </c>
      <c r="B248" s="482" t="s">
        <v>772</v>
      </c>
      <c r="C248" s="479">
        <v>1765.55</v>
      </c>
      <c r="D248" s="480">
        <v>1766.8333333333333</v>
      </c>
      <c r="E248" s="480">
        <v>1751.7166666666665</v>
      </c>
      <c r="F248" s="480">
        <v>1737.8833333333332</v>
      </c>
      <c r="G248" s="480">
        <v>1722.7666666666664</v>
      </c>
      <c r="H248" s="480">
        <v>1780.6666666666665</v>
      </c>
      <c r="I248" s="480">
        <v>1795.7833333333333</v>
      </c>
      <c r="J248" s="480">
        <v>1809.6166666666666</v>
      </c>
      <c r="K248" s="479">
        <v>1781.95</v>
      </c>
      <c r="L248" s="479">
        <v>1753</v>
      </c>
      <c r="M248" s="479">
        <v>7.7331599999999998</v>
      </c>
    </row>
    <row r="249" spans="1:13">
      <c r="A249" s="254">
        <v>239</v>
      </c>
      <c r="B249" s="482" t="s">
        <v>748</v>
      </c>
      <c r="C249" s="479">
        <v>327.10000000000002</v>
      </c>
      <c r="D249" s="480">
        <v>328.31666666666666</v>
      </c>
      <c r="E249" s="480">
        <v>323.7833333333333</v>
      </c>
      <c r="F249" s="480">
        <v>320.46666666666664</v>
      </c>
      <c r="G249" s="480">
        <v>315.93333333333328</v>
      </c>
      <c r="H249" s="480">
        <v>331.63333333333333</v>
      </c>
      <c r="I249" s="480">
        <v>336.16666666666674</v>
      </c>
      <c r="J249" s="480">
        <v>339.48333333333335</v>
      </c>
      <c r="K249" s="479">
        <v>332.85</v>
      </c>
      <c r="L249" s="479">
        <v>325</v>
      </c>
      <c r="M249" s="479">
        <v>1.11456</v>
      </c>
    </row>
    <row r="250" spans="1:13">
      <c r="A250" s="254">
        <v>240</v>
      </c>
      <c r="B250" s="482" t="s">
        <v>120</v>
      </c>
      <c r="C250" s="479">
        <v>500.85</v>
      </c>
      <c r="D250" s="480">
        <v>501.75</v>
      </c>
      <c r="E250" s="480">
        <v>494.85</v>
      </c>
      <c r="F250" s="480">
        <v>488.85</v>
      </c>
      <c r="G250" s="480">
        <v>481.95000000000005</v>
      </c>
      <c r="H250" s="480">
        <v>507.75</v>
      </c>
      <c r="I250" s="480">
        <v>514.65</v>
      </c>
      <c r="J250" s="480">
        <v>520.65</v>
      </c>
      <c r="K250" s="479">
        <v>508.65</v>
      </c>
      <c r="L250" s="479">
        <v>495.75</v>
      </c>
      <c r="M250" s="479">
        <v>15.27271</v>
      </c>
    </row>
    <row r="251" spans="1:13">
      <c r="A251" s="254">
        <v>241</v>
      </c>
      <c r="B251" s="482" t="s">
        <v>826</v>
      </c>
      <c r="C251" s="479">
        <v>260.75</v>
      </c>
      <c r="D251" s="480">
        <v>257.65000000000003</v>
      </c>
      <c r="E251" s="480">
        <v>253.30000000000007</v>
      </c>
      <c r="F251" s="480">
        <v>245.85000000000002</v>
      </c>
      <c r="G251" s="480">
        <v>241.50000000000006</v>
      </c>
      <c r="H251" s="480">
        <v>265.10000000000008</v>
      </c>
      <c r="I251" s="480">
        <v>269.4500000000001</v>
      </c>
      <c r="J251" s="480">
        <v>276.90000000000009</v>
      </c>
      <c r="K251" s="479">
        <v>262</v>
      </c>
      <c r="L251" s="479">
        <v>250.2</v>
      </c>
      <c r="M251" s="479">
        <v>21.425809999999998</v>
      </c>
    </row>
    <row r="252" spans="1:13">
      <c r="A252" s="254">
        <v>242</v>
      </c>
      <c r="B252" s="482" t="s">
        <v>122</v>
      </c>
      <c r="C252" s="479">
        <v>913.6</v>
      </c>
      <c r="D252" s="480">
        <v>926.76666666666677</v>
      </c>
      <c r="E252" s="480">
        <v>885.83333333333348</v>
      </c>
      <c r="F252" s="480">
        <v>858.06666666666672</v>
      </c>
      <c r="G252" s="480">
        <v>817.13333333333344</v>
      </c>
      <c r="H252" s="480">
        <v>954.53333333333353</v>
      </c>
      <c r="I252" s="480">
        <v>995.4666666666667</v>
      </c>
      <c r="J252" s="480">
        <v>1023.2333333333336</v>
      </c>
      <c r="K252" s="479">
        <v>967.7</v>
      </c>
      <c r="L252" s="479">
        <v>899</v>
      </c>
      <c r="M252" s="479">
        <v>168.54199</v>
      </c>
    </row>
    <row r="253" spans="1:13">
      <c r="A253" s="254">
        <v>243</v>
      </c>
      <c r="B253" s="482" t="s">
        <v>256</v>
      </c>
      <c r="C253" s="479">
        <v>4864.95</v>
      </c>
      <c r="D253" s="480">
        <v>4862.9833333333336</v>
      </c>
      <c r="E253" s="480">
        <v>4826.9666666666672</v>
      </c>
      <c r="F253" s="480">
        <v>4788.9833333333336</v>
      </c>
      <c r="G253" s="480">
        <v>4752.9666666666672</v>
      </c>
      <c r="H253" s="480">
        <v>4900.9666666666672</v>
      </c>
      <c r="I253" s="480">
        <v>4936.9833333333336</v>
      </c>
      <c r="J253" s="480">
        <v>4974.9666666666672</v>
      </c>
      <c r="K253" s="479">
        <v>4899</v>
      </c>
      <c r="L253" s="479">
        <v>4825</v>
      </c>
      <c r="M253" s="479">
        <v>3.7216999999999998</v>
      </c>
    </row>
    <row r="254" spans="1:13">
      <c r="A254" s="254">
        <v>244</v>
      </c>
      <c r="B254" s="482" t="s">
        <v>124</v>
      </c>
      <c r="C254" s="479">
        <v>1352.05</v>
      </c>
      <c r="D254" s="480">
        <v>1350.3500000000001</v>
      </c>
      <c r="E254" s="480">
        <v>1339.7000000000003</v>
      </c>
      <c r="F254" s="480">
        <v>1327.3500000000001</v>
      </c>
      <c r="G254" s="480">
        <v>1316.7000000000003</v>
      </c>
      <c r="H254" s="480">
        <v>1362.7000000000003</v>
      </c>
      <c r="I254" s="480">
        <v>1373.3500000000004</v>
      </c>
      <c r="J254" s="480">
        <v>1385.7000000000003</v>
      </c>
      <c r="K254" s="479">
        <v>1361</v>
      </c>
      <c r="L254" s="479">
        <v>1338</v>
      </c>
      <c r="M254" s="479">
        <v>45.603369999999998</v>
      </c>
    </row>
    <row r="255" spans="1:13">
      <c r="A255" s="254">
        <v>245</v>
      </c>
      <c r="B255" s="482" t="s">
        <v>749</v>
      </c>
      <c r="C255" s="479">
        <v>736.1</v>
      </c>
      <c r="D255" s="480">
        <v>739.91666666666663</v>
      </c>
      <c r="E255" s="480">
        <v>728.83333333333326</v>
      </c>
      <c r="F255" s="480">
        <v>721.56666666666661</v>
      </c>
      <c r="G255" s="480">
        <v>710.48333333333323</v>
      </c>
      <c r="H255" s="480">
        <v>747.18333333333328</v>
      </c>
      <c r="I255" s="480">
        <v>758.26666666666654</v>
      </c>
      <c r="J255" s="480">
        <v>765.5333333333333</v>
      </c>
      <c r="K255" s="479">
        <v>751</v>
      </c>
      <c r="L255" s="479">
        <v>732.65</v>
      </c>
      <c r="M255" s="479">
        <v>0.38196999999999998</v>
      </c>
    </row>
    <row r="256" spans="1:13">
      <c r="A256" s="254">
        <v>246</v>
      </c>
      <c r="B256" s="482" t="s">
        <v>400</v>
      </c>
      <c r="C256" s="479">
        <v>265.7</v>
      </c>
      <c r="D256" s="480">
        <v>265.49999999999994</v>
      </c>
      <c r="E256" s="480">
        <v>261.84999999999991</v>
      </c>
      <c r="F256" s="480">
        <v>257.99999999999994</v>
      </c>
      <c r="G256" s="480">
        <v>254.34999999999991</v>
      </c>
      <c r="H256" s="480">
        <v>269.34999999999991</v>
      </c>
      <c r="I256" s="480">
        <v>272.99999999999989</v>
      </c>
      <c r="J256" s="480">
        <v>276.84999999999991</v>
      </c>
      <c r="K256" s="479">
        <v>269.14999999999998</v>
      </c>
      <c r="L256" s="479">
        <v>261.64999999999998</v>
      </c>
      <c r="M256" s="479">
        <v>2.7686199999999999</v>
      </c>
    </row>
    <row r="257" spans="1:13">
      <c r="A257" s="254">
        <v>247</v>
      </c>
      <c r="B257" s="482" t="s">
        <v>121</v>
      </c>
      <c r="C257" s="479">
        <v>1666.25</v>
      </c>
      <c r="D257" s="480">
        <v>1651.0833333333333</v>
      </c>
      <c r="E257" s="480">
        <v>1627.3666666666666</v>
      </c>
      <c r="F257" s="480">
        <v>1588.4833333333333</v>
      </c>
      <c r="G257" s="480">
        <v>1564.7666666666667</v>
      </c>
      <c r="H257" s="480">
        <v>1689.9666666666665</v>
      </c>
      <c r="I257" s="480">
        <v>1713.6833333333332</v>
      </c>
      <c r="J257" s="480">
        <v>1752.5666666666664</v>
      </c>
      <c r="K257" s="479">
        <v>1674.8</v>
      </c>
      <c r="L257" s="479">
        <v>1612.2</v>
      </c>
      <c r="M257" s="479">
        <v>5.19292</v>
      </c>
    </row>
    <row r="258" spans="1:13">
      <c r="A258" s="254">
        <v>248</v>
      </c>
      <c r="B258" s="482" t="s">
        <v>257</v>
      </c>
      <c r="C258" s="479">
        <v>2107.9499999999998</v>
      </c>
      <c r="D258" s="480">
        <v>2115.65</v>
      </c>
      <c r="E258" s="480">
        <v>2083.3000000000002</v>
      </c>
      <c r="F258" s="480">
        <v>2058.65</v>
      </c>
      <c r="G258" s="480">
        <v>2026.3000000000002</v>
      </c>
      <c r="H258" s="480">
        <v>2140.3000000000002</v>
      </c>
      <c r="I258" s="480">
        <v>2172.6499999999996</v>
      </c>
      <c r="J258" s="480">
        <v>2197.3000000000002</v>
      </c>
      <c r="K258" s="479">
        <v>2148</v>
      </c>
      <c r="L258" s="479">
        <v>2091</v>
      </c>
      <c r="M258" s="479">
        <v>1.8945099999999999</v>
      </c>
    </row>
    <row r="259" spans="1:13">
      <c r="A259" s="254">
        <v>249</v>
      </c>
      <c r="B259" s="482" t="s">
        <v>401</v>
      </c>
      <c r="C259" s="479">
        <v>1436.8</v>
      </c>
      <c r="D259" s="480">
        <v>1422.9333333333334</v>
      </c>
      <c r="E259" s="480">
        <v>1396.8666666666668</v>
      </c>
      <c r="F259" s="480">
        <v>1356.9333333333334</v>
      </c>
      <c r="G259" s="480">
        <v>1330.8666666666668</v>
      </c>
      <c r="H259" s="480">
        <v>1462.8666666666668</v>
      </c>
      <c r="I259" s="480">
        <v>1488.9333333333334</v>
      </c>
      <c r="J259" s="480">
        <v>1528.8666666666668</v>
      </c>
      <c r="K259" s="479">
        <v>1449</v>
      </c>
      <c r="L259" s="479">
        <v>1383</v>
      </c>
      <c r="M259" s="479">
        <v>1.84134</v>
      </c>
    </row>
    <row r="260" spans="1:13">
      <c r="A260" s="254">
        <v>250</v>
      </c>
      <c r="B260" s="482" t="s">
        <v>402</v>
      </c>
      <c r="C260" s="479">
        <v>2784.25</v>
      </c>
      <c r="D260" s="480">
        <v>2776.2166666666667</v>
      </c>
      <c r="E260" s="480">
        <v>2734.4333333333334</v>
      </c>
      <c r="F260" s="480">
        <v>2684.6166666666668</v>
      </c>
      <c r="G260" s="480">
        <v>2642.8333333333335</v>
      </c>
      <c r="H260" s="480">
        <v>2826.0333333333333</v>
      </c>
      <c r="I260" s="480">
        <v>2867.8166666666671</v>
      </c>
      <c r="J260" s="480">
        <v>2917.6333333333332</v>
      </c>
      <c r="K260" s="479">
        <v>2818</v>
      </c>
      <c r="L260" s="479">
        <v>2726.4</v>
      </c>
      <c r="M260" s="479">
        <v>1.4005700000000001</v>
      </c>
    </row>
    <row r="261" spans="1:13">
      <c r="A261" s="254">
        <v>251</v>
      </c>
      <c r="B261" s="482" t="s">
        <v>403</v>
      </c>
      <c r="C261" s="479">
        <v>404.95</v>
      </c>
      <c r="D261" s="480">
        <v>405</v>
      </c>
      <c r="E261" s="480">
        <v>398.45</v>
      </c>
      <c r="F261" s="480">
        <v>391.95</v>
      </c>
      <c r="G261" s="480">
        <v>385.4</v>
      </c>
      <c r="H261" s="480">
        <v>411.5</v>
      </c>
      <c r="I261" s="480">
        <v>418.04999999999995</v>
      </c>
      <c r="J261" s="480">
        <v>424.55</v>
      </c>
      <c r="K261" s="479">
        <v>411.55</v>
      </c>
      <c r="L261" s="479">
        <v>398.5</v>
      </c>
      <c r="M261" s="479">
        <v>2.2143799999999998</v>
      </c>
    </row>
    <row r="262" spans="1:13">
      <c r="A262" s="254">
        <v>252</v>
      </c>
      <c r="B262" s="482" t="s">
        <v>404</v>
      </c>
      <c r="C262" s="479">
        <v>134.15</v>
      </c>
      <c r="D262" s="480">
        <v>135.51666666666665</v>
      </c>
      <c r="E262" s="480">
        <v>132.0333333333333</v>
      </c>
      <c r="F262" s="480">
        <v>129.91666666666666</v>
      </c>
      <c r="G262" s="480">
        <v>126.43333333333331</v>
      </c>
      <c r="H262" s="480">
        <v>137.6333333333333</v>
      </c>
      <c r="I262" s="480">
        <v>141.11666666666665</v>
      </c>
      <c r="J262" s="480">
        <v>143.23333333333329</v>
      </c>
      <c r="K262" s="479">
        <v>139</v>
      </c>
      <c r="L262" s="479">
        <v>133.4</v>
      </c>
      <c r="M262" s="479">
        <v>8.7910699999999995</v>
      </c>
    </row>
    <row r="263" spans="1:13">
      <c r="A263" s="254">
        <v>253</v>
      </c>
      <c r="B263" s="482" t="s">
        <v>405</v>
      </c>
      <c r="C263" s="479">
        <v>122.3</v>
      </c>
      <c r="D263" s="480">
        <v>121.60000000000001</v>
      </c>
      <c r="E263" s="480">
        <v>118.25000000000001</v>
      </c>
      <c r="F263" s="480">
        <v>114.2</v>
      </c>
      <c r="G263" s="480">
        <v>110.85000000000001</v>
      </c>
      <c r="H263" s="480">
        <v>125.65000000000002</v>
      </c>
      <c r="I263" s="480">
        <v>129</v>
      </c>
      <c r="J263" s="480">
        <v>133.05000000000001</v>
      </c>
      <c r="K263" s="479">
        <v>124.95</v>
      </c>
      <c r="L263" s="479">
        <v>117.55</v>
      </c>
      <c r="M263" s="479">
        <v>18.072600000000001</v>
      </c>
    </row>
    <row r="264" spans="1:13">
      <c r="A264" s="254">
        <v>254</v>
      </c>
      <c r="B264" s="482" t="s">
        <v>406</v>
      </c>
      <c r="C264" s="479">
        <v>79.400000000000006</v>
      </c>
      <c r="D264" s="480">
        <v>79.8</v>
      </c>
      <c r="E264" s="480">
        <v>78.699999999999989</v>
      </c>
      <c r="F264" s="480">
        <v>77.999999999999986</v>
      </c>
      <c r="G264" s="480">
        <v>76.899999999999977</v>
      </c>
      <c r="H264" s="480">
        <v>80.5</v>
      </c>
      <c r="I264" s="480">
        <v>81.599999999999994</v>
      </c>
      <c r="J264" s="480">
        <v>82.300000000000011</v>
      </c>
      <c r="K264" s="479">
        <v>80.900000000000006</v>
      </c>
      <c r="L264" s="479">
        <v>79.099999999999994</v>
      </c>
      <c r="M264" s="479">
        <v>6.0933200000000003</v>
      </c>
    </row>
    <row r="265" spans="1:13">
      <c r="A265" s="254">
        <v>255</v>
      </c>
      <c r="B265" s="482" t="s">
        <v>258</v>
      </c>
      <c r="C265" s="479">
        <v>110.55</v>
      </c>
      <c r="D265" s="480">
        <v>110.95</v>
      </c>
      <c r="E265" s="480">
        <v>108.60000000000001</v>
      </c>
      <c r="F265" s="480">
        <v>106.65</v>
      </c>
      <c r="G265" s="480">
        <v>104.30000000000001</v>
      </c>
      <c r="H265" s="480">
        <v>112.9</v>
      </c>
      <c r="I265" s="480">
        <v>115.25</v>
      </c>
      <c r="J265" s="480">
        <v>117.2</v>
      </c>
      <c r="K265" s="479">
        <v>113.3</v>
      </c>
      <c r="L265" s="479">
        <v>109</v>
      </c>
      <c r="M265" s="479">
        <v>60.153170000000003</v>
      </c>
    </row>
    <row r="266" spans="1:13">
      <c r="A266" s="254">
        <v>256</v>
      </c>
      <c r="B266" s="482" t="s">
        <v>128</v>
      </c>
      <c r="C266" s="479">
        <v>723.25</v>
      </c>
      <c r="D266" s="480">
        <v>721.2833333333333</v>
      </c>
      <c r="E266" s="480">
        <v>712.56666666666661</v>
      </c>
      <c r="F266" s="480">
        <v>701.88333333333333</v>
      </c>
      <c r="G266" s="480">
        <v>693.16666666666663</v>
      </c>
      <c r="H266" s="480">
        <v>731.96666666666658</v>
      </c>
      <c r="I266" s="480">
        <v>740.68333333333328</v>
      </c>
      <c r="J266" s="480">
        <v>751.36666666666656</v>
      </c>
      <c r="K266" s="479">
        <v>730</v>
      </c>
      <c r="L266" s="479">
        <v>710.6</v>
      </c>
      <c r="M266" s="479">
        <v>169.06171000000001</v>
      </c>
    </row>
    <row r="267" spans="1:13">
      <c r="A267" s="254">
        <v>257</v>
      </c>
      <c r="B267" s="482" t="s">
        <v>751</v>
      </c>
      <c r="C267" s="479">
        <v>84</v>
      </c>
      <c r="D267" s="480">
        <v>83.916666666666671</v>
      </c>
      <c r="E267" s="480">
        <v>82.933333333333337</v>
      </c>
      <c r="F267" s="480">
        <v>81.86666666666666</v>
      </c>
      <c r="G267" s="480">
        <v>80.883333333333326</v>
      </c>
      <c r="H267" s="480">
        <v>84.983333333333348</v>
      </c>
      <c r="I267" s="480">
        <v>85.966666666666669</v>
      </c>
      <c r="J267" s="480">
        <v>87.03333333333336</v>
      </c>
      <c r="K267" s="479">
        <v>84.9</v>
      </c>
      <c r="L267" s="479">
        <v>82.85</v>
      </c>
      <c r="M267" s="479">
        <v>1.46218</v>
      </c>
    </row>
    <row r="268" spans="1:13">
      <c r="A268" s="254">
        <v>258</v>
      </c>
      <c r="B268" s="482" t="s">
        <v>407</v>
      </c>
      <c r="C268" s="479">
        <v>54.85</v>
      </c>
      <c r="D268" s="480">
        <v>54.25</v>
      </c>
      <c r="E268" s="480">
        <v>52.9</v>
      </c>
      <c r="F268" s="480">
        <v>50.949999999999996</v>
      </c>
      <c r="G268" s="480">
        <v>49.599999999999994</v>
      </c>
      <c r="H268" s="480">
        <v>56.2</v>
      </c>
      <c r="I268" s="480">
        <v>57.55</v>
      </c>
      <c r="J268" s="480">
        <v>59.500000000000007</v>
      </c>
      <c r="K268" s="479">
        <v>55.6</v>
      </c>
      <c r="L268" s="479">
        <v>52.3</v>
      </c>
      <c r="M268" s="479">
        <v>3.4050099999999999</v>
      </c>
    </row>
    <row r="269" spans="1:13">
      <c r="A269" s="254">
        <v>259</v>
      </c>
      <c r="B269" s="482" t="s">
        <v>408</v>
      </c>
      <c r="C269" s="479">
        <v>88.4</v>
      </c>
      <c r="D269" s="480">
        <v>87.883333333333326</v>
      </c>
      <c r="E269" s="480">
        <v>85.516666666666652</v>
      </c>
      <c r="F269" s="480">
        <v>82.633333333333326</v>
      </c>
      <c r="G269" s="480">
        <v>80.266666666666652</v>
      </c>
      <c r="H269" s="480">
        <v>90.766666666666652</v>
      </c>
      <c r="I269" s="480">
        <v>93.133333333333326</v>
      </c>
      <c r="J269" s="480">
        <v>96.016666666666652</v>
      </c>
      <c r="K269" s="479">
        <v>90.25</v>
      </c>
      <c r="L269" s="479">
        <v>85</v>
      </c>
      <c r="M269" s="479">
        <v>11.92272</v>
      </c>
    </row>
    <row r="270" spans="1:13">
      <c r="A270" s="254">
        <v>260</v>
      </c>
      <c r="B270" s="482" t="s">
        <v>409</v>
      </c>
      <c r="C270" s="479">
        <v>23.95</v>
      </c>
      <c r="D270" s="480">
        <v>23.783333333333331</v>
      </c>
      <c r="E270" s="480">
        <v>23.466666666666661</v>
      </c>
      <c r="F270" s="480">
        <v>22.983333333333331</v>
      </c>
      <c r="G270" s="480">
        <v>22.666666666666661</v>
      </c>
      <c r="H270" s="480">
        <v>24.266666666666662</v>
      </c>
      <c r="I270" s="480">
        <v>24.583333333333332</v>
      </c>
      <c r="J270" s="480">
        <v>25.066666666666663</v>
      </c>
      <c r="K270" s="479">
        <v>24.1</v>
      </c>
      <c r="L270" s="479">
        <v>23.3</v>
      </c>
      <c r="M270" s="479">
        <v>17.029299999999999</v>
      </c>
    </row>
    <row r="271" spans="1:13">
      <c r="A271" s="254">
        <v>261</v>
      </c>
      <c r="B271" s="482" t="s">
        <v>410</v>
      </c>
      <c r="C271" s="479">
        <v>71.05</v>
      </c>
      <c r="D271" s="480">
        <v>70.516666666666666</v>
      </c>
      <c r="E271" s="480">
        <v>66.583333333333329</v>
      </c>
      <c r="F271" s="480">
        <v>62.11666666666666</v>
      </c>
      <c r="G271" s="480">
        <v>58.183333333333323</v>
      </c>
      <c r="H271" s="480">
        <v>74.983333333333334</v>
      </c>
      <c r="I271" s="480">
        <v>78.916666666666671</v>
      </c>
      <c r="J271" s="480">
        <v>83.38333333333334</v>
      </c>
      <c r="K271" s="479">
        <v>74.45</v>
      </c>
      <c r="L271" s="479">
        <v>66.05</v>
      </c>
      <c r="M271" s="479">
        <v>43.266719999999999</v>
      </c>
    </row>
    <row r="272" spans="1:13">
      <c r="A272" s="254">
        <v>262</v>
      </c>
      <c r="B272" s="482" t="s">
        <v>411</v>
      </c>
      <c r="C272" s="479">
        <v>92.7</v>
      </c>
      <c r="D272" s="480">
        <v>90.533333333333346</v>
      </c>
      <c r="E272" s="480">
        <v>86.666666666666686</v>
      </c>
      <c r="F272" s="480">
        <v>80.63333333333334</v>
      </c>
      <c r="G272" s="480">
        <v>76.76666666666668</v>
      </c>
      <c r="H272" s="480">
        <v>96.566666666666691</v>
      </c>
      <c r="I272" s="480">
        <v>100.43333333333334</v>
      </c>
      <c r="J272" s="480">
        <v>106.4666666666667</v>
      </c>
      <c r="K272" s="479">
        <v>94.4</v>
      </c>
      <c r="L272" s="479">
        <v>84.5</v>
      </c>
      <c r="M272" s="479">
        <v>165.96655999999999</v>
      </c>
    </row>
    <row r="273" spans="1:13">
      <c r="A273" s="254">
        <v>263</v>
      </c>
      <c r="B273" s="482" t="s">
        <v>412</v>
      </c>
      <c r="C273" s="479">
        <v>167.2</v>
      </c>
      <c r="D273" s="480">
        <v>165.78333333333333</v>
      </c>
      <c r="E273" s="480">
        <v>163.56666666666666</v>
      </c>
      <c r="F273" s="480">
        <v>159.93333333333334</v>
      </c>
      <c r="G273" s="480">
        <v>157.71666666666667</v>
      </c>
      <c r="H273" s="480">
        <v>169.41666666666666</v>
      </c>
      <c r="I273" s="480">
        <v>171.6333333333333</v>
      </c>
      <c r="J273" s="480">
        <v>175.26666666666665</v>
      </c>
      <c r="K273" s="479">
        <v>168</v>
      </c>
      <c r="L273" s="479">
        <v>162.15</v>
      </c>
      <c r="M273" s="479">
        <v>13.92277</v>
      </c>
    </row>
    <row r="274" spans="1:13">
      <c r="A274" s="254">
        <v>264</v>
      </c>
      <c r="B274" s="482" t="s">
        <v>413</v>
      </c>
      <c r="C274" s="479">
        <v>92.9</v>
      </c>
      <c r="D274" s="480">
        <v>91.983333333333334</v>
      </c>
      <c r="E274" s="480">
        <v>90.166666666666671</v>
      </c>
      <c r="F274" s="480">
        <v>87.433333333333337</v>
      </c>
      <c r="G274" s="480">
        <v>85.616666666666674</v>
      </c>
      <c r="H274" s="480">
        <v>94.716666666666669</v>
      </c>
      <c r="I274" s="480">
        <v>96.533333333333331</v>
      </c>
      <c r="J274" s="480">
        <v>99.266666666666666</v>
      </c>
      <c r="K274" s="479">
        <v>93.8</v>
      </c>
      <c r="L274" s="479">
        <v>89.25</v>
      </c>
      <c r="M274" s="479">
        <v>28.49943</v>
      </c>
    </row>
    <row r="275" spans="1:13">
      <c r="A275" s="254">
        <v>265</v>
      </c>
      <c r="B275" s="482" t="s">
        <v>127</v>
      </c>
      <c r="C275" s="479">
        <v>445.3</v>
      </c>
      <c r="D275" s="480">
        <v>443.75</v>
      </c>
      <c r="E275" s="480">
        <v>435.75</v>
      </c>
      <c r="F275" s="480">
        <v>426.2</v>
      </c>
      <c r="G275" s="480">
        <v>418.2</v>
      </c>
      <c r="H275" s="480">
        <v>453.3</v>
      </c>
      <c r="I275" s="480">
        <v>461.3</v>
      </c>
      <c r="J275" s="480">
        <v>470.85</v>
      </c>
      <c r="K275" s="479">
        <v>451.75</v>
      </c>
      <c r="L275" s="479">
        <v>434.2</v>
      </c>
      <c r="M275" s="479">
        <v>123.97053</v>
      </c>
    </row>
    <row r="276" spans="1:13">
      <c r="A276" s="254">
        <v>266</v>
      </c>
      <c r="B276" s="482" t="s">
        <v>414</v>
      </c>
      <c r="C276" s="479">
        <v>2356.8000000000002</v>
      </c>
      <c r="D276" s="480">
        <v>2356.5499999999997</v>
      </c>
      <c r="E276" s="480">
        <v>2333.0999999999995</v>
      </c>
      <c r="F276" s="480">
        <v>2309.3999999999996</v>
      </c>
      <c r="G276" s="480">
        <v>2285.9499999999994</v>
      </c>
      <c r="H276" s="480">
        <v>2380.2499999999995</v>
      </c>
      <c r="I276" s="480">
        <v>2403.6999999999994</v>
      </c>
      <c r="J276" s="480">
        <v>2427.3999999999996</v>
      </c>
      <c r="K276" s="479">
        <v>2380</v>
      </c>
      <c r="L276" s="479">
        <v>2332.85</v>
      </c>
      <c r="M276" s="479">
        <v>5.0779999999999999E-2</v>
      </c>
    </row>
    <row r="277" spans="1:13">
      <c r="A277" s="254">
        <v>267</v>
      </c>
      <c r="B277" s="482" t="s">
        <v>129</v>
      </c>
      <c r="C277" s="479">
        <v>2888.95</v>
      </c>
      <c r="D277" s="480">
        <v>2886.0666666666671</v>
      </c>
      <c r="E277" s="480">
        <v>2849.8333333333339</v>
      </c>
      <c r="F277" s="480">
        <v>2810.7166666666667</v>
      </c>
      <c r="G277" s="480">
        <v>2774.4833333333336</v>
      </c>
      <c r="H277" s="480">
        <v>2925.1833333333343</v>
      </c>
      <c r="I277" s="480">
        <v>2961.416666666667</v>
      </c>
      <c r="J277" s="480">
        <v>3000.5333333333347</v>
      </c>
      <c r="K277" s="479">
        <v>2922.3</v>
      </c>
      <c r="L277" s="479">
        <v>2846.95</v>
      </c>
      <c r="M277" s="479">
        <v>2.9407399999999999</v>
      </c>
    </row>
    <row r="278" spans="1:13">
      <c r="A278" s="254">
        <v>268</v>
      </c>
      <c r="B278" s="482" t="s">
        <v>130</v>
      </c>
      <c r="C278" s="479">
        <v>858.55</v>
      </c>
      <c r="D278" s="480">
        <v>867.16666666666663</v>
      </c>
      <c r="E278" s="480">
        <v>847.38333333333321</v>
      </c>
      <c r="F278" s="480">
        <v>836.21666666666658</v>
      </c>
      <c r="G278" s="480">
        <v>816.43333333333317</v>
      </c>
      <c r="H278" s="480">
        <v>878.33333333333326</v>
      </c>
      <c r="I278" s="480">
        <v>898.11666666666679</v>
      </c>
      <c r="J278" s="480">
        <v>909.2833333333333</v>
      </c>
      <c r="K278" s="479">
        <v>886.95</v>
      </c>
      <c r="L278" s="479">
        <v>856</v>
      </c>
      <c r="M278" s="479">
        <v>9.2527799999999996</v>
      </c>
    </row>
    <row r="279" spans="1:13">
      <c r="A279" s="254">
        <v>269</v>
      </c>
      <c r="B279" s="482" t="s">
        <v>415</v>
      </c>
      <c r="C279" s="479">
        <v>144.30000000000001</v>
      </c>
      <c r="D279" s="480">
        <v>144.88333333333333</v>
      </c>
      <c r="E279" s="480">
        <v>142.76666666666665</v>
      </c>
      <c r="F279" s="480">
        <v>141.23333333333332</v>
      </c>
      <c r="G279" s="480">
        <v>139.11666666666665</v>
      </c>
      <c r="H279" s="480">
        <v>146.41666666666666</v>
      </c>
      <c r="I279" s="480">
        <v>148.53333333333333</v>
      </c>
      <c r="J279" s="480">
        <v>150.06666666666666</v>
      </c>
      <c r="K279" s="479">
        <v>147</v>
      </c>
      <c r="L279" s="479">
        <v>143.35</v>
      </c>
      <c r="M279" s="479">
        <v>2.7780999999999998</v>
      </c>
    </row>
    <row r="280" spans="1:13">
      <c r="A280" s="254">
        <v>270</v>
      </c>
      <c r="B280" s="482" t="s">
        <v>417</v>
      </c>
      <c r="C280" s="479">
        <v>530.9</v>
      </c>
      <c r="D280" s="480">
        <v>527.88333333333333</v>
      </c>
      <c r="E280" s="480">
        <v>520.76666666666665</v>
      </c>
      <c r="F280" s="480">
        <v>510.63333333333333</v>
      </c>
      <c r="G280" s="480">
        <v>503.51666666666665</v>
      </c>
      <c r="H280" s="480">
        <v>538.01666666666665</v>
      </c>
      <c r="I280" s="480">
        <v>545.13333333333321</v>
      </c>
      <c r="J280" s="480">
        <v>555.26666666666665</v>
      </c>
      <c r="K280" s="479">
        <v>535</v>
      </c>
      <c r="L280" s="479">
        <v>517.75</v>
      </c>
      <c r="M280" s="479">
        <v>1.0350200000000001</v>
      </c>
    </row>
    <row r="281" spans="1:13">
      <c r="A281" s="254">
        <v>271</v>
      </c>
      <c r="B281" s="482" t="s">
        <v>418</v>
      </c>
      <c r="C281" s="479">
        <v>197.3</v>
      </c>
      <c r="D281" s="480">
        <v>198.26666666666665</v>
      </c>
      <c r="E281" s="480">
        <v>195.0333333333333</v>
      </c>
      <c r="F281" s="480">
        <v>192.76666666666665</v>
      </c>
      <c r="G281" s="480">
        <v>189.5333333333333</v>
      </c>
      <c r="H281" s="480">
        <v>200.5333333333333</v>
      </c>
      <c r="I281" s="480">
        <v>203.76666666666665</v>
      </c>
      <c r="J281" s="480">
        <v>206.0333333333333</v>
      </c>
      <c r="K281" s="479">
        <v>201.5</v>
      </c>
      <c r="L281" s="479">
        <v>196</v>
      </c>
      <c r="M281" s="479">
        <v>2.6398799999999998</v>
      </c>
    </row>
    <row r="282" spans="1:13">
      <c r="A282" s="254">
        <v>272</v>
      </c>
      <c r="B282" s="482" t="s">
        <v>419</v>
      </c>
      <c r="C282" s="479">
        <v>208.9</v>
      </c>
      <c r="D282" s="480">
        <v>202.29999999999998</v>
      </c>
      <c r="E282" s="480">
        <v>189.59999999999997</v>
      </c>
      <c r="F282" s="480">
        <v>170.29999999999998</v>
      </c>
      <c r="G282" s="480">
        <v>157.59999999999997</v>
      </c>
      <c r="H282" s="480">
        <v>221.59999999999997</v>
      </c>
      <c r="I282" s="480">
        <v>234.29999999999995</v>
      </c>
      <c r="J282" s="480">
        <v>253.59999999999997</v>
      </c>
      <c r="K282" s="479">
        <v>215</v>
      </c>
      <c r="L282" s="479">
        <v>183</v>
      </c>
      <c r="M282" s="479">
        <v>43.562899999999999</v>
      </c>
    </row>
    <row r="283" spans="1:13">
      <c r="A283" s="254">
        <v>273</v>
      </c>
      <c r="B283" s="482" t="s">
        <v>752</v>
      </c>
      <c r="C283" s="479">
        <v>875.05</v>
      </c>
      <c r="D283" s="480">
        <v>880.51666666666677</v>
      </c>
      <c r="E283" s="480">
        <v>866.03333333333353</v>
      </c>
      <c r="F283" s="480">
        <v>857.01666666666677</v>
      </c>
      <c r="G283" s="480">
        <v>842.53333333333353</v>
      </c>
      <c r="H283" s="480">
        <v>889.53333333333353</v>
      </c>
      <c r="I283" s="480">
        <v>904.01666666666688</v>
      </c>
      <c r="J283" s="480">
        <v>913.03333333333353</v>
      </c>
      <c r="K283" s="479">
        <v>895</v>
      </c>
      <c r="L283" s="479">
        <v>871.5</v>
      </c>
      <c r="M283" s="479">
        <v>0.37985000000000002</v>
      </c>
    </row>
    <row r="284" spans="1:13">
      <c r="A284" s="254">
        <v>274</v>
      </c>
      <c r="B284" s="482" t="s">
        <v>420</v>
      </c>
      <c r="C284" s="479">
        <v>925.5</v>
      </c>
      <c r="D284" s="480">
        <v>916.05000000000007</v>
      </c>
      <c r="E284" s="480">
        <v>898.45000000000016</v>
      </c>
      <c r="F284" s="480">
        <v>871.40000000000009</v>
      </c>
      <c r="G284" s="480">
        <v>853.80000000000018</v>
      </c>
      <c r="H284" s="480">
        <v>943.10000000000014</v>
      </c>
      <c r="I284" s="480">
        <v>960.7</v>
      </c>
      <c r="J284" s="480">
        <v>987.75000000000011</v>
      </c>
      <c r="K284" s="479">
        <v>933.65</v>
      </c>
      <c r="L284" s="479">
        <v>889</v>
      </c>
      <c r="M284" s="479">
        <v>1.34846</v>
      </c>
    </row>
    <row r="285" spans="1:13">
      <c r="A285" s="254">
        <v>275</v>
      </c>
      <c r="B285" s="482" t="s">
        <v>421</v>
      </c>
      <c r="C285" s="479">
        <v>363.2</v>
      </c>
      <c r="D285" s="480">
        <v>365.95</v>
      </c>
      <c r="E285" s="480">
        <v>358.75</v>
      </c>
      <c r="F285" s="480">
        <v>354.3</v>
      </c>
      <c r="G285" s="480">
        <v>347.1</v>
      </c>
      <c r="H285" s="480">
        <v>370.4</v>
      </c>
      <c r="I285" s="480">
        <v>377.59999999999991</v>
      </c>
      <c r="J285" s="480">
        <v>382.04999999999995</v>
      </c>
      <c r="K285" s="479">
        <v>373.15</v>
      </c>
      <c r="L285" s="479">
        <v>361.5</v>
      </c>
      <c r="M285" s="479">
        <v>1.8351900000000001</v>
      </c>
    </row>
    <row r="286" spans="1:13">
      <c r="A286" s="254">
        <v>276</v>
      </c>
      <c r="B286" s="482" t="s">
        <v>422</v>
      </c>
      <c r="C286" s="479">
        <v>561.75</v>
      </c>
      <c r="D286" s="480">
        <v>558</v>
      </c>
      <c r="E286" s="480">
        <v>551.70000000000005</v>
      </c>
      <c r="F286" s="480">
        <v>541.65000000000009</v>
      </c>
      <c r="G286" s="480">
        <v>535.35000000000014</v>
      </c>
      <c r="H286" s="480">
        <v>568.04999999999995</v>
      </c>
      <c r="I286" s="480">
        <v>574.34999999999991</v>
      </c>
      <c r="J286" s="480">
        <v>584.39999999999986</v>
      </c>
      <c r="K286" s="479">
        <v>564.29999999999995</v>
      </c>
      <c r="L286" s="479">
        <v>547.95000000000005</v>
      </c>
      <c r="M286" s="479">
        <v>0.96889000000000003</v>
      </c>
    </row>
    <row r="287" spans="1:13">
      <c r="A287" s="254">
        <v>277</v>
      </c>
      <c r="B287" s="482" t="s">
        <v>423</v>
      </c>
      <c r="C287" s="479">
        <v>60.8</v>
      </c>
      <c r="D287" s="480">
        <v>60.9</v>
      </c>
      <c r="E287" s="480">
        <v>60.3</v>
      </c>
      <c r="F287" s="480">
        <v>59.8</v>
      </c>
      <c r="G287" s="480">
        <v>59.199999999999996</v>
      </c>
      <c r="H287" s="480">
        <v>61.4</v>
      </c>
      <c r="I287" s="480">
        <v>62.000000000000007</v>
      </c>
      <c r="J287" s="480">
        <v>62.5</v>
      </c>
      <c r="K287" s="479">
        <v>61.5</v>
      </c>
      <c r="L287" s="479">
        <v>60.4</v>
      </c>
      <c r="M287" s="479">
        <v>9.2282899999999994</v>
      </c>
    </row>
    <row r="288" spans="1:13">
      <c r="A288" s="254">
        <v>278</v>
      </c>
      <c r="B288" s="482" t="s">
        <v>424</v>
      </c>
      <c r="C288" s="479">
        <v>53.1</v>
      </c>
      <c r="D288" s="480">
        <v>52.616666666666667</v>
      </c>
      <c r="E288" s="480">
        <v>51.333333333333336</v>
      </c>
      <c r="F288" s="480">
        <v>49.56666666666667</v>
      </c>
      <c r="G288" s="480">
        <v>48.283333333333339</v>
      </c>
      <c r="H288" s="480">
        <v>54.383333333333333</v>
      </c>
      <c r="I288" s="480">
        <v>55.666666666666664</v>
      </c>
      <c r="J288" s="480">
        <v>57.43333333333333</v>
      </c>
      <c r="K288" s="479">
        <v>53.9</v>
      </c>
      <c r="L288" s="479">
        <v>50.85</v>
      </c>
      <c r="M288" s="479">
        <v>9.4379100000000005</v>
      </c>
    </row>
    <row r="289" spans="1:13">
      <c r="A289" s="254">
        <v>279</v>
      </c>
      <c r="B289" s="482" t="s">
        <v>425</v>
      </c>
      <c r="C289" s="479">
        <v>612.85</v>
      </c>
      <c r="D289" s="480">
        <v>612.76666666666677</v>
      </c>
      <c r="E289" s="480">
        <v>595.33333333333348</v>
      </c>
      <c r="F289" s="480">
        <v>577.81666666666672</v>
      </c>
      <c r="G289" s="480">
        <v>560.38333333333344</v>
      </c>
      <c r="H289" s="480">
        <v>630.28333333333353</v>
      </c>
      <c r="I289" s="480">
        <v>647.7166666666667</v>
      </c>
      <c r="J289" s="480">
        <v>665.23333333333358</v>
      </c>
      <c r="K289" s="479">
        <v>630.20000000000005</v>
      </c>
      <c r="L289" s="479">
        <v>595.25</v>
      </c>
      <c r="M289" s="479">
        <v>5.8549899999999999</v>
      </c>
    </row>
    <row r="290" spans="1:13">
      <c r="A290" s="254">
        <v>280</v>
      </c>
      <c r="B290" s="482" t="s">
        <v>426</v>
      </c>
      <c r="C290" s="479">
        <v>401.85</v>
      </c>
      <c r="D290" s="480">
        <v>400.05</v>
      </c>
      <c r="E290" s="480">
        <v>397.1</v>
      </c>
      <c r="F290" s="480">
        <v>392.35</v>
      </c>
      <c r="G290" s="480">
        <v>389.40000000000003</v>
      </c>
      <c r="H290" s="480">
        <v>404.8</v>
      </c>
      <c r="I290" s="480">
        <v>407.74999999999994</v>
      </c>
      <c r="J290" s="480">
        <v>412.5</v>
      </c>
      <c r="K290" s="479">
        <v>403</v>
      </c>
      <c r="L290" s="479">
        <v>395.3</v>
      </c>
      <c r="M290" s="479">
        <v>1.2211399999999999</v>
      </c>
    </row>
    <row r="291" spans="1:13">
      <c r="A291" s="254">
        <v>281</v>
      </c>
      <c r="B291" s="482" t="s">
        <v>427</v>
      </c>
      <c r="C291" s="479">
        <v>208.05</v>
      </c>
      <c r="D291" s="480">
        <v>209.55000000000004</v>
      </c>
      <c r="E291" s="480">
        <v>204.70000000000007</v>
      </c>
      <c r="F291" s="480">
        <v>201.35000000000002</v>
      </c>
      <c r="G291" s="480">
        <v>196.50000000000006</v>
      </c>
      <c r="H291" s="480">
        <v>212.90000000000009</v>
      </c>
      <c r="I291" s="480">
        <v>217.75000000000006</v>
      </c>
      <c r="J291" s="480">
        <v>221.10000000000011</v>
      </c>
      <c r="K291" s="479">
        <v>214.4</v>
      </c>
      <c r="L291" s="479">
        <v>206.2</v>
      </c>
      <c r="M291" s="479">
        <v>0.87719000000000003</v>
      </c>
    </row>
    <row r="292" spans="1:13">
      <c r="A292" s="254">
        <v>282</v>
      </c>
      <c r="B292" s="482" t="s">
        <v>131</v>
      </c>
      <c r="C292" s="479">
        <v>1725.45</v>
      </c>
      <c r="D292" s="480">
        <v>1723.1499999999999</v>
      </c>
      <c r="E292" s="480">
        <v>1687.2999999999997</v>
      </c>
      <c r="F292" s="480">
        <v>1649.1499999999999</v>
      </c>
      <c r="G292" s="480">
        <v>1613.2999999999997</v>
      </c>
      <c r="H292" s="480">
        <v>1761.2999999999997</v>
      </c>
      <c r="I292" s="480">
        <v>1797.1499999999996</v>
      </c>
      <c r="J292" s="480">
        <v>1835.2999999999997</v>
      </c>
      <c r="K292" s="479">
        <v>1759</v>
      </c>
      <c r="L292" s="479">
        <v>1685</v>
      </c>
      <c r="M292" s="479">
        <v>55.938690000000001</v>
      </c>
    </row>
    <row r="293" spans="1:13">
      <c r="A293" s="254">
        <v>283</v>
      </c>
      <c r="B293" s="482" t="s">
        <v>132</v>
      </c>
      <c r="C293" s="479">
        <v>86.55</v>
      </c>
      <c r="D293" s="480">
        <v>86.216666666666654</v>
      </c>
      <c r="E293" s="480">
        <v>85.233333333333306</v>
      </c>
      <c r="F293" s="480">
        <v>83.916666666666657</v>
      </c>
      <c r="G293" s="480">
        <v>82.933333333333309</v>
      </c>
      <c r="H293" s="480">
        <v>87.533333333333303</v>
      </c>
      <c r="I293" s="480">
        <v>88.516666666666652</v>
      </c>
      <c r="J293" s="480">
        <v>89.8333333333333</v>
      </c>
      <c r="K293" s="479">
        <v>87.2</v>
      </c>
      <c r="L293" s="479">
        <v>84.9</v>
      </c>
      <c r="M293" s="479">
        <v>135.16829999999999</v>
      </c>
    </row>
    <row r="294" spans="1:13">
      <c r="A294" s="254">
        <v>284</v>
      </c>
      <c r="B294" s="482" t="s">
        <v>259</v>
      </c>
      <c r="C294" s="479">
        <v>2797.4</v>
      </c>
      <c r="D294" s="480">
        <v>2752.4666666666667</v>
      </c>
      <c r="E294" s="480">
        <v>2684.9333333333334</v>
      </c>
      <c r="F294" s="480">
        <v>2572.4666666666667</v>
      </c>
      <c r="G294" s="480">
        <v>2504.9333333333334</v>
      </c>
      <c r="H294" s="480">
        <v>2864.9333333333334</v>
      </c>
      <c r="I294" s="480">
        <v>2932.4666666666672</v>
      </c>
      <c r="J294" s="480">
        <v>3044.9333333333334</v>
      </c>
      <c r="K294" s="479">
        <v>2820</v>
      </c>
      <c r="L294" s="479">
        <v>2640</v>
      </c>
      <c r="M294" s="479">
        <v>5.7240000000000002</v>
      </c>
    </row>
    <row r="295" spans="1:13">
      <c r="A295" s="254">
        <v>285</v>
      </c>
      <c r="B295" s="482" t="s">
        <v>133</v>
      </c>
      <c r="C295" s="479">
        <v>407.8</v>
      </c>
      <c r="D295" s="480">
        <v>406.01666666666665</v>
      </c>
      <c r="E295" s="480">
        <v>400.5333333333333</v>
      </c>
      <c r="F295" s="480">
        <v>393.26666666666665</v>
      </c>
      <c r="G295" s="480">
        <v>387.7833333333333</v>
      </c>
      <c r="H295" s="480">
        <v>413.2833333333333</v>
      </c>
      <c r="I295" s="480">
        <v>418.76666666666665</v>
      </c>
      <c r="J295" s="480">
        <v>426.0333333333333</v>
      </c>
      <c r="K295" s="479">
        <v>411.5</v>
      </c>
      <c r="L295" s="479">
        <v>398.75</v>
      </c>
      <c r="M295" s="479">
        <v>18.32338</v>
      </c>
    </row>
    <row r="296" spans="1:13">
      <c r="A296" s="254">
        <v>286</v>
      </c>
      <c r="B296" s="482" t="s">
        <v>753</v>
      </c>
      <c r="C296" s="479">
        <v>224.45</v>
      </c>
      <c r="D296" s="480">
        <v>225.03333333333333</v>
      </c>
      <c r="E296" s="480">
        <v>217.66666666666666</v>
      </c>
      <c r="F296" s="480">
        <v>210.88333333333333</v>
      </c>
      <c r="G296" s="480">
        <v>203.51666666666665</v>
      </c>
      <c r="H296" s="480">
        <v>231.81666666666666</v>
      </c>
      <c r="I296" s="480">
        <v>239.18333333333334</v>
      </c>
      <c r="J296" s="480">
        <v>245.96666666666667</v>
      </c>
      <c r="K296" s="479">
        <v>232.4</v>
      </c>
      <c r="L296" s="479">
        <v>218.25</v>
      </c>
      <c r="M296" s="479">
        <v>1.43855</v>
      </c>
    </row>
    <row r="297" spans="1:13">
      <c r="A297" s="254">
        <v>287</v>
      </c>
      <c r="B297" s="482" t="s">
        <v>428</v>
      </c>
      <c r="C297" s="479">
        <v>6259.3</v>
      </c>
      <c r="D297" s="480">
        <v>6257.7666666666664</v>
      </c>
      <c r="E297" s="480">
        <v>6191.5333333333328</v>
      </c>
      <c r="F297" s="480">
        <v>6123.7666666666664</v>
      </c>
      <c r="G297" s="480">
        <v>6057.5333333333328</v>
      </c>
      <c r="H297" s="480">
        <v>6325.5333333333328</v>
      </c>
      <c r="I297" s="480">
        <v>6391.7666666666664</v>
      </c>
      <c r="J297" s="480">
        <v>6459.5333333333328</v>
      </c>
      <c r="K297" s="479">
        <v>6324</v>
      </c>
      <c r="L297" s="479">
        <v>6190</v>
      </c>
      <c r="M297" s="479">
        <v>2.2259999999999999E-2</v>
      </c>
    </row>
    <row r="298" spans="1:13">
      <c r="A298" s="254">
        <v>288</v>
      </c>
      <c r="B298" s="482" t="s">
        <v>260</v>
      </c>
      <c r="C298" s="479">
        <v>3923.6</v>
      </c>
      <c r="D298" s="480">
        <v>3904.5333333333333</v>
      </c>
      <c r="E298" s="480">
        <v>3869.0666666666666</v>
      </c>
      <c r="F298" s="480">
        <v>3814.5333333333333</v>
      </c>
      <c r="G298" s="480">
        <v>3779.0666666666666</v>
      </c>
      <c r="H298" s="480">
        <v>3959.0666666666666</v>
      </c>
      <c r="I298" s="480">
        <v>3994.5333333333328</v>
      </c>
      <c r="J298" s="480">
        <v>4049.0666666666666</v>
      </c>
      <c r="K298" s="479">
        <v>3940</v>
      </c>
      <c r="L298" s="479">
        <v>3850</v>
      </c>
      <c r="M298" s="479">
        <v>1.78549</v>
      </c>
    </row>
    <row r="299" spans="1:13">
      <c r="A299" s="254">
        <v>289</v>
      </c>
      <c r="B299" s="482" t="s">
        <v>134</v>
      </c>
      <c r="C299" s="479">
        <v>1342.5</v>
      </c>
      <c r="D299" s="480">
        <v>1337.65</v>
      </c>
      <c r="E299" s="480">
        <v>1324.0000000000002</v>
      </c>
      <c r="F299" s="480">
        <v>1305.5000000000002</v>
      </c>
      <c r="G299" s="480">
        <v>1291.8500000000004</v>
      </c>
      <c r="H299" s="480">
        <v>1356.15</v>
      </c>
      <c r="I299" s="480">
        <v>1369.7999999999997</v>
      </c>
      <c r="J299" s="480">
        <v>1388.3</v>
      </c>
      <c r="K299" s="479">
        <v>1351.3</v>
      </c>
      <c r="L299" s="479">
        <v>1319.15</v>
      </c>
      <c r="M299" s="479">
        <v>16.532450000000001</v>
      </c>
    </row>
    <row r="300" spans="1:13">
      <c r="A300" s="254">
        <v>290</v>
      </c>
      <c r="B300" s="482" t="s">
        <v>429</v>
      </c>
      <c r="C300" s="479">
        <v>477.25</v>
      </c>
      <c r="D300" s="480">
        <v>471.11666666666662</v>
      </c>
      <c r="E300" s="480">
        <v>462.23333333333323</v>
      </c>
      <c r="F300" s="480">
        <v>447.21666666666664</v>
      </c>
      <c r="G300" s="480">
        <v>438.33333333333326</v>
      </c>
      <c r="H300" s="480">
        <v>486.13333333333321</v>
      </c>
      <c r="I300" s="480">
        <v>495.01666666666654</v>
      </c>
      <c r="J300" s="480">
        <v>510.03333333333319</v>
      </c>
      <c r="K300" s="479">
        <v>480</v>
      </c>
      <c r="L300" s="479">
        <v>456.1</v>
      </c>
      <c r="M300" s="479">
        <v>75.130030000000005</v>
      </c>
    </row>
    <row r="301" spans="1:13">
      <c r="A301" s="254">
        <v>291</v>
      </c>
      <c r="B301" s="482" t="s">
        <v>430</v>
      </c>
      <c r="C301" s="479">
        <v>35.200000000000003</v>
      </c>
      <c r="D301" s="480">
        <v>34.916666666666664</v>
      </c>
      <c r="E301" s="480">
        <v>34.383333333333326</v>
      </c>
      <c r="F301" s="480">
        <v>33.566666666666663</v>
      </c>
      <c r="G301" s="480">
        <v>33.033333333333324</v>
      </c>
      <c r="H301" s="480">
        <v>35.733333333333327</v>
      </c>
      <c r="I301" s="480">
        <v>36.266666666666673</v>
      </c>
      <c r="J301" s="480">
        <v>37.083333333333329</v>
      </c>
      <c r="K301" s="479">
        <v>35.450000000000003</v>
      </c>
      <c r="L301" s="479">
        <v>34.1</v>
      </c>
      <c r="M301" s="479">
        <v>6.5289400000000004</v>
      </c>
    </row>
    <row r="302" spans="1:13">
      <c r="A302" s="254">
        <v>292</v>
      </c>
      <c r="B302" s="482" t="s">
        <v>431</v>
      </c>
      <c r="C302" s="479">
        <v>1817.8</v>
      </c>
      <c r="D302" s="480">
        <v>1827.6000000000001</v>
      </c>
      <c r="E302" s="480">
        <v>1795.2000000000003</v>
      </c>
      <c r="F302" s="480">
        <v>1772.6000000000001</v>
      </c>
      <c r="G302" s="480">
        <v>1740.2000000000003</v>
      </c>
      <c r="H302" s="480">
        <v>1850.2000000000003</v>
      </c>
      <c r="I302" s="480">
        <v>1882.6000000000004</v>
      </c>
      <c r="J302" s="480">
        <v>1905.2000000000003</v>
      </c>
      <c r="K302" s="479">
        <v>1860</v>
      </c>
      <c r="L302" s="479">
        <v>1805</v>
      </c>
      <c r="M302" s="479">
        <v>0.55554000000000003</v>
      </c>
    </row>
    <row r="303" spans="1:13">
      <c r="A303" s="254">
        <v>293</v>
      </c>
      <c r="B303" s="482" t="s">
        <v>135</v>
      </c>
      <c r="C303" s="479">
        <v>1072.8499999999999</v>
      </c>
      <c r="D303" s="480">
        <v>1072.0333333333333</v>
      </c>
      <c r="E303" s="480">
        <v>1061.1666666666665</v>
      </c>
      <c r="F303" s="480">
        <v>1049.4833333333331</v>
      </c>
      <c r="G303" s="480">
        <v>1038.6166666666663</v>
      </c>
      <c r="H303" s="480">
        <v>1083.7166666666667</v>
      </c>
      <c r="I303" s="480">
        <v>1094.5833333333335</v>
      </c>
      <c r="J303" s="480">
        <v>1106.2666666666669</v>
      </c>
      <c r="K303" s="479">
        <v>1082.9000000000001</v>
      </c>
      <c r="L303" s="479">
        <v>1060.3499999999999</v>
      </c>
      <c r="M303" s="479">
        <v>14.722099999999999</v>
      </c>
    </row>
    <row r="304" spans="1:13">
      <c r="A304" s="254">
        <v>294</v>
      </c>
      <c r="B304" s="482" t="s">
        <v>432</v>
      </c>
      <c r="C304" s="479">
        <v>1887.95</v>
      </c>
      <c r="D304" s="480">
        <v>1895.6499999999999</v>
      </c>
      <c r="E304" s="480">
        <v>1867.2999999999997</v>
      </c>
      <c r="F304" s="480">
        <v>1846.6499999999999</v>
      </c>
      <c r="G304" s="480">
        <v>1818.2999999999997</v>
      </c>
      <c r="H304" s="480">
        <v>1916.2999999999997</v>
      </c>
      <c r="I304" s="480">
        <v>1944.6499999999996</v>
      </c>
      <c r="J304" s="480">
        <v>1965.2999999999997</v>
      </c>
      <c r="K304" s="479">
        <v>1924</v>
      </c>
      <c r="L304" s="479">
        <v>1875</v>
      </c>
      <c r="M304" s="479">
        <v>0.38880999999999999</v>
      </c>
    </row>
    <row r="305" spans="1:13">
      <c r="A305" s="254">
        <v>295</v>
      </c>
      <c r="B305" s="482" t="s">
        <v>433</v>
      </c>
      <c r="C305" s="479">
        <v>788.75</v>
      </c>
      <c r="D305" s="480">
        <v>790.83333333333337</v>
      </c>
      <c r="E305" s="480">
        <v>772.91666666666674</v>
      </c>
      <c r="F305" s="480">
        <v>757.08333333333337</v>
      </c>
      <c r="G305" s="480">
        <v>739.16666666666674</v>
      </c>
      <c r="H305" s="480">
        <v>806.66666666666674</v>
      </c>
      <c r="I305" s="480">
        <v>824.58333333333348</v>
      </c>
      <c r="J305" s="480">
        <v>840.41666666666674</v>
      </c>
      <c r="K305" s="479">
        <v>808.75</v>
      </c>
      <c r="L305" s="479">
        <v>775</v>
      </c>
      <c r="M305" s="479">
        <v>0.15484999999999999</v>
      </c>
    </row>
    <row r="306" spans="1:13">
      <c r="A306" s="254">
        <v>296</v>
      </c>
      <c r="B306" s="482" t="s">
        <v>434</v>
      </c>
      <c r="C306" s="479">
        <v>42.75</v>
      </c>
      <c r="D306" s="480">
        <v>42.283333333333331</v>
      </c>
      <c r="E306" s="480">
        <v>41.066666666666663</v>
      </c>
      <c r="F306" s="480">
        <v>39.383333333333333</v>
      </c>
      <c r="G306" s="480">
        <v>38.166666666666664</v>
      </c>
      <c r="H306" s="480">
        <v>43.966666666666661</v>
      </c>
      <c r="I306" s="480">
        <v>45.18333333333333</v>
      </c>
      <c r="J306" s="480">
        <v>46.86666666666666</v>
      </c>
      <c r="K306" s="479">
        <v>43.5</v>
      </c>
      <c r="L306" s="479">
        <v>40.6</v>
      </c>
      <c r="M306" s="479">
        <v>69.454660000000004</v>
      </c>
    </row>
    <row r="307" spans="1:13">
      <c r="A307" s="254">
        <v>297</v>
      </c>
      <c r="B307" s="482" t="s">
        <v>435</v>
      </c>
      <c r="C307" s="479">
        <v>172.55</v>
      </c>
      <c r="D307" s="480">
        <v>169.66666666666669</v>
      </c>
      <c r="E307" s="480">
        <v>164.43333333333337</v>
      </c>
      <c r="F307" s="480">
        <v>156.31666666666669</v>
      </c>
      <c r="G307" s="480">
        <v>151.08333333333337</v>
      </c>
      <c r="H307" s="480">
        <v>177.78333333333336</v>
      </c>
      <c r="I307" s="480">
        <v>183.01666666666671</v>
      </c>
      <c r="J307" s="480">
        <v>191.13333333333335</v>
      </c>
      <c r="K307" s="479">
        <v>174.9</v>
      </c>
      <c r="L307" s="479">
        <v>161.55000000000001</v>
      </c>
      <c r="M307" s="479">
        <v>22.62716</v>
      </c>
    </row>
    <row r="308" spans="1:13">
      <c r="A308" s="254">
        <v>298</v>
      </c>
      <c r="B308" s="482" t="s">
        <v>146</v>
      </c>
      <c r="C308" s="479">
        <v>79907.55</v>
      </c>
      <c r="D308" s="480">
        <v>80111.866666666669</v>
      </c>
      <c r="E308" s="480">
        <v>79095.78333333334</v>
      </c>
      <c r="F308" s="480">
        <v>78284.016666666677</v>
      </c>
      <c r="G308" s="480">
        <v>77267.933333333349</v>
      </c>
      <c r="H308" s="480">
        <v>80923.633333333331</v>
      </c>
      <c r="I308" s="480">
        <v>81939.716666666645</v>
      </c>
      <c r="J308" s="480">
        <v>82751.483333333323</v>
      </c>
      <c r="K308" s="479">
        <v>81127.95</v>
      </c>
      <c r="L308" s="479">
        <v>79300.100000000006</v>
      </c>
      <c r="M308" s="479">
        <v>0.18348</v>
      </c>
    </row>
    <row r="309" spans="1:13">
      <c r="A309" s="254">
        <v>299</v>
      </c>
      <c r="B309" s="482" t="s">
        <v>143</v>
      </c>
      <c r="C309" s="479">
        <v>1137.9000000000001</v>
      </c>
      <c r="D309" s="480">
        <v>1135.7</v>
      </c>
      <c r="E309" s="480">
        <v>1119.4000000000001</v>
      </c>
      <c r="F309" s="480">
        <v>1100.9000000000001</v>
      </c>
      <c r="G309" s="480">
        <v>1084.6000000000001</v>
      </c>
      <c r="H309" s="480">
        <v>1154.2</v>
      </c>
      <c r="I309" s="480">
        <v>1170.4999999999998</v>
      </c>
      <c r="J309" s="480">
        <v>1189</v>
      </c>
      <c r="K309" s="479">
        <v>1152</v>
      </c>
      <c r="L309" s="479">
        <v>1117.2</v>
      </c>
      <c r="M309" s="479">
        <v>5.31738</v>
      </c>
    </row>
    <row r="310" spans="1:13">
      <c r="A310" s="254">
        <v>300</v>
      </c>
      <c r="B310" s="482" t="s">
        <v>436</v>
      </c>
      <c r="C310" s="479">
        <v>3534.6</v>
      </c>
      <c r="D310" s="480">
        <v>3553.5333333333333</v>
      </c>
      <c r="E310" s="480">
        <v>3497.0666666666666</v>
      </c>
      <c r="F310" s="480">
        <v>3459.5333333333333</v>
      </c>
      <c r="G310" s="480">
        <v>3403.0666666666666</v>
      </c>
      <c r="H310" s="480">
        <v>3591.0666666666666</v>
      </c>
      <c r="I310" s="480">
        <v>3647.5333333333328</v>
      </c>
      <c r="J310" s="480">
        <v>3685.0666666666666</v>
      </c>
      <c r="K310" s="479">
        <v>3610</v>
      </c>
      <c r="L310" s="479">
        <v>3516</v>
      </c>
      <c r="M310" s="479">
        <v>5.4359999999999999E-2</v>
      </c>
    </row>
    <row r="311" spans="1:13">
      <c r="A311" s="254">
        <v>301</v>
      </c>
      <c r="B311" s="482" t="s">
        <v>437</v>
      </c>
      <c r="C311" s="479">
        <v>297.2</v>
      </c>
      <c r="D311" s="480">
        <v>295.21666666666664</v>
      </c>
      <c r="E311" s="480">
        <v>288.88333333333327</v>
      </c>
      <c r="F311" s="480">
        <v>280.56666666666661</v>
      </c>
      <c r="G311" s="480">
        <v>274.23333333333323</v>
      </c>
      <c r="H311" s="480">
        <v>303.5333333333333</v>
      </c>
      <c r="I311" s="480">
        <v>309.86666666666667</v>
      </c>
      <c r="J311" s="480">
        <v>318.18333333333334</v>
      </c>
      <c r="K311" s="479">
        <v>301.55</v>
      </c>
      <c r="L311" s="479">
        <v>286.89999999999998</v>
      </c>
      <c r="M311" s="479">
        <v>2.2096900000000002</v>
      </c>
    </row>
    <row r="312" spans="1:13">
      <c r="A312" s="254">
        <v>302</v>
      </c>
      <c r="B312" s="482" t="s">
        <v>137</v>
      </c>
      <c r="C312" s="479">
        <v>160.30000000000001</v>
      </c>
      <c r="D312" s="480">
        <v>160.33333333333334</v>
      </c>
      <c r="E312" s="480">
        <v>158.06666666666669</v>
      </c>
      <c r="F312" s="480">
        <v>155.83333333333334</v>
      </c>
      <c r="G312" s="480">
        <v>153.56666666666669</v>
      </c>
      <c r="H312" s="480">
        <v>162.56666666666669</v>
      </c>
      <c r="I312" s="480">
        <v>164.83333333333334</v>
      </c>
      <c r="J312" s="480">
        <v>167.06666666666669</v>
      </c>
      <c r="K312" s="479">
        <v>162.6</v>
      </c>
      <c r="L312" s="479">
        <v>158.1</v>
      </c>
      <c r="M312" s="479">
        <v>82.929360000000003</v>
      </c>
    </row>
    <row r="313" spans="1:13">
      <c r="A313" s="254">
        <v>303</v>
      </c>
      <c r="B313" s="482" t="s">
        <v>136</v>
      </c>
      <c r="C313" s="479">
        <v>752.95</v>
      </c>
      <c r="D313" s="480">
        <v>753.18333333333339</v>
      </c>
      <c r="E313" s="480">
        <v>739.81666666666683</v>
      </c>
      <c r="F313" s="480">
        <v>726.68333333333339</v>
      </c>
      <c r="G313" s="480">
        <v>713.31666666666683</v>
      </c>
      <c r="H313" s="480">
        <v>766.31666666666683</v>
      </c>
      <c r="I313" s="480">
        <v>779.68333333333339</v>
      </c>
      <c r="J313" s="480">
        <v>792.81666666666683</v>
      </c>
      <c r="K313" s="479">
        <v>766.55</v>
      </c>
      <c r="L313" s="479">
        <v>740.05</v>
      </c>
      <c r="M313" s="479">
        <v>37.498699999999999</v>
      </c>
    </row>
    <row r="314" spans="1:13">
      <c r="A314" s="254">
        <v>304</v>
      </c>
      <c r="B314" s="482" t="s">
        <v>438</v>
      </c>
      <c r="C314" s="479">
        <v>175.05</v>
      </c>
      <c r="D314" s="480">
        <v>172.78333333333333</v>
      </c>
      <c r="E314" s="480">
        <v>169.56666666666666</v>
      </c>
      <c r="F314" s="480">
        <v>164.08333333333334</v>
      </c>
      <c r="G314" s="480">
        <v>160.86666666666667</v>
      </c>
      <c r="H314" s="480">
        <v>178.26666666666665</v>
      </c>
      <c r="I314" s="480">
        <v>181.48333333333329</v>
      </c>
      <c r="J314" s="480">
        <v>186.96666666666664</v>
      </c>
      <c r="K314" s="479">
        <v>176</v>
      </c>
      <c r="L314" s="479">
        <v>167.3</v>
      </c>
      <c r="M314" s="479">
        <v>4.6023500000000004</v>
      </c>
    </row>
    <row r="315" spans="1:13">
      <c r="A315" s="254">
        <v>305</v>
      </c>
      <c r="B315" s="482" t="s">
        <v>439</v>
      </c>
      <c r="C315" s="479">
        <v>209.25</v>
      </c>
      <c r="D315" s="480">
        <v>211.58333333333334</v>
      </c>
      <c r="E315" s="480">
        <v>201.01666666666668</v>
      </c>
      <c r="F315" s="480">
        <v>192.78333333333333</v>
      </c>
      <c r="G315" s="480">
        <v>182.21666666666667</v>
      </c>
      <c r="H315" s="480">
        <v>219.81666666666669</v>
      </c>
      <c r="I315" s="480">
        <v>230.38333333333335</v>
      </c>
      <c r="J315" s="480">
        <v>238.6166666666667</v>
      </c>
      <c r="K315" s="479">
        <v>222.15</v>
      </c>
      <c r="L315" s="479">
        <v>203.35</v>
      </c>
      <c r="M315" s="479">
        <v>4.9814299999999996</v>
      </c>
    </row>
    <row r="316" spans="1:13">
      <c r="A316" s="254">
        <v>306</v>
      </c>
      <c r="B316" s="482" t="s">
        <v>440</v>
      </c>
      <c r="C316" s="479">
        <v>518.20000000000005</v>
      </c>
      <c r="D316" s="480">
        <v>524.11666666666667</v>
      </c>
      <c r="E316" s="480">
        <v>509.23333333333335</v>
      </c>
      <c r="F316" s="480">
        <v>500.26666666666665</v>
      </c>
      <c r="G316" s="480">
        <v>485.38333333333333</v>
      </c>
      <c r="H316" s="480">
        <v>533.08333333333337</v>
      </c>
      <c r="I316" s="480">
        <v>547.96666666666681</v>
      </c>
      <c r="J316" s="480">
        <v>556.93333333333339</v>
      </c>
      <c r="K316" s="479">
        <v>539</v>
      </c>
      <c r="L316" s="479">
        <v>515.15</v>
      </c>
      <c r="M316" s="479">
        <v>1.5190300000000001</v>
      </c>
    </row>
    <row r="317" spans="1:13">
      <c r="A317" s="254">
        <v>307</v>
      </c>
      <c r="B317" s="482" t="s">
        <v>138</v>
      </c>
      <c r="C317" s="479">
        <v>148.4</v>
      </c>
      <c r="D317" s="480">
        <v>146.79999999999998</v>
      </c>
      <c r="E317" s="480">
        <v>144.59999999999997</v>
      </c>
      <c r="F317" s="480">
        <v>140.79999999999998</v>
      </c>
      <c r="G317" s="480">
        <v>138.59999999999997</v>
      </c>
      <c r="H317" s="480">
        <v>150.59999999999997</v>
      </c>
      <c r="I317" s="480">
        <v>152.79999999999995</v>
      </c>
      <c r="J317" s="480">
        <v>156.59999999999997</v>
      </c>
      <c r="K317" s="479">
        <v>149</v>
      </c>
      <c r="L317" s="479">
        <v>143</v>
      </c>
      <c r="M317" s="479">
        <v>37.327480000000001</v>
      </c>
    </row>
    <row r="318" spans="1:13">
      <c r="A318" s="254">
        <v>308</v>
      </c>
      <c r="B318" s="482" t="s">
        <v>261</v>
      </c>
      <c r="C318" s="479">
        <v>43.5</v>
      </c>
      <c r="D318" s="480">
        <v>43.333333333333336</v>
      </c>
      <c r="E318" s="480">
        <v>42.466666666666669</v>
      </c>
      <c r="F318" s="480">
        <v>41.43333333333333</v>
      </c>
      <c r="G318" s="480">
        <v>40.566666666666663</v>
      </c>
      <c r="H318" s="480">
        <v>44.366666666666674</v>
      </c>
      <c r="I318" s="480">
        <v>45.233333333333334</v>
      </c>
      <c r="J318" s="480">
        <v>46.26666666666668</v>
      </c>
      <c r="K318" s="479">
        <v>44.2</v>
      </c>
      <c r="L318" s="479">
        <v>42.3</v>
      </c>
      <c r="M318" s="479">
        <v>40.786000000000001</v>
      </c>
    </row>
    <row r="319" spans="1:13">
      <c r="A319" s="254">
        <v>309</v>
      </c>
      <c r="B319" s="482" t="s">
        <v>139</v>
      </c>
      <c r="C319" s="479">
        <v>445.15</v>
      </c>
      <c r="D319" s="480">
        <v>438.41666666666669</v>
      </c>
      <c r="E319" s="480">
        <v>422.83333333333337</v>
      </c>
      <c r="F319" s="480">
        <v>400.51666666666671</v>
      </c>
      <c r="G319" s="480">
        <v>384.93333333333339</v>
      </c>
      <c r="H319" s="480">
        <v>460.73333333333335</v>
      </c>
      <c r="I319" s="480">
        <v>476.31666666666672</v>
      </c>
      <c r="J319" s="480">
        <v>498.63333333333333</v>
      </c>
      <c r="K319" s="479">
        <v>454</v>
      </c>
      <c r="L319" s="479">
        <v>416.1</v>
      </c>
      <c r="M319" s="479">
        <v>216.36785</v>
      </c>
    </row>
    <row r="320" spans="1:13">
      <c r="A320" s="254">
        <v>310</v>
      </c>
      <c r="B320" s="482" t="s">
        <v>140</v>
      </c>
      <c r="C320" s="479">
        <v>6597.85</v>
      </c>
      <c r="D320" s="480">
        <v>6539.95</v>
      </c>
      <c r="E320" s="480">
        <v>6457.9</v>
      </c>
      <c r="F320" s="480">
        <v>6317.95</v>
      </c>
      <c r="G320" s="480">
        <v>6235.9</v>
      </c>
      <c r="H320" s="480">
        <v>6679.9</v>
      </c>
      <c r="I320" s="480">
        <v>6761.9500000000007</v>
      </c>
      <c r="J320" s="480">
        <v>6901.9</v>
      </c>
      <c r="K320" s="479">
        <v>6622</v>
      </c>
      <c r="L320" s="479">
        <v>6400</v>
      </c>
      <c r="M320" s="479">
        <v>8.3492300000000004</v>
      </c>
    </row>
    <row r="321" spans="1:13">
      <c r="A321" s="254">
        <v>311</v>
      </c>
      <c r="B321" s="482" t="s">
        <v>142</v>
      </c>
      <c r="C321" s="479">
        <v>895.1</v>
      </c>
      <c r="D321" s="480">
        <v>893.65</v>
      </c>
      <c r="E321" s="480">
        <v>882.94999999999993</v>
      </c>
      <c r="F321" s="480">
        <v>870.8</v>
      </c>
      <c r="G321" s="480">
        <v>860.09999999999991</v>
      </c>
      <c r="H321" s="480">
        <v>905.8</v>
      </c>
      <c r="I321" s="480">
        <v>916.5</v>
      </c>
      <c r="J321" s="480">
        <v>928.65</v>
      </c>
      <c r="K321" s="479">
        <v>904.35</v>
      </c>
      <c r="L321" s="479">
        <v>881.5</v>
      </c>
      <c r="M321" s="479">
        <v>5.0687600000000002</v>
      </c>
    </row>
    <row r="322" spans="1:13">
      <c r="A322" s="254">
        <v>312</v>
      </c>
      <c r="B322" s="482" t="s">
        <v>441</v>
      </c>
      <c r="C322" s="479">
        <v>2385.6999999999998</v>
      </c>
      <c r="D322" s="480">
        <v>2396.6666666666665</v>
      </c>
      <c r="E322" s="480">
        <v>2363.333333333333</v>
      </c>
      <c r="F322" s="480">
        <v>2340.9666666666667</v>
      </c>
      <c r="G322" s="480">
        <v>2307.6333333333332</v>
      </c>
      <c r="H322" s="480">
        <v>2419.0333333333328</v>
      </c>
      <c r="I322" s="480">
        <v>2452.3666666666659</v>
      </c>
      <c r="J322" s="480">
        <v>2474.7333333333327</v>
      </c>
      <c r="K322" s="479">
        <v>2430</v>
      </c>
      <c r="L322" s="479">
        <v>2374.3000000000002</v>
      </c>
      <c r="M322" s="479">
        <v>0.24826000000000001</v>
      </c>
    </row>
    <row r="323" spans="1:13">
      <c r="A323" s="254">
        <v>313</v>
      </c>
      <c r="B323" s="482" t="s">
        <v>144</v>
      </c>
      <c r="C323" s="479">
        <v>2117.8000000000002</v>
      </c>
      <c r="D323" s="480">
        <v>2108.1666666666665</v>
      </c>
      <c r="E323" s="480">
        <v>2091.1333333333332</v>
      </c>
      <c r="F323" s="480">
        <v>2064.4666666666667</v>
      </c>
      <c r="G323" s="480">
        <v>2047.4333333333334</v>
      </c>
      <c r="H323" s="480">
        <v>2134.833333333333</v>
      </c>
      <c r="I323" s="480">
        <v>2151.8666666666668</v>
      </c>
      <c r="J323" s="480">
        <v>2178.5333333333328</v>
      </c>
      <c r="K323" s="479">
        <v>2125.1999999999998</v>
      </c>
      <c r="L323" s="479">
        <v>2081.5</v>
      </c>
      <c r="M323" s="479">
        <v>3.88869</v>
      </c>
    </row>
    <row r="324" spans="1:13">
      <c r="A324" s="254">
        <v>314</v>
      </c>
      <c r="B324" s="482" t="s">
        <v>442</v>
      </c>
      <c r="C324" s="479">
        <v>101.05</v>
      </c>
      <c r="D324" s="480">
        <v>100.60000000000001</v>
      </c>
      <c r="E324" s="480">
        <v>99.65000000000002</v>
      </c>
      <c r="F324" s="480">
        <v>98.250000000000014</v>
      </c>
      <c r="G324" s="480">
        <v>97.300000000000026</v>
      </c>
      <c r="H324" s="480">
        <v>102.00000000000001</v>
      </c>
      <c r="I324" s="480">
        <v>102.95</v>
      </c>
      <c r="J324" s="480">
        <v>104.35000000000001</v>
      </c>
      <c r="K324" s="479">
        <v>101.55</v>
      </c>
      <c r="L324" s="479">
        <v>99.2</v>
      </c>
      <c r="M324" s="479">
        <v>2.8993099999999998</v>
      </c>
    </row>
    <row r="325" spans="1:13">
      <c r="A325" s="254">
        <v>315</v>
      </c>
      <c r="B325" s="482" t="s">
        <v>443</v>
      </c>
      <c r="C325" s="479">
        <v>523.4</v>
      </c>
      <c r="D325" s="480">
        <v>525.01666666666665</v>
      </c>
      <c r="E325" s="480">
        <v>518.58333333333326</v>
      </c>
      <c r="F325" s="480">
        <v>513.76666666666665</v>
      </c>
      <c r="G325" s="480">
        <v>507.33333333333326</v>
      </c>
      <c r="H325" s="480">
        <v>529.83333333333326</v>
      </c>
      <c r="I325" s="480">
        <v>536.26666666666665</v>
      </c>
      <c r="J325" s="480">
        <v>541.08333333333326</v>
      </c>
      <c r="K325" s="479">
        <v>531.45000000000005</v>
      </c>
      <c r="L325" s="479">
        <v>520.20000000000005</v>
      </c>
      <c r="M325" s="479">
        <v>0.99538000000000004</v>
      </c>
    </row>
    <row r="326" spans="1:13">
      <c r="A326" s="254">
        <v>316</v>
      </c>
      <c r="B326" s="482" t="s">
        <v>754</v>
      </c>
      <c r="C326" s="479">
        <v>188.1</v>
      </c>
      <c r="D326" s="480">
        <v>187.36666666666667</v>
      </c>
      <c r="E326" s="480">
        <v>183.73333333333335</v>
      </c>
      <c r="F326" s="480">
        <v>179.36666666666667</v>
      </c>
      <c r="G326" s="480">
        <v>175.73333333333335</v>
      </c>
      <c r="H326" s="480">
        <v>191.73333333333335</v>
      </c>
      <c r="I326" s="480">
        <v>195.36666666666667</v>
      </c>
      <c r="J326" s="480">
        <v>199.73333333333335</v>
      </c>
      <c r="K326" s="479">
        <v>191</v>
      </c>
      <c r="L326" s="479">
        <v>183</v>
      </c>
      <c r="M326" s="479">
        <v>5.7671599999999996</v>
      </c>
    </row>
    <row r="327" spans="1:13">
      <c r="A327" s="254">
        <v>317</v>
      </c>
      <c r="B327" s="482" t="s">
        <v>145</v>
      </c>
      <c r="C327" s="479">
        <v>215.7</v>
      </c>
      <c r="D327" s="480">
        <v>215.33333333333334</v>
      </c>
      <c r="E327" s="480">
        <v>211.26666666666668</v>
      </c>
      <c r="F327" s="480">
        <v>206.83333333333334</v>
      </c>
      <c r="G327" s="480">
        <v>202.76666666666668</v>
      </c>
      <c r="H327" s="480">
        <v>219.76666666666668</v>
      </c>
      <c r="I327" s="480">
        <v>223.83333333333334</v>
      </c>
      <c r="J327" s="480">
        <v>228.26666666666668</v>
      </c>
      <c r="K327" s="479">
        <v>219.4</v>
      </c>
      <c r="L327" s="479">
        <v>210.9</v>
      </c>
      <c r="M327" s="479">
        <v>87.132810000000006</v>
      </c>
    </row>
    <row r="328" spans="1:13">
      <c r="A328" s="254">
        <v>318</v>
      </c>
      <c r="B328" s="482" t="s">
        <v>444</v>
      </c>
      <c r="C328" s="479">
        <v>647.1</v>
      </c>
      <c r="D328" s="480">
        <v>651.0333333333333</v>
      </c>
      <c r="E328" s="480">
        <v>628.06666666666661</v>
      </c>
      <c r="F328" s="480">
        <v>609.0333333333333</v>
      </c>
      <c r="G328" s="480">
        <v>586.06666666666661</v>
      </c>
      <c r="H328" s="480">
        <v>670.06666666666661</v>
      </c>
      <c r="I328" s="480">
        <v>693.0333333333333</v>
      </c>
      <c r="J328" s="480">
        <v>712.06666666666661</v>
      </c>
      <c r="K328" s="479">
        <v>674</v>
      </c>
      <c r="L328" s="479">
        <v>632</v>
      </c>
      <c r="M328" s="479">
        <v>3.23428</v>
      </c>
    </row>
    <row r="329" spans="1:13">
      <c r="A329" s="254">
        <v>319</v>
      </c>
      <c r="B329" s="482" t="s">
        <v>262</v>
      </c>
      <c r="C329" s="479">
        <v>1785.8</v>
      </c>
      <c r="D329" s="480">
        <v>1775.7666666666667</v>
      </c>
      <c r="E329" s="480">
        <v>1760.0333333333333</v>
      </c>
      <c r="F329" s="480">
        <v>1734.2666666666667</v>
      </c>
      <c r="G329" s="480">
        <v>1718.5333333333333</v>
      </c>
      <c r="H329" s="480">
        <v>1801.5333333333333</v>
      </c>
      <c r="I329" s="480">
        <v>1817.2666666666664</v>
      </c>
      <c r="J329" s="480">
        <v>1843.0333333333333</v>
      </c>
      <c r="K329" s="479">
        <v>1791.5</v>
      </c>
      <c r="L329" s="479">
        <v>1750</v>
      </c>
      <c r="M329" s="479">
        <v>2.93527</v>
      </c>
    </row>
    <row r="330" spans="1:13">
      <c r="A330" s="254">
        <v>320</v>
      </c>
      <c r="B330" s="482" t="s">
        <v>445</v>
      </c>
      <c r="C330" s="479">
        <v>1493.2</v>
      </c>
      <c r="D330" s="480">
        <v>1490.7333333333333</v>
      </c>
      <c r="E330" s="480">
        <v>1472.4666666666667</v>
      </c>
      <c r="F330" s="480">
        <v>1451.7333333333333</v>
      </c>
      <c r="G330" s="480">
        <v>1433.4666666666667</v>
      </c>
      <c r="H330" s="480">
        <v>1511.4666666666667</v>
      </c>
      <c r="I330" s="480">
        <v>1529.7333333333336</v>
      </c>
      <c r="J330" s="480">
        <v>1550.4666666666667</v>
      </c>
      <c r="K330" s="479">
        <v>1509</v>
      </c>
      <c r="L330" s="479">
        <v>1470</v>
      </c>
      <c r="M330" s="479">
        <v>1.0021800000000001</v>
      </c>
    </row>
    <row r="331" spans="1:13">
      <c r="A331" s="254">
        <v>321</v>
      </c>
      <c r="B331" s="482" t="s">
        <v>147</v>
      </c>
      <c r="C331" s="479">
        <v>1159.7</v>
      </c>
      <c r="D331" s="480">
        <v>1153.1333333333334</v>
      </c>
      <c r="E331" s="480">
        <v>1141.5666666666668</v>
      </c>
      <c r="F331" s="480">
        <v>1123.4333333333334</v>
      </c>
      <c r="G331" s="480">
        <v>1111.8666666666668</v>
      </c>
      <c r="H331" s="480">
        <v>1171.2666666666669</v>
      </c>
      <c r="I331" s="480">
        <v>1182.8333333333335</v>
      </c>
      <c r="J331" s="480">
        <v>1200.9666666666669</v>
      </c>
      <c r="K331" s="479">
        <v>1164.7</v>
      </c>
      <c r="L331" s="479">
        <v>1135</v>
      </c>
      <c r="M331" s="479">
        <v>4.2488099999999998</v>
      </c>
    </row>
    <row r="332" spans="1:13">
      <c r="A332" s="254">
        <v>322</v>
      </c>
      <c r="B332" s="482" t="s">
        <v>263</v>
      </c>
      <c r="C332" s="479">
        <v>924.4</v>
      </c>
      <c r="D332" s="480">
        <v>922.9</v>
      </c>
      <c r="E332" s="480">
        <v>911.8</v>
      </c>
      <c r="F332" s="480">
        <v>899.19999999999993</v>
      </c>
      <c r="G332" s="480">
        <v>888.09999999999991</v>
      </c>
      <c r="H332" s="480">
        <v>935.5</v>
      </c>
      <c r="I332" s="480">
        <v>946.60000000000014</v>
      </c>
      <c r="J332" s="480">
        <v>959.2</v>
      </c>
      <c r="K332" s="479">
        <v>934</v>
      </c>
      <c r="L332" s="479">
        <v>910.3</v>
      </c>
      <c r="M332" s="479">
        <v>10.19356</v>
      </c>
    </row>
    <row r="333" spans="1:13">
      <c r="A333" s="254">
        <v>323</v>
      </c>
      <c r="B333" s="482" t="s">
        <v>149</v>
      </c>
      <c r="C333" s="479">
        <v>41.55</v>
      </c>
      <c r="D333" s="480">
        <v>41.183333333333337</v>
      </c>
      <c r="E333" s="480">
        <v>40.266666666666673</v>
      </c>
      <c r="F333" s="480">
        <v>38.983333333333334</v>
      </c>
      <c r="G333" s="480">
        <v>38.06666666666667</v>
      </c>
      <c r="H333" s="480">
        <v>42.466666666666676</v>
      </c>
      <c r="I333" s="480">
        <v>43.383333333333333</v>
      </c>
      <c r="J333" s="480">
        <v>44.666666666666679</v>
      </c>
      <c r="K333" s="479">
        <v>42.1</v>
      </c>
      <c r="L333" s="479">
        <v>39.9</v>
      </c>
      <c r="M333" s="479">
        <v>82.760189999999994</v>
      </c>
    </row>
    <row r="334" spans="1:13">
      <c r="A334" s="254">
        <v>324</v>
      </c>
      <c r="B334" s="482" t="s">
        <v>150</v>
      </c>
      <c r="C334" s="479">
        <v>73.599999999999994</v>
      </c>
      <c r="D334" s="480">
        <v>73.533333333333331</v>
      </c>
      <c r="E334" s="480">
        <v>72.716666666666669</v>
      </c>
      <c r="F334" s="480">
        <v>71.833333333333343</v>
      </c>
      <c r="G334" s="480">
        <v>71.01666666666668</v>
      </c>
      <c r="H334" s="480">
        <v>74.416666666666657</v>
      </c>
      <c r="I334" s="480">
        <v>75.23333333333332</v>
      </c>
      <c r="J334" s="480">
        <v>76.116666666666646</v>
      </c>
      <c r="K334" s="479">
        <v>74.349999999999994</v>
      </c>
      <c r="L334" s="479">
        <v>72.650000000000006</v>
      </c>
      <c r="M334" s="479">
        <v>25.446079999999998</v>
      </c>
    </row>
    <row r="335" spans="1:13">
      <c r="A335" s="254">
        <v>325</v>
      </c>
      <c r="B335" s="482" t="s">
        <v>446</v>
      </c>
      <c r="C335" s="479">
        <v>502.45</v>
      </c>
      <c r="D335" s="480">
        <v>500.81666666666666</v>
      </c>
      <c r="E335" s="480">
        <v>496.63333333333333</v>
      </c>
      <c r="F335" s="480">
        <v>490.81666666666666</v>
      </c>
      <c r="G335" s="480">
        <v>486.63333333333333</v>
      </c>
      <c r="H335" s="480">
        <v>506.63333333333333</v>
      </c>
      <c r="I335" s="480">
        <v>510.81666666666661</v>
      </c>
      <c r="J335" s="480">
        <v>516.63333333333333</v>
      </c>
      <c r="K335" s="479">
        <v>505</v>
      </c>
      <c r="L335" s="479">
        <v>495</v>
      </c>
      <c r="M335" s="479">
        <v>0.36086000000000001</v>
      </c>
    </row>
    <row r="336" spans="1:13">
      <c r="A336" s="254">
        <v>326</v>
      </c>
      <c r="B336" s="482" t="s">
        <v>264</v>
      </c>
      <c r="C336" s="479">
        <v>24.1</v>
      </c>
      <c r="D336" s="480">
        <v>24.116666666666671</v>
      </c>
      <c r="E336" s="480">
        <v>23.933333333333341</v>
      </c>
      <c r="F336" s="480">
        <v>23.766666666666669</v>
      </c>
      <c r="G336" s="480">
        <v>23.583333333333339</v>
      </c>
      <c r="H336" s="480">
        <v>24.283333333333342</v>
      </c>
      <c r="I336" s="480">
        <v>24.466666666666672</v>
      </c>
      <c r="J336" s="480">
        <v>24.633333333333344</v>
      </c>
      <c r="K336" s="479">
        <v>24.3</v>
      </c>
      <c r="L336" s="479">
        <v>23.95</v>
      </c>
      <c r="M336" s="479">
        <v>17.5657</v>
      </c>
    </row>
    <row r="337" spans="1:13">
      <c r="A337" s="254">
        <v>327</v>
      </c>
      <c r="B337" s="482" t="s">
        <v>447</v>
      </c>
      <c r="C337" s="479">
        <v>48.05</v>
      </c>
      <c r="D337" s="480">
        <v>47.93333333333333</v>
      </c>
      <c r="E337" s="480">
        <v>47.466666666666661</v>
      </c>
      <c r="F337" s="480">
        <v>46.883333333333333</v>
      </c>
      <c r="G337" s="480">
        <v>46.416666666666664</v>
      </c>
      <c r="H337" s="480">
        <v>48.516666666666659</v>
      </c>
      <c r="I337" s="480">
        <v>48.983333333333327</v>
      </c>
      <c r="J337" s="480">
        <v>49.566666666666656</v>
      </c>
      <c r="K337" s="479">
        <v>48.4</v>
      </c>
      <c r="L337" s="479">
        <v>47.35</v>
      </c>
      <c r="M337" s="479">
        <v>8.6779700000000002</v>
      </c>
    </row>
    <row r="338" spans="1:13">
      <c r="A338" s="254">
        <v>328</v>
      </c>
      <c r="B338" s="482" t="s">
        <v>152</v>
      </c>
      <c r="C338" s="479">
        <v>159</v>
      </c>
      <c r="D338" s="480">
        <v>156.65</v>
      </c>
      <c r="E338" s="480">
        <v>153.65</v>
      </c>
      <c r="F338" s="480">
        <v>148.30000000000001</v>
      </c>
      <c r="G338" s="480">
        <v>145.30000000000001</v>
      </c>
      <c r="H338" s="480">
        <v>162</v>
      </c>
      <c r="I338" s="480">
        <v>165</v>
      </c>
      <c r="J338" s="480">
        <v>170.35</v>
      </c>
      <c r="K338" s="479">
        <v>159.65</v>
      </c>
      <c r="L338" s="479">
        <v>151.30000000000001</v>
      </c>
      <c r="M338" s="479">
        <v>144.32856000000001</v>
      </c>
    </row>
    <row r="339" spans="1:13">
      <c r="A339" s="254">
        <v>329</v>
      </c>
      <c r="B339" s="482" t="s">
        <v>694</v>
      </c>
      <c r="C339" s="479">
        <v>194.65</v>
      </c>
      <c r="D339" s="480">
        <v>190.78333333333333</v>
      </c>
      <c r="E339" s="480">
        <v>184.91666666666666</v>
      </c>
      <c r="F339" s="480">
        <v>175.18333333333334</v>
      </c>
      <c r="G339" s="480">
        <v>169.31666666666666</v>
      </c>
      <c r="H339" s="480">
        <v>200.51666666666665</v>
      </c>
      <c r="I339" s="480">
        <v>206.38333333333333</v>
      </c>
      <c r="J339" s="480">
        <v>216.11666666666665</v>
      </c>
      <c r="K339" s="479">
        <v>196.65</v>
      </c>
      <c r="L339" s="479">
        <v>181.05</v>
      </c>
      <c r="M339" s="479">
        <v>26.055900000000001</v>
      </c>
    </row>
    <row r="340" spans="1:13">
      <c r="A340" s="254">
        <v>330</v>
      </c>
      <c r="B340" s="482" t="s">
        <v>153</v>
      </c>
      <c r="C340" s="479">
        <v>104.25</v>
      </c>
      <c r="D340" s="480">
        <v>103.3</v>
      </c>
      <c r="E340" s="480">
        <v>102</v>
      </c>
      <c r="F340" s="480">
        <v>99.75</v>
      </c>
      <c r="G340" s="480">
        <v>98.45</v>
      </c>
      <c r="H340" s="480">
        <v>105.55</v>
      </c>
      <c r="I340" s="480">
        <v>106.84999999999998</v>
      </c>
      <c r="J340" s="480">
        <v>109.1</v>
      </c>
      <c r="K340" s="479">
        <v>104.6</v>
      </c>
      <c r="L340" s="479">
        <v>101.05</v>
      </c>
      <c r="M340" s="479">
        <v>121.86212</v>
      </c>
    </row>
    <row r="341" spans="1:13">
      <c r="A341" s="254">
        <v>331</v>
      </c>
      <c r="B341" s="482" t="s">
        <v>448</v>
      </c>
      <c r="C341" s="479">
        <v>410.25</v>
      </c>
      <c r="D341" s="480">
        <v>410.06666666666666</v>
      </c>
      <c r="E341" s="480">
        <v>406.18333333333334</v>
      </c>
      <c r="F341" s="480">
        <v>402.11666666666667</v>
      </c>
      <c r="G341" s="480">
        <v>398.23333333333335</v>
      </c>
      <c r="H341" s="480">
        <v>414.13333333333333</v>
      </c>
      <c r="I341" s="480">
        <v>418.01666666666665</v>
      </c>
      <c r="J341" s="480">
        <v>422.08333333333331</v>
      </c>
      <c r="K341" s="479">
        <v>413.95</v>
      </c>
      <c r="L341" s="479">
        <v>406</v>
      </c>
      <c r="M341" s="479">
        <v>0.55281000000000002</v>
      </c>
    </row>
    <row r="342" spans="1:13">
      <c r="A342" s="254">
        <v>332</v>
      </c>
      <c r="B342" s="482" t="s">
        <v>148</v>
      </c>
      <c r="C342" s="479">
        <v>67.650000000000006</v>
      </c>
      <c r="D342" s="480">
        <v>66.766666666666666</v>
      </c>
      <c r="E342" s="480">
        <v>65.033333333333331</v>
      </c>
      <c r="F342" s="480">
        <v>62.416666666666671</v>
      </c>
      <c r="G342" s="480">
        <v>60.683333333333337</v>
      </c>
      <c r="H342" s="480">
        <v>69.383333333333326</v>
      </c>
      <c r="I342" s="480">
        <v>71.116666666666646</v>
      </c>
      <c r="J342" s="480">
        <v>73.73333333333332</v>
      </c>
      <c r="K342" s="479">
        <v>68.5</v>
      </c>
      <c r="L342" s="479">
        <v>64.150000000000006</v>
      </c>
      <c r="M342" s="479">
        <v>595.16858000000002</v>
      </c>
    </row>
    <row r="343" spans="1:13">
      <c r="A343" s="254">
        <v>333</v>
      </c>
      <c r="B343" s="482" t="s">
        <v>449</v>
      </c>
      <c r="C343" s="479">
        <v>59.15</v>
      </c>
      <c r="D343" s="480">
        <v>58.75</v>
      </c>
      <c r="E343" s="480">
        <v>57.05</v>
      </c>
      <c r="F343" s="480">
        <v>54.949999999999996</v>
      </c>
      <c r="G343" s="480">
        <v>53.249999999999993</v>
      </c>
      <c r="H343" s="480">
        <v>60.85</v>
      </c>
      <c r="I343" s="480">
        <v>62.550000000000004</v>
      </c>
      <c r="J343" s="480">
        <v>64.650000000000006</v>
      </c>
      <c r="K343" s="479">
        <v>60.45</v>
      </c>
      <c r="L343" s="479">
        <v>56.65</v>
      </c>
      <c r="M343" s="479">
        <v>32.230379999999997</v>
      </c>
    </row>
    <row r="344" spans="1:13">
      <c r="A344" s="254">
        <v>334</v>
      </c>
      <c r="B344" s="482" t="s">
        <v>450</v>
      </c>
      <c r="C344" s="479">
        <v>3493.65</v>
      </c>
      <c r="D344" s="480">
        <v>3481.7666666666664</v>
      </c>
      <c r="E344" s="480">
        <v>3418.5333333333328</v>
      </c>
      <c r="F344" s="480">
        <v>3343.4166666666665</v>
      </c>
      <c r="G344" s="480">
        <v>3280.1833333333329</v>
      </c>
      <c r="H344" s="480">
        <v>3556.8833333333328</v>
      </c>
      <c r="I344" s="480">
        <v>3620.1166666666663</v>
      </c>
      <c r="J344" s="480">
        <v>3695.2333333333327</v>
      </c>
      <c r="K344" s="479">
        <v>3545</v>
      </c>
      <c r="L344" s="479">
        <v>3406.65</v>
      </c>
      <c r="M344" s="479">
        <v>3.1599599999999999</v>
      </c>
    </row>
    <row r="345" spans="1:13">
      <c r="A345" s="254">
        <v>335</v>
      </c>
      <c r="B345" s="482" t="s">
        <v>755</v>
      </c>
      <c r="C345" s="479">
        <v>74.599999999999994</v>
      </c>
      <c r="D345" s="480">
        <v>74.249999999999986</v>
      </c>
      <c r="E345" s="480">
        <v>73.449999999999974</v>
      </c>
      <c r="F345" s="480">
        <v>72.299999999999983</v>
      </c>
      <c r="G345" s="480">
        <v>71.499999999999972</v>
      </c>
      <c r="H345" s="480">
        <v>75.399999999999977</v>
      </c>
      <c r="I345" s="480">
        <v>76.199999999999989</v>
      </c>
      <c r="J345" s="480">
        <v>77.34999999999998</v>
      </c>
      <c r="K345" s="479">
        <v>75.05</v>
      </c>
      <c r="L345" s="479">
        <v>73.099999999999994</v>
      </c>
      <c r="M345" s="479">
        <v>0.67647000000000002</v>
      </c>
    </row>
    <row r="346" spans="1:13">
      <c r="A346" s="254">
        <v>336</v>
      </c>
      <c r="B346" s="482" t="s">
        <v>151</v>
      </c>
      <c r="C346" s="479">
        <v>16506.75</v>
      </c>
      <c r="D346" s="480">
        <v>16451.45</v>
      </c>
      <c r="E346" s="480">
        <v>16327.95</v>
      </c>
      <c r="F346" s="480">
        <v>16149.15</v>
      </c>
      <c r="G346" s="480">
        <v>16025.65</v>
      </c>
      <c r="H346" s="480">
        <v>16630.25</v>
      </c>
      <c r="I346" s="480">
        <v>16753.75</v>
      </c>
      <c r="J346" s="480">
        <v>16932.550000000003</v>
      </c>
      <c r="K346" s="479">
        <v>16574.95</v>
      </c>
      <c r="L346" s="479">
        <v>16272.65</v>
      </c>
      <c r="M346" s="479">
        <v>0.64048000000000005</v>
      </c>
    </row>
    <row r="347" spans="1:13">
      <c r="A347" s="254">
        <v>337</v>
      </c>
      <c r="B347" s="482" t="s">
        <v>791</v>
      </c>
      <c r="C347" s="479">
        <v>39.75</v>
      </c>
      <c r="D347" s="480">
        <v>39.883333333333333</v>
      </c>
      <c r="E347" s="480">
        <v>38.866666666666667</v>
      </c>
      <c r="F347" s="480">
        <v>37.983333333333334</v>
      </c>
      <c r="G347" s="480">
        <v>36.966666666666669</v>
      </c>
      <c r="H347" s="480">
        <v>40.766666666666666</v>
      </c>
      <c r="I347" s="480">
        <v>41.783333333333331</v>
      </c>
      <c r="J347" s="480">
        <v>42.666666666666664</v>
      </c>
      <c r="K347" s="479">
        <v>40.9</v>
      </c>
      <c r="L347" s="479">
        <v>39</v>
      </c>
      <c r="M347" s="479">
        <v>7.6072899999999999</v>
      </c>
    </row>
    <row r="348" spans="1:13">
      <c r="A348" s="254">
        <v>338</v>
      </c>
      <c r="B348" s="482" t="s">
        <v>451</v>
      </c>
      <c r="C348" s="479">
        <v>1961.35</v>
      </c>
      <c r="D348" s="480">
        <v>1954.6166666666668</v>
      </c>
      <c r="E348" s="480">
        <v>1889.2333333333336</v>
      </c>
      <c r="F348" s="480">
        <v>1817.1166666666668</v>
      </c>
      <c r="G348" s="480">
        <v>1751.7333333333336</v>
      </c>
      <c r="H348" s="480">
        <v>2026.7333333333336</v>
      </c>
      <c r="I348" s="480">
        <v>2092.1166666666668</v>
      </c>
      <c r="J348" s="480">
        <v>2164.2333333333336</v>
      </c>
      <c r="K348" s="479">
        <v>2020</v>
      </c>
      <c r="L348" s="479">
        <v>1882.5</v>
      </c>
      <c r="M348" s="479">
        <v>0.25114999999999998</v>
      </c>
    </row>
    <row r="349" spans="1:13">
      <c r="A349" s="254">
        <v>339</v>
      </c>
      <c r="B349" s="482" t="s">
        <v>790</v>
      </c>
      <c r="C349" s="479">
        <v>338.65</v>
      </c>
      <c r="D349" s="480">
        <v>338.18333333333334</v>
      </c>
      <c r="E349" s="480">
        <v>335.51666666666665</v>
      </c>
      <c r="F349" s="480">
        <v>332.38333333333333</v>
      </c>
      <c r="G349" s="480">
        <v>329.71666666666664</v>
      </c>
      <c r="H349" s="480">
        <v>341.31666666666666</v>
      </c>
      <c r="I349" s="480">
        <v>343.98333333333329</v>
      </c>
      <c r="J349" s="480">
        <v>347.11666666666667</v>
      </c>
      <c r="K349" s="479">
        <v>340.85</v>
      </c>
      <c r="L349" s="479">
        <v>335.05</v>
      </c>
      <c r="M349" s="479">
        <v>4.7503599999999997</v>
      </c>
    </row>
    <row r="350" spans="1:13">
      <c r="A350" s="254">
        <v>340</v>
      </c>
      <c r="B350" s="482" t="s">
        <v>265</v>
      </c>
      <c r="C350" s="479">
        <v>548.15</v>
      </c>
      <c r="D350" s="480">
        <v>546.05000000000007</v>
      </c>
      <c r="E350" s="480">
        <v>540.10000000000014</v>
      </c>
      <c r="F350" s="480">
        <v>532.05000000000007</v>
      </c>
      <c r="G350" s="480">
        <v>526.10000000000014</v>
      </c>
      <c r="H350" s="480">
        <v>554.10000000000014</v>
      </c>
      <c r="I350" s="480">
        <v>560.05000000000018</v>
      </c>
      <c r="J350" s="480">
        <v>568.10000000000014</v>
      </c>
      <c r="K350" s="479">
        <v>552</v>
      </c>
      <c r="L350" s="479">
        <v>538</v>
      </c>
      <c r="M350" s="479">
        <v>3.9555899999999999</v>
      </c>
    </row>
    <row r="351" spans="1:13">
      <c r="A351" s="254">
        <v>341</v>
      </c>
      <c r="B351" s="482" t="s">
        <v>155</v>
      </c>
      <c r="C351" s="479">
        <v>107.7</v>
      </c>
      <c r="D351" s="480">
        <v>108.13333333333333</v>
      </c>
      <c r="E351" s="480">
        <v>105.56666666666665</v>
      </c>
      <c r="F351" s="480">
        <v>103.43333333333332</v>
      </c>
      <c r="G351" s="480">
        <v>100.86666666666665</v>
      </c>
      <c r="H351" s="480">
        <v>110.26666666666665</v>
      </c>
      <c r="I351" s="480">
        <v>112.83333333333331</v>
      </c>
      <c r="J351" s="480">
        <v>114.96666666666665</v>
      </c>
      <c r="K351" s="479">
        <v>110.7</v>
      </c>
      <c r="L351" s="479">
        <v>106</v>
      </c>
      <c r="M351" s="479">
        <v>339.75506999999999</v>
      </c>
    </row>
    <row r="352" spans="1:13">
      <c r="A352" s="254">
        <v>342</v>
      </c>
      <c r="B352" s="482" t="s">
        <v>154</v>
      </c>
      <c r="C352" s="479">
        <v>120.2</v>
      </c>
      <c r="D352" s="480">
        <v>120.96666666666665</v>
      </c>
      <c r="E352" s="480">
        <v>118.98333333333331</v>
      </c>
      <c r="F352" s="480">
        <v>117.76666666666665</v>
      </c>
      <c r="G352" s="480">
        <v>115.7833333333333</v>
      </c>
      <c r="H352" s="480">
        <v>122.18333333333331</v>
      </c>
      <c r="I352" s="480">
        <v>124.16666666666666</v>
      </c>
      <c r="J352" s="480">
        <v>125.38333333333331</v>
      </c>
      <c r="K352" s="479">
        <v>122.95</v>
      </c>
      <c r="L352" s="479">
        <v>119.75</v>
      </c>
      <c r="M352" s="479">
        <v>6.9645599999999996</v>
      </c>
    </row>
    <row r="353" spans="1:13">
      <c r="A353" s="254">
        <v>343</v>
      </c>
      <c r="B353" s="482" t="s">
        <v>452</v>
      </c>
      <c r="C353" s="479">
        <v>69.3</v>
      </c>
      <c r="D353" s="480">
        <v>69.583333333333329</v>
      </c>
      <c r="E353" s="480">
        <v>68.716666666666654</v>
      </c>
      <c r="F353" s="480">
        <v>68.133333333333326</v>
      </c>
      <c r="G353" s="480">
        <v>67.266666666666652</v>
      </c>
      <c r="H353" s="480">
        <v>70.166666666666657</v>
      </c>
      <c r="I353" s="480">
        <v>71.033333333333331</v>
      </c>
      <c r="J353" s="480">
        <v>71.61666666666666</v>
      </c>
      <c r="K353" s="479">
        <v>70.45</v>
      </c>
      <c r="L353" s="479">
        <v>69</v>
      </c>
      <c r="M353" s="479">
        <v>0.84306000000000003</v>
      </c>
    </row>
    <row r="354" spans="1:13">
      <c r="A354" s="254">
        <v>344</v>
      </c>
      <c r="B354" s="482" t="s">
        <v>266</v>
      </c>
      <c r="C354" s="479">
        <v>3480.05</v>
      </c>
      <c r="D354" s="480">
        <v>3495.5166666666664</v>
      </c>
      <c r="E354" s="480">
        <v>3441.0333333333328</v>
      </c>
      <c r="F354" s="480">
        <v>3402.0166666666664</v>
      </c>
      <c r="G354" s="480">
        <v>3347.5333333333328</v>
      </c>
      <c r="H354" s="480">
        <v>3534.5333333333328</v>
      </c>
      <c r="I354" s="480">
        <v>3589.0166666666664</v>
      </c>
      <c r="J354" s="480">
        <v>3628.0333333333328</v>
      </c>
      <c r="K354" s="479">
        <v>3550</v>
      </c>
      <c r="L354" s="479">
        <v>3456.5</v>
      </c>
      <c r="M354" s="479">
        <v>0.73295999999999994</v>
      </c>
    </row>
    <row r="355" spans="1:13">
      <c r="A355" s="254">
        <v>345</v>
      </c>
      <c r="B355" s="482" t="s">
        <v>453</v>
      </c>
      <c r="C355" s="479">
        <v>111.55</v>
      </c>
      <c r="D355" s="480">
        <v>110.2</v>
      </c>
      <c r="E355" s="480">
        <v>105.5</v>
      </c>
      <c r="F355" s="480">
        <v>99.45</v>
      </c>
      <c r="G355" s="480">
        <v>94.75</v>
      </c>
      <c r="H355" s="480">
        <v>116.25</v>
      </c>
      <c r="I355" s="480">
        <v>120.95000000000002</v>
      </c>
      <c r="J355" s="480">
        <v>127</v>
      </c>
      <c r="K355" s="479">
        <v>114.9</v>
      </c>
      <c r="L355" s="479">
        <v>104.15</v>
      </c>
      <c r="M355" s="479">
        <v>27.772189999999998</v>
      </c>
    </row>
    <row r="356" spans="1:13">
      <c r="A356" s="254">
        <v>346</v>
      </c>
      <c r="B356" s="482" t="s">
        <v>454</v>
      </c>
      <c r="C356" s="479">
        <v>268.14999999999998</v>
      </c>
      <c r="D356" s="480">
        <v>268.81666666666666</v>
      </c>
      <c r="E356" s="480">
        <v>262.83333333333331</v>
      </c>
      <c r="F356" s="480">
        <v>257.51666666666665</v>
      </c>
      <c r="G356" s="480">
        <v>251.5333333333333</v>
      </c>
      <c r="H356" s="480">
        <v>274.13333333333333</v>
      </c>
      <c r="I356" s="480">
        <v>280.11666666666667</v>
      </c>
      <c r="J356" s="480">
        <v>285.43333333333334</v>
      </c>
      <c r="K356" s="479">
        <v>274.8</v>
      </c>
      <c r="L356" s="479">
        <v>263.5</v>
      </c>
      <c r="M356" s="479">
        <v>6.9487500000000004</v>
      </c>
    </row>
    <row r="357" spans="1:13">
      <c r="A357" s="254">
        <v>347</v>
      </c>
      <c r="B357" s="482" t="s">
        <v>455</v>
      </c>
      <c r="C357" s="479">
        <v>328.95</v>
      </c>
      <c r="D357" s="480">
        <v>325.91666666666669</v>
      </c>
      <c r="E357" s="480">
        <v>319.03333333333336</v>
      </c>
      <c r="F357" s="480">
        <v>309.11666666666667</v>
      </c>
      <c r="G357" s="480">
        <v>302.23333333333335</v>
      </c>
      <c r="H357" s="480">
        <v>335.83333333333337</v>
      </c>
      <c r="I357" s="480">
        <v>342.7166666666667</v>
      </c>
      <c r="J357" s="480">
        <v>352.63333333333338</v>
      </c>
      <c r="K357" s="479">
        <v>332.8</v>
      </c>
      <c r="L357" s="479">
        <v>316</v>
      </c>
      <c r="M357" s="479">
        <v>3.8122400000000001</v>
      </c>
    </row>
    <row r="358" spans="1:13">
      <c r="A358" s="254">
        <v>348</v>
      </c>
      <c r="B358" s="482" t="s">
        <v>267</v>
      </c>
      <c r="C358" s="479">
        <v>2515.85</v>
      </c>
      <c r="D358" s="480">
        <v>2520.7666666666664</v>
      </c>
      <c r="E358" s="480">
        <v>2488.7333333333327</v>
      </c>
      <c r="F358" s="480">
        <v>2461.6166666666663</v>
      </c>
      <c r="G358" s="480">
        <v>2429.5833333333326</v>
      </c>
      <c r="H358" s="480">
        <v>2547.8833333333328</v>
      </c>
      <c r="I358" s="480">
        <v>2579.9166666666665</v>
      </c>
      <c r="J358" s="480">
        <v>2607.0333333333328</v>
      </c>
      <c r="K358" s="479">
        <v>2552.8000000000002</v>
      </c>
      <c r="L358" s="479">
        <v>2493.65</v>
      </c>
      <c r="M358" s="479">
        <v>1.54162</v>
      </c>
    </row>
    <row r="359" spans="1:13">
      <c r="A359" s="254">
        <v>349</v>
      </c>
      <c r="B359" s="482" t="s">
        <v>268</v>
      </c>
      <c r="C359" s="479">
        <v>369.9</v>
      </c>
      <c r="D359" s="480">
        <v>368.66666666666669</v>
      </c>
      <c r="E359" s="480">
        <v>365.23333333333335</v>
      </c>
      <c r="F359" s="480">
        <v>360.56666666666666</v>
      </c>
      <c r="G359" s="480">
        <v>357.13333333333333</v>
      </c>
      <c r="H359" s="480">
        <v>373.33333333333337</v>
      </c>
      <c r="I359" s="480">
        <v>376.76666666666665</v>
      </c>
      <c r="J359" s="480">
        <v>381.43333333333339</v>
      </c>
      <c r="K359" s="479">
        <v>372.1</v>
      </c>
      <c r="L359" s="479">
        <v>364</v>
      </c>
      <c r="M359" s="479">
        <v>0.74544999999999995</v>
      </c>
    </row>
    <row r="360" spans="1:13">
      <c r="A360" s="254">
        <v>350</v>
      </c>
      <c r="B360" s="482" t="s">
        <v>456</v>
      </c>
      <c r="C360" s="479">
        <v>228</v>
      </c>
      <c r="D360" s="480">
        <v>231.46666666666667</v>
      </c>
      <c r="E360" s="480">
        <v>223.53333333333333</v>
      </c>
      <c r="F360" s="480">
        <v>219.06666666666666</v>
      </c>
      <c r="G360" s="480">
        <v>211.13333333333333</v>
      </c>
      <c r="H360" s="480">
        <v>235.93333333333334</v>
      </c>
      <c r="I360" s="480">
        <v>243.86666666666667</v>
      </c>
      <c r="J360" s="480">
        <v>248.33333333333334</v>
      </c>
      <c r="K360" s="479">
        <v>239.4</v>
      </c>
      <c r="L360" s="479">
        <v>227</v>
      </c>
      <c r="M360" s="479">
        <v>5.8431300000000004</v>
      </c>
    </row>
    <row r="361" spans="1:13">
      <c r="A361" s="254">
        <v>351</v>
      </c>
      <c r="B361" s="482" t="s">
        <v>758</v>
      </c>
      <c r="C361" s="479">
        <v>429.05</v>
      </c>
      <c r="D361" s="480">
        <v>429.01666666666671</v>
      </c>
      <c r="E361" s="480">
        <v>411.38333333333344</v>
      </c>
      <c r="F361" s="480">
        <v>393.71666666666675</v>
      </c>
      <c r="G361" s="480">
        <v>376.08333333333348</v>
      </c>
      <c r="H361" s="480">
        <v>446.68333333333339</v>
      </c>
      <c r="I361" s="480">
        <v>464.31666666666672</v>
      </c>
      <c r="J361" s="480">
        <v>481.98333333333335</v>
      </c>
      <c r="K361" s="479">
        <v>446.65</v>
      </c>
      <c r="L361" s="479">
        <v>411.35</v>
      </c>
      <c r="M361" s="479">
        <v>2.9320400000000002</v>
      </c>
    </row>
    <row r="362" spans="1:13">
      <c r="A362" s="254">
        <v>352</v>
      </c>
      <c r="B362" s="482" t="s">
        <v>457</v>
      </c>
      <c r="C362" s="479">
        <v>83.55</v>
      </c>
      <c r="D362" s="480">
        <v>83.066666666666677</v>
      </c>
      <c r="E362" s="480">
        <v>81.383333333333354</v>
      </c>
      <c r="F362" s="480">
        <v>79.216666666666683</v>
      </c>
      <c r="G362" s="480">
        <v>77.53333333333336</v>
      </c>
      <c r="H362" s="480">
        <v>85.233333333333348</v>
      </c>
      <c r="I362" s="480">
        <v>86.916666666666657</v>
      </c>
      <c r="J362" s="480">
        <v>89.083333333333343</v>
      </c>
      <c r="K362" s="479">
        <v>84.75</v>
      </c>
      <c r="L362" s="479">
        <v>80.900000000000006</v>
      </c>
      <c r="M362" s="479">
        <v>16.534800000000001</v>
      </c>
    </row>
    <row r="363" spans="1:13">
      <c r="A363" s="254">
        <v>353</v>
      </c>
      <c r="B363" s="482" t="s">
        <v>163</v>
      </c>
      <c r="C363" s="479">
        <v>1137.2</v>
      </c>
      <c r="D363" s="480">
        <v>1128.2666666666667</v>
      </c>
      <c r="E363" s="480">
        <v>1108.4833333333333</v>
      </c>
      <c r="F363" s="480">
        <v>1079.7666666666667</v>
      </c>
      <c r="G363" s="480">
        <v>1059.9833333333333</v>
      </c>
      <c r="H363" s="480">
        <v>1156.9833333333333</v>
      </c>
      <c r="I363" s="480">
        <v>1176.7666666666667</v>
      </c>
      <c r="J363" s="480">
        <v>1205.4833333333333</v>
      </c>
      <c r="K363" s="479">
        <v>1148.05</v>
      </c>
      <c r="L363" s="479">
        <v>1099.55</v>
      </c>
      <c r="M363" s="479">
        <v>14.43436</v>
      </c>
    </row>
    <row r="364" spans="1:13">
      <c r="A364" s="254">
        <v>354</v>
      </c>
      <c r="B364" s="482" t="s">
        <v>156</v>
      </c>
      <c r="C364" s="479">
        <v>29690.75</v>
      </c>
      <c r="D364" s="480">
        <v>29643.333333333332</v>
      </c>
      <c r="E364" s="480">
        <v>29336.666666666664</v>
      </c>
      <c r="F364" s="480">
        <v>28982.583333333332</v>
      </c>
      <c r="G364" s="480">
        <v>28675.916666666664</v>
      </c>
      <c r="H364" s="480">
        <v>29997.416666666664</v>
      </c>
      <c r="I364" s="480">
        <v>30304.083333333328</v>
      </c>
      <c r="J364" s="480">
        <v>30658.166666666664</v>
      </c>
      <c r="K364" s="479">
        <v>29950</v>
      </c>
      <c r="L364" s="479">
        <v>29289.25</v>
      </c>
      <c r="M364" s="479">
        <v>0.20846000000000001</v>
      </c>
    </row>
    <row r="365" spans="1:13">
      <c r="A365" s="254">
        <v>355</v>
      </c>
      <c r="B365" s="482" t="s">
        <v>458</v>
      </c>
      <c r="C365" s="479">
        <v>2150.1999999999998</v>
      </c>
      <c r="D365" s="480">
        <v>2125.5499999999997</v>
      </c>
      <c r="E365" s="480">
        <v>2011.0999999999995</v>
      </c>
      <c r="F365" s="480">
        <v>1871.9999999999998</v>
      </c>
      <c r="G365" s="480">
        <v>1757.5499999999995</v>
      </c>
      <c r="H365" s="480">
        <v>2264.6499999999996</v>
      </c>
      <c r="I365" s="480">
        <v>2379.0999999999995</v>
      </c>
      <c r="J365" s="480">
        <v>2518.1999999999994</v>
      </c>
      <c r="K365" s="479">
        <v>2240</v>
      </c>
      <c r="L365" s="479">
        <v>1986.45</v>
      </c>
      <c r="M365" s="479">
        <v>7.5633999999999997</v>
      </c>
    </row>
    <row r="366" spans="1:13">
      <c r="A366" s="254">
        <v>356</v>
      </c>
      <c r="B366" s="482" t="s">
        <v>158</v>
      </c>
      <c r="C366" s="479">
        <v>237.7</v>
      </c>
      <c r="D366" s="480">
        <v>237.41666666666666</v>
      </c>
      <c r="E366" s="480">
        <v>235.43333333333331</v>
      </c>
      <c r="F366" s="480">
        <v>233.16666666666666</v>
      </c>
      <c r="G366" s="480">
        <v>231.18333333333331</v>
      </c>
      <c r="H366" s="480">
        <v>239.68333333333331</v>
      </c>
      <c r="I366" s="480">
        <v>241.66666666666666</v>
      </c>
      <c r="J366" s="480">
        <v>243.93333333333331</v>
      </c>
      <c r="K366" s="479">
        <v>239.4</v>
      </c>
      <c r="L366" s="479">
        <v>235.15</v>
      </c>
      <c r="M366" s="479">
        <v>15.26726</v>
      </c>
    </row>
    <row r="367" spans="1:13">
      <c r="A367" s="254">
        <v>357</v>
      </c>
      <c r="B367" s="482" t="s">
        <v>269</v>
      </c>
      <c r="C367" s="479">
        <v>5307.25</v>
      </c>
      <c r="D367" s="480">
        <v>5306.083333333333</v>
      </c>
      <c r="E367" s="480">
        <v>5213.1666666666661</v>
      </c>
      <c r="F367" s="480">
        <v>5119.083333333333</v>
      </c>
      <c r="G367" s="480">
        <v>5026.1666666666661</v>
      </c>
      <c r="H367" s="480">
        <v>5400.1666666666661</v>
      </c>
      <c r="I367" s="480">
        <v>5493.0833333333321</v>
      </c>
      <c r="J367" s="480">
        <v>5587.1666666666661</v>
      </c>
      <c r="K367" s="479">
        <v>5399</v>
      </c>
      <c r="L367" s="479">
        <v>5212</v>
      </c>
      <c r="M367" s="479">
        <v>1.75119</v>
      </c>
    </row>
    <row r="368" spans="1:13">
      <c r="A368" s="254">
        <v>358</v>
      </c>
      <c r="B368" s="482" t="s">
        <v>459</v>
      </c>
      <c r="C368" s="479">
        <v>207.15</v>
      </c>
      <c r="D368" s="480">
        <v>206.71666666666667</v>
      </c>
      <c r="E368" s="480">
        <v>204.03333333333333</v>
      </c>
      <c r="F368" s="480">
        <v>200.91666666666666</v>
      </c>
      <c r="G368" s="480">
        <v>198.23333333333332</v>
      </c>
      <c r="H368" s="480">
        <v>209.83333333333334</v>
      </c>
      <c r="I368" s="480">
        <v>212.51666666666668</v>
      </c>
      <c r="J368" s="480">
        <v>215.63333333333335</v>
      </c>
      <c r="K368" s="479">
        <v>209.4</v>
      </c>
      <c r="L368" s="479">
        <v>203.6</v>
      </c>
      <c r="M368" s="479">
        <v>5.8422900000000002</v>
      </c>
    </row>
    <row r="369" spans="1:13">
      <c r="A369" s="254">
        <v>359</v>
      </c>
      <c r="B369" s="482" t="s">
        <v>460</v>
      </c>
      <c r="C369" s="479">
        <v>747</v>
      </c>
      <c r="D369" s="480">
        <v>737.4666666666667</v>
      </c>
      <c r="E369" s="480">
        <v>719.93333333333339</v>
      </c>
      <c r="F369" s="480">
        <v>692.86666666666667</v>
      </c>
      <c r="G369" s="480">
        <v>675.33333333333337</v>
      </c>
      <c r="H369" s="480">
        <v>764.53333333333342</v>
      </c>
      <c r="I369" s="480">
        <v>782.06666666666672</v>
      </c>
      <c r="J369" s="480">
        <v>809.13333333333344</v>
      </c>
      <c r="K369" s="479">
        <v>755</v>
      </c>
      <c r="L369" s="479">
        <v>710.4</v>
      </c>
      <c r="M369" s="479">
        <v>1.5946</v>
      </c>
    </row>
    <row r="370" spans="1:13">
      <c r="A370" s="254">
        <v>360</v>
      </c>
      <c r="B370" s="482" t="s">
        <v>160</v>
      </c>
      <c r="C370" s="479">
        <v>1811.1</v>
      </c>
      <c r="D370" s="480">
        <v>1810.6333333333332</v>
      </c>
      <c r="E370" s="480">
        <v>1796.4666666666665</v>
      </c>
      <c r="F370" s="480">
        <v>1781.8333333333333</v>
      </c>
      <c r="G370" s="480">
        <v>1767.6666666666665</v>
      </c>
      <c r="H370" s="480">
        <v>1825.2666666666664</v>
      </c>
      <c r="I370" s="480">
        <v>1839.4333333333334</v>
      </c>
      <c r="J370" s="480">
        <v>1854.0666666666664</v>
      </c>
      <c r="K370" s="479">
        <v>1824.8</v>
      </c>
      <c r="L370" s="479">
        <v>1796</v>
      </c>
      <c r="M370" s="479">
        <v>3.18649</v>
      </c>
    </row>
    <row r="371" spans="1:13">
      <c r="A371" s="254">
        <v>361</v>
      </c>
      <c r="B371" s="482" t="s">
        <v>157</v>
      </c>
      <c r="C371" s="479">
        <v>1707.35</v>
      </c>
      <c r="D371" s="480">
        <v>1692.55</v>
      </c>
      <c r="E371" s="480">
        <v>1669.3</v>
      </c>
      <c r="F371" s="480">
        <v>1631.25</v>
      </c>
      <c r="G371" s="480">
        <v>1608</v>
      </c>
      <c r="H371" s="480">
        <v>1730.6</v>
      </c>
      <c r="I371" s="480">
        <v>1753.85</v>
      </c>
      <c r="J371" s="480">
        <v>1791.8999999999999</v>
      </c>
      <c r="K371" s="479">
        <v>1715.8</v>
      </c>
      <c r="L371" s="479">
        <v>1654.5</v>
      </c>
      <c r="M371" s="479">
        <v>6.3566900000000004</v>
      </c>
    </row>
    <row r="372" spans="1:13">
      <c r="A372" s="254">
        <v>362</v>
      </c>
      <c r="B372" s="482" t="s">
        <v>756</v>
      </c>
      <c r="C372" s="479">
        <v>994.05</v>
      </c>
      <c r="D372" s="480">
        <v>1002.4</v>
      </c>
      <c r="E372" s="480">
        <v>970.8</v>
      </c>
      <c r="F372" s="480">
        <v>947.55</v>
      </c>
      <c r="G372" s="480">
        <v>915.94999999999993</v>
      </c>
      <c r="H372" s="480">
        <v>1025.6500000000001</v>
      </c>
      <c r="I372" s="480">
        <v>1057.25</v>
      </c>
      <c r="J372" s="480">
        <v>1080.5</v>
      </c>
      <c r="K372" s="479">
        <v>1034</v>
      </c>
      <c r="L372" s="479">
        <v>979.15</v>
      </c>
      <c r="M372" s="479">
        <v>1.7102599999999999</v>
      </c>
    </row>
    <row r="373" spans="1:13">
      <c r="A373" s="254">
        <v>363</v>
      </c>
      <c r="B373" s="482" t="s">
        <v>461</v>
      </c>
      <c r="C373" s="479">
        <v>1479.9</v>
      </c>
      <c r="D373" s="480">
        <v>1476.2833333333335</v>
      </c>
      <c r="E373" s="480">
        <v>1458.866666666667</v>
      </c>
      <c r="F373" s="480">
        <v>1437.8333333333335</v>
      </c>
      <c r="G373" s="480">
        <v>1420.416666666667</v>
      </c>
      <c r="H373" s="480">
        <v>1497.3166666666671</v>
      </c>
      <c r="I373" s="480">
        <v>1514.7333333333336</v>
      </c>
      <c r="J373" s="480">
        <v>1535.7666666666671</v>
      </c>
      <c r="K373" s="479">
        <v>1493.7</v>
      </c>
      <c r="L373" s="479">
        <v>1455.25</v>
      </c>
      <c r="M373" s="479">
        <v>1.40402</v>
      </c>
    </row>
    <row r="374" spans="1:13">
      <c r="A374" s="254">
        <v>364</v>
      </c>
      <c r="B374" s="482" t="s">
        <v>757</v>
      </c>
      <c r="C374" s="479">
        <v>1072.9000000000001</v>
      </c>
      <c r="D374" s="480">
        <v>1038.3833333333334</v>
      </c>
      <c r="E374" s="480">
        <v>992.91666666666697</v>
      </c>
      <c r="F374" s="480">
        <v>912.93333333333351</v>
      </c>
      <c r="G374" s="480">
        <v>867.46666666666704</v>
      </c>
      <c r="H374" s="480">
        <v>1118.3666666666668</v>
      </c>
      <c r="I374" s="480">
        <v>1163.8333333333335</v>
      </c>
      <c r="J374" s="480">
        <v>1243.8166666666668</v>
      </c>
      <c r="K374" s="479">
        <v>1083.8499999999999</v>
      </c>
      <c r="L374" s="479">
        <v>958.4</v>
      </c>
      <c r="M374" s="479">
        <v>7.2212899999999998</v>
      </c>
    </row>
    <row r="375" spans="1:13">
      <c r="A375" s="254">
        <v>365</v>
      </c>
      <c r="B375" s="482" t="s">
        <v>159</v>
      </c>
      <c r="C375" s="479">
        <v>106.95</v>
      </c>
      <c r="D375" s="480">
        <v>107.09999999999998</v>
      </c>
      <c r="E375" s="480">
        <v>105.94999999999996</v>
      </c>
      <c r="F375" s="480">
        <v>104.94999999999997</v>
      </c>
      <c r="G375" s="480">
        <v>103.79999999999995</v>
      </c>
      <c r="H375" s="480">
        <v>108.09999999999997</v>
      </c>
      <c r="I375" s="480">
        <v>109.24999999999997</v>
      </c>
      <c r="J375" s="480">
        <v>110.24999999999997</v>
      </c>
      <c r="K375" s="479">
        <v>108.25</v>
      </c>
      <c r="L375" s="479">
        <v>106.1</v>
      </c>
      <c r="M375" s="479">
        <v>45.50685</v>
      </c>
    </row>
    <row r="376" spans="1:13">
      <c r="A376" s="254">
        <v>366</v>
      </c>
      <c r="B376" s="482" t="s">
        <v>162</v>
      </c>
      <c r="C376" s="479">
        <v>220.8</v>
      </c>
      <c r="D376" s="480">
        <v>220.13333333333333</v>
      </c>
      <c r="E376" s="480">
        <v>217.41666666666666</v>
      </c>
      <c r="F376" s="480">
        <v>214.03333333333333</v>
      </c>
      <c r="G376" s="480">
        <v>211.31666666666666</v>
      </c>
      <c r="H376" s="480">
        <v>223.51666666666665</v>
      </c>
      <c r="I376" s="480">
        <v>226.23333333333335</v>
      </c>
      <c r="J376" s="480">
        <v>229.61666666666665</v>
      </c>
      <c r="K376" s="479">
        <v>222.85</v>
      </c>
      <c r="L376" s="479">
        <v>216.75</v>
      </c>
      <c r="M376" s="479">
        <v>87.345380000000006</v>
      </c>
    </row>
    <row r="377" spans="1:13">
      <c r="A377" s="254">
        <v>367</v>
      </c>
      <c r="B377" s="482" t="s">
        <v>462</v>
      </c>
      <c r="C377" s="479">
        <v>246.8</v>
      </c>
      <c r="D377" s="480">
        <v>246.41666666666666</v>
      </c>
      <c r="E377" s="480">
        <v>235.38333333333333</v>
      </c>
      <c r="F377" s="480">
        <v>223.96666666666667</v>
      </c>
      <c r="G377" s="480">
        <v>212.93333333333334</v>
      </c>
      <c r="H377" s="480">
        <v>257.83333333333331</v>
      </c>
      <c r="I377" s="480">
        <v>268.86666666666667</v>
      </c>
      <c r="J377" s="480">
        <v>280.2833333333333</v>
      </c>
      <c r="K377" s="479">
        <v>257.45</v>
      </c>
      <c r="L377" s="479">
        <v>235</v>
      </c>
      <c r="M377" s="479">
        <v>95.375370000000004</v>
      </c>
    </row>
    <row r="378" spans="1:13">
      <c r="A378" s="254">
        <v>368</v>
      </c>
      <c r="B378" s="482" t="s">
        <v>270</v>
      </c>
      <c r="C378" s="479">
        <v>266.64999999999998</v>
      </c>
      <c r="D378" s="480">
        <v>267.76666666666665</v>
      </c>
      <c r="E378" s="480">
        <v>261.88333333333333</v>
      </c>
      <c r="F378" s="480">
        <v>257.11666666666667</v>
      </c>
      <c r="G378" s="480">
        <v>251.23333333333335</v>
      </c>
      <c r="H378" s="480">
        <v>272.5333333333333</v>
      </c>
      <c r="I378" s="480">
        <v>278.41666666666663</v>
      </c>
      <c r="J378" s="480">
        <v>283.18333333333328</v>
      </c>
      <c r="K378" s="479">
        <v>273.64999999999998</v>
      </c>
      <c r="L378" s="479">
        <v>263</v>
      </c>
      <c r="M378" s="479">
        <v>5.1416700000000004</v>
      </c>
    </row>
    <row r="379" spans="1:13">
      <c r="A379" s="254">
        <v>369</v>
      </c>
      <c r="B379" s="482" t="s">
        <v>463</v>
      </c>
      <c r="C379" s="479">
        <v>136.5</v>
      </c>
      <c r="D379" s="480">
        <v>133.78333333333333</v>
      </c>
      <c r="E379" s="480">
        <v>129.56666666666666</v>
      </c>
      <c r="F379" s="480">
        <v>122.63333333333333</v>
      </c>
      <c r="G379" s="480">
        <v>118.41666666666666</v>
      </c>
      <c r="H379" s="480">
        <v>140.71666666666667</v>
      </c>
      <c r="I379" s="480">
        <v>144.93333333333331</v>
      </c>
      <c r="J379" s="480">
        <v>151.86666666666667</v>
      </c>
      <c r="K379" s="479">
        <v>138</v>
      </c>
      <c r="L379" s="479">
        <v>126.85</v>
      </c>
      <c r="M379" s="479">
        <v>4.6651199999999999</v>
      </c>
    </row>
    <row r="380" spans="1:13">
      <c r="A380" s="254">
        <v>370</v>
      </c>
      <c r="B380" s="482" t="s">
        <v>464</v>
      </c>
      <c r="C380" s="479">
        <v>6286.3</v>
      </c>
      <c r="D380" s="480">
        <v>6330.0333333333328</v>
      </c>
      <c r="E380" s="480">
        <v>6231.0666666666657</v>
      </c>
      <c r="F380" s="480">
        <v>6175.833333333333</v>
      </c>
      <c r="G380" s="480">
        <v>6076.8666666666659</v>
      </c>
      <c r="H380" s="480">
        <v>6385.2666666666655</v>
      </c>
      <c r="I380" s="480">
        <v>6484.2333333333327</v>
      </c>
      <c r="J380" s="480">
        <v>6539.4666666666653</v>
      </c>
      <c r="K380" s="479">
        <v>6429</v>
      </c>
      <c r="L380" s="479">
        <v>6274.8</v>
      </c>
      <c r="M380" s="479">
        <v>7.0760000000000003E-2</v>
      </c>
    </row>
    <row r="381" spans="1:13">
      <c r="A381" s="254">
        <v>371</v>
      </c>
      <c r="B381" s="482" t="s">
        <v>271</v>
      </c>
      <c r="C381" s="479">
        <v>13542.15</v>
      </c>
      <c r="D381" s="480">
        <v>13510.716666666667</v>
      </c>
      <c r="E381" s="480">
        <v>13431.433333333334</v>
      </c>
      <c r="F381" s="480">
        <v>13320.716666666667</v>
      </c>
      <c r="G381" s="480">
        <v>13241.433333333334</v>
      </c>
      <c r="H381" s="480">
        <v>13621.433333333334</v>
      </c>
      <c r="I381" s="480">
        <v>13700.716666666667</v>
      </c>
      <c r="J381" s="480">
        <v>13811.433333333334</v>
      </c>
      <c r="K381" s="479">
        <v>13590</v>
      </c>
      <c r="L381" s="479">
        <v>13400</v>
      </c>
      <c r="M381" s="479">
        <v>2.5389999999999999E-2</v>
      </c>
    </row>
    <row r="382" spans="1:13">
      <c r="A382" s="254">
        <v>372</v>
      </c>
      <c r="B382" s="482" t="s">
        <v>161</v>
      </c>
      <c r="C382" s="479">
        <v>34.5</v>
      </c>
      <c r="D382" s="480">
        <v>34.4</v>
      </c>
      <c r="E382" s="480">
        <v>34.099999999999994</v>
      </c>
      <c r="F382" s="480">
        <v>33.699999999999996</v>
      </c>
      <c r="G382" s="480">
        <v>33.399999999999991</v>
      </c>
      <c r="H382" s="480">
        <v>34.799999999999997</v>
      </c>
      <c r="I382" s="480">
        <v>35.099999999999994</v>
      </c>
      <c r="J382" s="480">
        <v>35.5</v>
      </c>
      <c r="K382" s="479">
        <v>34.700000000000003</v>
      </c>
      <c r="L382" s="479">
        <v>34</v>
      </c>
      <c r="M382" s="479">
        <v>1057.2031999999999</v>
      </c>
    </row>
    <row r="383" spans="1:13">
      <c r="A383" s="254">
        <v>373</v>
      </c>
      <c r="B383" s="482" t="s">
        <v>272</v>
      </c>
      <c r="C383" s="479">
        <v>619.1</v>
      </c>
      <c r="D383" s="480">
        <v>619.78333333333342</v>
      </c>
      <c r="E383" s="480">
        <v>611.51666666666688</v>
      </c>
      <c r="F383" s="480">
        <v>603.93333333333351</v>
      </c>
      <c r="G383" s="480">
        <v>595.66666666666697</v>
      </c>
      <c r="H383" s="480">
        <v>627.36666666666679</v>
      </c>
      <c r="I383" s="480">
        <v>635.63333333333344</v>
      </c>
      <c r="J383" s="480">
        <v>643.2166666666667</v>
      </c>
      <c r="K383" s="479">
        <v>628.04999999999995</v>
      </c>
      <c r="L383" s="479">
        <v>612.20000000000005</v>
      </c>
      <c r="M383" s="479">
        <v>1.0656000000000001</v>
      </c>
    </row>
    <row r="384" spans="1:13">
      <c r="A384" s="254">
        <v>374</v>
      </c>
      <c r="B384" s="482" t="s">
        <v>165</v>
      </c>
      <c r="C384" s="479">
        <v>181.2</v>
      </c>
      <c r="D384" s="480">
        <v>181.71666666666667</v>
      </c>
      <c r="E384" s="480">
        <v>177.23333333333335</v>
      </c>
      <c r="F384" s="480">
        <v>173.26666666666668</v>
      </c>
      <c r="G384" s="480">
        <v>168.78333333333336</v>
      </c>
      <c r="H384" s="480">
        <v>185.68333333333334</v>
      </c>
      <c r="I384" s="480">
        <v>190.16666666666663</v>
      </c>
      <c r="J384" s="480">
        <v>194.13333333333333</v>
      </c>
      <c r="K384" s="479">
        <v>186.2</v>
      </c>
      <c r="L384" s="479">
        <v>177.75</v>
      </c>
      <c r="M384" s="479">
        <v>211.42228</v>
      </c>
    </row>
    <row r="385" spans="1:13">
      <c r="A385" s="254">
        <v>375</v>
      </c>
      <c r="B385" s="482" t="s">
        <v>166</v>
      </c>
      <c r="C385" s="479">
        <v>127.35</v>
      </c>
      <c r="D385" s="480">
        <v>127.53333333333335</v>
      </c>
      <c r="E385" s="480">
        <v>125.91666666666669</v>
      </c>
      <c r="F385" s="480">
        <v>124.48333333333333</v>
      </c>
      <c r="G385" s="480">
        <v>122.86666666666667</v>
      </c>
      <c r="H385" s="480">
        <v>128.9666666666667</v>
      </c>
      <c r="I385" s="480">
        <v>130.58333333333334</v>
      </c>
      <c r="J385" s="480">
        <v>132.01666666666671</v>
      </c>
      <c r="K385" s="479">
        <v>129.15</v>
      </c>
      <c r="L385" s="479">
        <v>126.1</v>
      </c>
      <c r="M385" s="479">
        <v>26.617899999999999</v>
      </c>
    </row>
    <row r="386" spans="1:13">
      <c r="A386" s="254">
        <v>376</v>
      </c>
      <c r="B386" s="482" t="s">
        <v>465</v>
      </c>
      <c r="C386" s="479">
        <v>239.2</v>
      </c>
      <c r="D386" s="480">
        <v>239.0333333333333</v>
      </c>
      <c r="E386" s="480">
        <v>237.61666666666662</v>
      </c>
      <c r="F386" s="480">
        <v>236.0333333333333</v>
      </c>
      <c r="G386" s="480">
        <v>234.61666666666662</v>
      </c>
      <c r="H386" s="480">
        <v>240.61666666666662</v>
      </c>
      <c r="I386" s="480">
        <v>242.0333333333333</v>
      </c>
      <c r="J386" s="480">
        <v>243.61666666666662</v>
      </c>
      <c r="K386" s="479">
        <v>240.45</v>
      </c>
      <c r="L386" s="479">
        <v>237.45</v>
      </c>
      <c r="M386" s="479">
        <v>1.0235300000000001</v>
      </c>
    </row>
    <row r="387" spans="1:13">
      <c r="A387" s="254">
        <v>377</v>
      </c>
      <c r="B387" s="482" t="s">
        <v>466</v>
      </c>
      <c r="C387" s="479">
        <v>562.15</v>
      </c>
      <c r="D387" s="480">
        <v>560.25</v>
      </c>
      <c r="E387" s="480">
        <v>551.9</v>
      </c>
      <c r="F387" s="480">
        <v>541.65</v>
      </c>
      <c r="G387" s="480">
        <v>533.29999999999995</v>
      </c>
      <c r="H387" s="480">
        <v>570.5</v>
      </c>
      <c r="I387" s="480">
        <v>578.84999999999991</v>
      </c>
      <c r="J387" s="480">
        <v>589.1</v>
      </c>
      <c r="K387" s="479">
        <v>568.6</v>
      </c>
      <c r="L387" s="479">
        <v>550</v>
      </c>
      <c r="M387" s="479">
        <v>1.36059</v>
      </c>
    </row>
    <row r="388" spans="1:13">
      <c r="A388" s="254">
        <v>378</v>
      </c>
      <c r="B388" s="482" t="s">
        <v>467</v>
      </c>
      <c r="C388" s="479">
        <v>27.55</v>
      </c>
      <c r="D388" s="480">
        <v>27.416666666666668</v>
      </c>
      <c r="E388" s="480">
        <v>27.033333333333335</v>
      </c>
      <c r="F388" s="480">
        <v>26.516666666666666</v>
      </c>
      <c r="G388" s="480">
        <v>26.133333333333333</v>
      </c>
      <c r="H388" s="480">
        <v>27.933333333333337</v>
      </c>
      <c r="I388" s="480">
        <v>28.31666666666667</v>
      </c>
      <c r="J388" s="480">
        <v>28.833333333333339</v>
      </c>
      <c r="K388" s="479">
        <v>27.8</v>
      </c>
      <c r="L388" s="479">
        <v>26.9</v>
      </c>
      <c r="M388" s="479">
        <v>41.960039999999999</v>
      </c>
    </row>
    <row r="389" spans="1:13">
      <c r="A389" s="254">
        <v>379</v>
      </c>
      <c r="B389" s="482" t="s">
        <v>468</v>
      </c>
      <c r="C389" s="479">
        <v>183.6</v>
      </c>
      <c r="D389" s="480">
        <v>181.56666666666669</v>
      </c>
      <c r="E389" s="480">
        <v>178.13333333333338</v>
      </c>
      <c r="F389" s="480">
        <v>172.66666666666669</v>
      </c>
      <c r="G389" s="480">
        <v>169.23333333333338</v>
      </c>
      <c r="H389" s="480">
        <v>187.03333333333339</v>
      </c>
      <c r="I389" s="480">
        <v>190.46666666666673</v>
      </c>
      <c r="J389" s="480">
        <v>195.93333333333339</v>
      </c>
      <c r="K389" s="479">
        <v>185</v>
      </c>
      <c r="L389" s="479">
        <v>176.1</v>
      </c>
      <c r="M389" s="479">
        <v>70.480649999999997</v>
      </c>
    </row>
    <row r="390" spans="1:13">
      <c r="A390" s="254">
        <v>380</v>
      </c>
      <c r="B390" s="482" t="s">
        <v>273</v>
      </c>
      <c r="C390" s="479">
        <v>517.04999999999995</v>
      </c>
      <c r="D390" s="480">
        <v>521.98333333333323</v>
      </c>
      <c r="E390" s="480">
        <v>510.06666666666649</v>
      </c>
      <c r="F390" s="480">
        <v>503.08333333333326</v>
      </c>
      <c r="G390" s="480">
        <v>491.16666666666652</v>
      </c>
      <c r="H390" s="480">
        <v>528.96666666666647</v>
      </c>
      <c r="I390" s="480">
        <v>540.88333333333321</v>
      </c>
      <c r="J390" s="480">
        <v>547.86666666666645</v>
      </c>
      <c r="K390" s="479">
        <v>533.9</v>
      </c>
      <c r="L390" s="479">
        <v>515</v>
      </c>
      <c r="M390" s="479">
        <v>1.70356</v>
      </c>
    </row>
    <row r="391" spans="1:13">
      <c r="A391" s="254">
        <v>381</v>
      </c>
      <c r="B391" s="482" t="s">
        <v>469</v>
      </c>
      <c r="C391" s="479">
        <v>296.60000000000002</v>
      </c>
      <c r="D391" s="480">
        <v>292.09999999999997</v>
      </c>
      <c r="E391" s="480">
        <v>284.19999999999993</v>
      </c>
      <c r="F391" s="480">
        <v>271.79999999999995</v>
      </c>
      <c r="G391" s="480">
        <v>263.89999999999992</v>
      </c>
      <c r="H391" s="480">
        <v>304.49999999999994</v>
      </c>
      <c r="I391" s="480">
        <v>312.39999999999992</v>
      </c>
      <c r="J391" s="480">
        <v>324.79999999999995</v>
      </c>
      <c r="K391" s="479">
        <v>300</v>
      </c>
      <c r="L391" s="479">
        <v>279.7</v>
      </c>
      <c r="M391" s="479">
        <v>14.64104</v>
      </c>
    </row>
    <row r="392" spans="1:13">
      <c r="A392" s="254">
        <v>382</v>
      </c>
      <c r="B392" s="482" t="s">
        <v>470</v>
      </c>
      <c r="C392" s="479">
        <v>72.900000000000006</v>
      </c>
      <c r="D392" s="480">
        <v>72.88333333333334</v>
      </c>
      <c r="E392" s="480">
        <v>71.816666666666677</v>
      </c>
      <c r="F392" s="480">
        <v>70.733333333333334</v>
      </c>
      <c r="G392" s="480">
        <v>69.666666666666671</v>
      </c>
      <c r="H392" s="480">
        <v>73.966666666666683</v>
      </c>
      <c r="I392" s="480">
        <v>75.033333333333346</v>
      </c>
      <c r="J392" s="480">
        <v>76.116666666666688</v>
      </c>
      <c r="K392" s="479">
        <v>73.95</v>
      </c>
      <c r="L392" s="479">
        <v>71.8</v>
      </c>
      <c r="M392" s="479">
        <v>37.47043</v>
      </c>
    </row>
    <row r="393" spans="1:13">
      <c r="A393" s="254">
        <v>383</v>
      </c>
      <c r="B393" s="482" t="s">
        <v>471</v>
      </c>
      <c r="C393" s="479">
        <v>1957.8</v>
      </c>
      <c r="D393" s="480">
        <v>1949.2666666666667</v>
      </c>
      <c r="E393" s="480">
        <v>1933.5333333333333</v>
      </c>
      <c r="F393" s="480">
        <v>1909.2666666666667</v>
      </c>
      <c r="G393" s="480">
        <v>1893.5333333333333</v>
      </c>
      <c r="H393" s="480">
        <v>1973.5333333333333</v>
      </c>
      <c r="I393" s="480">
        <v>1989.2666666666664</v>
      </c>
      <c r="J393" s="480">
        <v>2013.5333333333333</v>
      </c>
      <c r="K393" s="479">
        <v>1965</v>
      </c>
      <c r="L393" s="479">
        <v>1925</v>
      </c>
      <c r="M393" s="479">
        <v>0.14302000000000001</v>
      </c>
    </row>
    <row r="394" spans="1:13">
      <c r="A394" s="254">
        <v>384</v>
      </c>
      <c r="B394" s="482" t="s">
        <v>472</v>
      </c>
      <c r="C394" s="479">
        <v>327.7</v>
      </c>
      <c r="D394" s="480">
        <v>325.06666666666666</v>
      </c>
      <c r="E394" s="480">
        <v>320.63333333333333</v>
      </c>
      <c r="F394" s="480">
        <v>313.56666666666666</v>
      </c>
      <c r="G394" s="480">
        <v>309.13333333333333</v>
      </c>
      <c r="H394" s="480">
        <v>332.13333333333333</v>
      </c>
      <c r="I394" s="480">
        <v>336.56666666666661</v>
      </c>
      <c r="J394" s="480">
        <v>343.63333333333333</v>
      </c>
      <c r="K394" s="479">
        <v>329.5</v>
      </c>
      <c r="L394" s="479">
        <v>318</v>
      </c>
      <c r="M394" s="479">
        <v>2.84043</v>
      </c>
    </row>
    <row r="395" spans="1:13">
      <c r="A395" s="254">
        <v>385</v>
      </c>
      <c r="B395" s="482" t="s">
        <v>473</v>
      </c>
      <c r="C395" s="479">
        <v>178.25</v>
      </c>
      <c r="D395" s="480">
        <v>180.04999999999998</v>
      </c>
      <c r="E395" s="480">
        <v>173.19999999999996</v>
      </c>
      <c r="F395" s="480">
        <v>168.14999999999998</v>
      </c>
      <c r="G395" s="480">
        <v>161.29999999999995</v>
      </c>
      <c r="H395" s="480">
        <v>185.09999999999997</v>
      </c>
      <c r="I395" s="480">
        <v>191.95</v>
      </c>
      <c r="J395" s="480">
        <v>196.99999999999997</v>
      </c>
      <c r="K395" s="479">
        <v>186.9</v>
      </c>
      <c r="L395" s="479">
        <v>175</v>
      </c>
      <c r="M395" s="479">
        <v>3.3220000000000001</v>
      </c>
    </row>
    <row r="396" spans="1:13">
      <c r="A396" s="254">
        <v>386</v>
      </c>
      <c r="B396" s="482" t="s">
        <v>474</v>
      </c>
      <c r="C396" s="479">
        <v>878.4</v>
      </c>
      <c r="D396" s="480">
        <v>876.55000000000007</v>
      </c>
      <c r="E396" s="480">
        <v>868.10000000000014</v>
      </c>
      <c r="F396" s="480">
        <v>857.80000000000007</v>
      </c>
      <c r="G396" s="480">
        <v>849.35000000000014</v>
      </c>
      <c r="H396" s="480">
        <v>886.85000000000014</v>
      </c>
      <c r="I396" s="480">
        <v>895.30000000000018</v>
      </c>
      <c r="J396" s="480">
        <v>905.60000000000014</v>
      </c>
      <c r="K396" s="479">
        <v>885</v>
      </c>
      <c r="L396" s="479">
        <v>866.25</v>
      </c>
      <c r="M396" s="479">
        <v>1.81064</v>
      </c>
    </row>
    <row r="397" spans="1:13">
      <c r="A397" s="254">
        <v>387</v>
      </c>
      <c r="B397" s="482" t="s">
        <v>167</v>
      </c>
      <c r="C397" s="479">
        <v>1959.05</v>
      </c>
      <c r="D397" s="480">
        <v>1960.3833333333332</v>
      </c>
      <c r="E397" s="480">
        <v>1941.7666666666664</v>
      </c>
      <c r="F397" s="480">
        <v>1924.4833333333331</v>
      </c>
      <c r="G397" s="480">
        <v>1905.8666666666663</v>
      </c>
      <c r="H397" s="480">
        <v>1977.6666666666665</v>
      </c>
      <c r="I397" s="480">
        <v>1996.2833333333333</v>
      </c>
      <c r="J397" s="480">
        <v>2013.5666666666666</v>
      </c>
      <c r="K397" s="479">
        <v>1979</v>
      </c>
      <c r="L397" s="479">
        <v>1943.1</v>
      </c>
      <c r="M397" s="479">
        <v>109.09941999999999</v>
      </c>
    </row>
    <row r="398" spans="1:13">
      <c r="A398" s="254">
        <v>388</v>
      </c>
      <c r="B398" s="482" t="s">
        <v>815</v>
      </c>
      <c r="C398" s="479">
        <v>977.3</v>
      </c>
      <c r="D398" s="480">
        <v>974.94999999999993</v>
      </c>
      <c r="E398" s="480">
        <v>965.09999999999991</v>
      </c>
      <c r="F398" s="480">
        <v>952.9</v>
      </c>
      <c r="G398" s="480">
        <v>943.05</v>
      </c>
      <c r="H398" s="480">
        <v>987.14999999999986</v>
      </c>
      <c r="I398" s="480">
        <v>997</v>
      </c>
      <c r="J398" s="480">
        <v>1009.1999999999998</v>
      </c>
      <c r="K398" s="479">
        <v>984.8</v>
      </c>
      <c r="L398" s="479">
        <v>962.75</v>
      </c>
      <c r="M398" s="479">
        <v>11.55386</v>
      </c>
    </row>
    <row r="399" spans="1:13">
      <c r="A399" s="254">
        <v>389</v>
      </c>
      <c r="B399" s="482" t="s">
        <v>274</v>
      </c>
      <c r="C399" s="479">
        <v>958.6</v>
      </c>
      <c r="D399" s="480">
        <v>951.54999999999984</v>
      </c>
      <c r="E399" s="480">
        <v>923.09999999999968</v>
      </c>
      <c r="F399" s="480">
        <v>887.5999999999998</v>
      </c>
      <c r="G399" s="480">
        <v>859.14999999999964</v>
      </c>
      <c r="H399" s="480">
        <v>987.04999999999973</v>
      </c>
      <c r="I399" s="480">
        <v>1015.4999999999998</v>
      </c>
      <c r="J399" s="480">
        <v>1050.9999999999998</v>
      </c>
      <c r="K399" s="479">
        <v>980</v>
      </c>
      <c r="L399" s="479">
        <v>916.05</v>
      </c>
      <c r="M399" s="479">
        <v>54.246090000000002</v>
      </c>
    </row>
    <row r="400" spans="1:13">
      <c r="A400" s="254">
        <v>390</v>
      </c>
      <c r="B400" s="482" t="s">
        <v>476</v>
      </c>
      <c r="C400" s="479">
        <v>25.15</v>
      </c>
      <c r="D400" s="480">
        <v>25.233333333333334</v>
      </c>
      <c r="E400" s="480">
        <v>24.966666666666669</v>
      </c>
      <c r="F400" s="480">
        <v>24.783333333333335</v>
      </c>
      <c r="G400" s="480">
        <v>24.516666666666669</v>
      </c>
      <c r="H400" s="480">
        <v>25.416666666666668</v>
      </c>
      <c r="I400" s="480">
        <v>25.683333333333334</v>
      </c>
      <c r="J400" s="480">
        <v>25.866666666666667</v>
      </c>
      <c r="K400" s="479">
        <v>25.5</v>
      </c>
      <c r="L400" s="479">
        <v>25.05</v>
      </c>
      <c r="M400" s="479">
        <v>10.09</v>
      </c>
    </row>
    <row r="401" spans="1:13">
      <c r="A401" s="254">
        <v>391</v>
      </c>
      <c r="B401" s="482" t="s">
        <v>477</v>
      </c>
      <c r="C401" s="479">
        <v>2249.35</v>
      </c>
      <c r="D401" s="480">
        <v>2244.9</v>
      </c>
      <c r="E401" s="480">
        <v>2224.8000000000002</v>
      </c>
      <c r="F401" s="480">
        <v>2200.25</v>
      </c>
      <c r="G401" s="480">
        <v>2180.15</v>
      </c>
      <c r="H401" s="480">
        <v>2269.4500000000003</v>
      </c>
      <c r="I401" s="480">
        <v>2289.5499999999997</v>
      </c>
      <c r="J401" s="480">
        <v>2314.1000000000004</v>
      </c>
      <c r="K401" s="479">
        <v>2265</v>
      </c>
      <c r="L401" s="479">
        <v>2220.35</v>
      </c>
      <c r="M401" s="479">
        <v>0.16272</v>
      </c>
    </row>
    <row r="402" spans="1:13">
      <c r="A402" s="254">
        <v>392</v>
      </c>
      <c r="B402" s="482" t="s">
        <v>172</v>
      </c>
      <c r="C402" s="479">
        <v>6530.1</v>
      </c>
      <c r="D402" s="480">
        <v>6493.3166666666666</v>
      </c>
      <c r="E402" s="480">
        <v>6406.7833333333328</v>
      </c>
      <c r="F402" s="480">
        <v>6283.4666666666662</v>
      </c>
      <c r="G402" s="480">
        <v>6196.9333333333325</v>
      </c>
      <c r="H402" s="480">
        <v>6616.6333333333332</v>
      </c>
      <c r="I402" s="480">
        <v>6703.1666666666679</v>
      </c>
      <c r="J402" s="480">
        <v>6826.4833333333336</v>
      </c>
      <c r="K402" s="479">
        <v>6579.85</v>
      </c>
      <c r="L402" s="479">
        <v>6370</v>
      </c>
      <c r="M402" s="479">
        <v>1.4257</v>
      </c>
    </row>
    <row r="403" spans="1:13">
      <c r="A403" s="254">
        <v>393</v>
      </c>
      <c r="B403" s="482" t="s">
        <v>478</v>
      </c>
      <c r="C403" s="479">
        <v>7661.75</v>
      </c>
      <c r="D403" s="480">
        <v>7612.2666666666664</v>
      </c>
      <c r="E403" s="480">
        <v>7549.5333333333328</v>
      </c>
      <c r="F403" s="480">
        <v>7437.3166666666666</v>
      </c>
      <c r="G403" s="480">
        <v>7374.583333333333</v>
      </c>
      <c r="H403" s="480">
        <v>7724.4833333333327</v>
      </c>
      <c r="I403" s="480">
        <v>7787.2166666666662</v>
      </c>
      <c r="J403" s="480">
        <v>7899.4333333333325</v>
      </c>
      <c r="K403" s="479">
        <v>7675</v>
      </c>
      <c r="L403" s="479">
        <v>7500.05</v>
      </c>
      <c r="M403" s="479">
        <v>0.28442000000000001</v>
      </c>
    </row>
    <row r="404" spans="1:13">
      <c r="A404" s="254">
        <v>394</v>
      </c>
      <c r="B404" s="482" t="s">
        <v>479</v>
      </c>
      <c r="C404" s="479">
        <v>5197.8999999999996</v>
      </c>
      <c r="D404" s="480">
        <v>5212.95</v>
      </c>
      <c r="E404" s="480">
        <v>5154.95</v>
      </c>
      <c r="F404" s="480">
        <v>5112</v>
      </c>
      <c r="G404" s="480">
        <v>5054</v>
      </c>
      <c r="H404" s="480">
        <v>5255.9</v>
      </c>
      <c r="I404" s="480">
        <v>5313.9</v>
      </c>
      <c r="J404" s="480">
        <v>5356.8499999999995</v>
      </c>
      <c r="K404" s="479">
        <v>5270.95</v>
      </c>
      <c r="L404" s="479">
        <v>5170</v>
      </c>
      <c r="M404" s="479">
        <v>5.4530000000000002E-2</v>
      </c>
    </row>
    <row r="405" spans="1:13">
      <c r="A405" s="254">
        <v>395</v>
      </c>
      <c r="B405" s="482" t="s">
        <v>759</v>
      </c>
      <c r="C405" s="479">
        <v>93.9</v>
      </c>
      <c r="D405" s="480">
        <v>92.816666666666677</v>
      </c>
      <c r="E405" s="480">
        <v>90.983333333333348</v>
      </c>
      <c r="F405" s="480">
        <v>88.066666666666677</v>
      </c>
      <c r="G405" s="480">
        <v>86.233333333333348</v>
      </c>
      <c r="H405" s="480">
        <v>95.733333333333348</v>
      </c>
      <c r="I405" s="480">
        <v>97.566666666666691</v>
      </c>
      <c r="J405" s="480">
        <v>100.48333333333335</v>
      </c>
      <c r="K405" s="479">
        <v>94.65</v>
      </c>
      <c r="L405" s="479">
        <v>89.9</v>
      </c>
      <c r="M405" s="479">
        <v>4.1657400000000004</v>
      </c>
    </row>
    <row r="406" spans="1:13">
      <c r="A406" s="254">
        <v>396</v>
      </c>
      <c r="B406" s="482" t="s">
        <v>480</v>
      </c>
      <c r="C406" s="479">
        <v>364.5</v>
      </c>
      <c r="D406" s="480">
        <v>364.83333333333331</v>
      </c>
      <c r="E406" s="480">
        <v>359.66666666666663</v>
      </c>
      <c r="F406" s="480">
        <v>354.83333333333331</v>
      </c>
      <c r="G406" s="480">
        <v>349.66666666666663</v>
      </c>
      <c r="H406" s="480">
        <v>369.66666666666663</v>
      </c>
      <c r="I406" s="480">
        <v>374.83333333333326</v>
      </c>
      <c r="J406" s="480">
        <v>379.66666666666663</v>
      </c>
      <c r="K406" s="479">
        <v>370</v>
      </c>
      <c r="L406" s="479">
        <v>360</v>
      </c>
      <c r="M406" s="479">
        <v>4.5586599999999997</v>
      </c>
    </row>
    <row r="407" spans="1:13">
      <c r="A407" s="254">
        <v>397</v>
      </c>
      <c r="B407" s="482" t="s">
        <v>761</v>
      </c>
      <c r="C407" s="479">
        <v>284.25</v>
      </c>
      <c r="D407" s="480">
        <v>286.23333333333335</v>
      </c>
      <c r="E407" s="480">
        <v>278.81666666666672</v>
      </c>
      <c r="F407" s="480">
        <v>273.38333333333338</v>
      </c>
      <c r="G407" s="480">
        <v>265.96666666666675</v>
      </c>
      <c r="H407" s="480">
        <v>291.66666666666669</v>
      </c>
      <c r="I407" s="480">
        <v>299.08333333333331</v>
      </c>
      <c r="J407" s="480">
        <v>304.51666666666665</v>
      </c>
      <c r="K407" s="479">
        <v>293.64999999999998</v>
      </c>
      <c r="L407" s="479">
        <v>280.8</v>
      </c>
      <c r="M407" s="479">
        <v>14.111359999999999</v>
      </c>
    </row>
    <row r="408" spans="1:13">
      <c r="A408" s="254">
        <v>398</v>
      </c>
      <c r="B408" s="482" t="s">
        <v>481</v>
      </c>
      <c r="C408" s="479">
        <v>2035.85</v>
      </c>
      <c r="D408" s="480">
        <v>2034.7833333333331</v>
      </c>
      <c r="E408" s="480">
        <v>2003.3666666666663</v>
      </c>
      <c r="F408" s="480">
        <v>1970.8833333333332</v>
      </c>
      <c r="G408" s="480">
        <v>1939.4666666666665</v>
      </c>
      <c r="H408" s="480">
        <v>2067.2666666666664</v>
      </c>
      <c r="I408" s="480">
        <v>2098.6833333333325</v>
      </c>
      <c r="J408" s="480">
        <v>2131.1666666666661</v>
      </c>
      <c r="K408" s="479">
        <v>2066.1999999999998</v>
      </c>
      <c r="L408" s="479">
        <v>2002.3</v>
      </c>
      <c r="M408" s="479">
        <v>0.15789</v>
      </c>
    </row>
    <row r="409" spans="1:13">
      <c r="A409" s="254">
        <v>399</v>
      </c>
      <c r="B409" s="482" t="s">
        <v>482</v>
      </c>
      <c r="C409" s="479">
        <v>423.75</v>
      </c>
      <c r="D409" s="480">
        <v>423.88333333333338</v>
      </c>
      <c r="E409" s="480">
        <v>418.26666666666677</v>
      </c>
      <c r="F409" s="480">
        <v>412.78333333333336</v>
      </c>
      <c r="G409" s="480">
        <v>407.16666666666674</v>
      </c>
      <c r="H409" s="480">
        <v>429.36666666666679</v>
      </c>
      <c r="I409" s="480">
        <v>434.98333333333346</v>
      </c>
      <c r="J409" s="480">
        <v>440.46666666666681</v>
      </c>
      <c r="K409" s="479">
        <v>429.5</v>
      </c>
      <c r="L409" s="479">
        <v>418.4</v>
      </c>
      <c r="M409" s="479">
        <v>2.0152999999999999</v>
      </c>
    </row>
    <row r="410" spans="1:13">
      <c r="A410" s="254">
        <v>400</v>
      </c>
      <c r="B410" s="482" t="s">
        <v>760</v>
      </c>
      <c r="C410" s="479">
        <v>107.7</v>
      </c>
      <c r="D410" s="480">
        <v>106.39999999999999</v>
      </c>
      <c r="E410" s="480">
        <v>103.29999999999998</v>
      </c>
      <c r="F410" s="480">
        <v>98.899999999999991</v>
      </c>
      <c r="G410" s="480">
        <v>95.799999999999983</v>
      </c>
      <c r="H410" s="480">
        <v>110.79999999999998</v>
      </c>
      <c r="I410" s="480">
        <v>113.89999999999998</v>
      </c>
      <c r="J410" s="480">
        <v>118.29999999999998</v>
      </c>
      <c r="K410" s="479">
        <v>109.5</v>
      </c>
      <c r="L410" s="479">
        <v>102</v>
      </c>
      <c r="M410" s="479">
        <v>44.405619999999999</v>
      </c>
    </row>
    <row r="411" spans="1:13">
      <c r="A411" s="254">
        <v>401</v>
      </c>
      <c r="B411" s="482" t="s">
        <v>483</v>
      </c>
      <c r="C411" s="479">
        <v>197.7</v>
      </c>
      <c r="D411" s="480">
        <v>198.96666666666667</v>
      </c>
      <c r="E411" s="480">
        <v>194.93333333333334</v>
      </c>
      <c r="F411" s="480">
        <v>192.16666666666666</v>
      </c>
      <c r="G411" s="480">
        <v>188.13333333333333</v>
      </c>
      <c r="H411" s="480">
        <v>201.73333333333335</v>
      </c>
      <c r="I411" s="480">
        <v>205.76666666666671</v>
      </c>
      <c r="J411" s="480">
        <v>208.53333333333336</v>
      </c>
      <c r="K411" s="479">
        <v>203</v>
      </c>
      <c r="L411" s="479">
        <v>196.2</v>
      </c>
      <c r="M411" s="479">
        <v>0.91254000000000002</v>
      </c>
    </row>
    <row r="412" spans="1:13">
      <c r="A412" s="254">
        <v>402</v>
      </c>
      <c r="B412" s="482" t="s">
        <v>170</v>
      </c>
      <c r="C412" s="479">
        <v>27989.85</v>
      </c>
      <c r="D412" s="480">
        <v>27799.333333333332</v>
      </c>
      <c r="E412" s="480">
        <v>27518.116666666665</v>
      </c>
      <c r="F412" s="480">
        <v>27046.383333333331</v>
      </c>
      <c r="G412" s="480">
        <v>26765.166666666664</v>
      </c>
      <c r="H412" s="480">
        <v>28271.066666666666</v>
      </c>
      <c r="I412" s="480">
        <v>28552.283333333333</v>
      </c>
      <c r="J412" s="480">
        <v>29024.016666666666</v>
      </c>
      <c r="K412" s="479">
        <v>28080.55</v>
      </c>
      <c r="L412" s="479">
        <v>27327.599999999999</v>
      </c>
      <c r="M412" s="479">
        <v>0.38740999999999998</v>
      </c>
    </row>
    <row r="413" spans="1:13">
      <c r="A413" s="254">
        <v>403</v>
      </c>
      <c r="B413" s="482" t="s">
        <v>484</v>
      </c>
      <c r="C413" s="479">
        <v>1523.8</v>
      </c>
      <c r="D413" s="480">
        <v>1498.05</v>
      </c>
      <c r="E413" s="480">
        <v>1436.3999999999999</v>
      </c>
      <c r="F413" s="480">
        <v>1349</v>
      </c>
      <c r="G413" s="480">
        <v>1287.3499999999999</v>
      </c>
      <c r="H413" s="480">
        <v>1585.4499999999998</v>
      </c>
      <c r="I413" s="480">
        <v>1647.1</v>
      </c>
      <c r="J413" s="480">
        <v>1734.4999999999998</v>
      </c>
      <c r="K413" s="479">
        <v>1559.7</v>
      </c>
      <c r="L413" s="479">
        <v>1410.65</v>
      </c>
      <c r="M413" s="479">
        <v>2.0854599999999999</v>
      </c>
    </row>
    <row r="414" spans="1:13">
      <c r="A414" s="254">
        <v>404</v>
      </c>
      <c r="B414" s="482" t="s">
        <v>173</v>
      </c>
      <c r="C414" s="479">
        <v>1298.8499999999999</v>
      </c>
      <c r="D414" s="480">
        <v>1302.9666666666667</v>
      </c>
      <c r="E414" s="480">
        <v>1271.5333333333333</v>
      </c>
      <c r="F414" s="480">
        <v>1244.2166666666667</v>
      </c>
      <c r="G414" s="480">
        <v>1212.7833333333333</v>
      </c>
      <c r="H414" s="480">
        <v>1330.2833333333333</v>
      </c>
      <c r="I414" s="480">
        <v>1361.7166666666667</v>
      </c>
      <c r="J414" s="480">
        <v>1389.0333333333333</v>
      </c>
      <c r="K414" s="479">
        <v>1334.4</v>
      </c>
      <c r="L414" s="479">
        <v>1275.6500000000001</v>
      </c>
      <c r="M414" s="479">
        <v>28.640809999999998</v>
      </c>
    </row>
    <row r="415" spans="1:13">
      <c r="A415" s="254">
        <v>405</v>
      </c>
      <c r="B415" s="482" t="s">
        <v>171</v>
      </c>
      <c r="C415" s="479">
        <v>1885.9</v>
      </c>
      <c r="D415" s="480">
        <v>1880.3</v>
      </c>
      <c r="E415" s="480">
        <v>1860.6</v>
      </c>
      <c r="F415" s="480">
        <v>1835.3</v>
      </c>
      <c r="G415" s="480">
        <v>1815.6</v>
      </c>
      <c r="H415" s="480">
        <v>1905.6</v>
      </c>
      <c r="I415" s="480">
        <v>1925.3000000000002</v>
      </c>
      <c r="J415" s="480">
        <v>1950.6</v>
      </c>
      <c r="K415" s="479">
        <v>1900</v>
      </c>
      <c r="L415" s="479">
        <v>1855</v>
      </c>
      <c r="M415" s="479">
        <v>1.6354</v>
      </c>
    </row>
    <row r="416" spans="1:13">
      <c r="A416" s="254">
        <v>406</v>
      </c>
      <c r="B416" s="482" t="s">
        <v>485</v>
      </c>
      <c r="C416" s="479">
        <v>490.5</v>
      </c>
      <c r="D416" s="480">
        <v>490.73333333333335</v>
      </c>
      <c r="E416" s="480">
        <v>486.61666666666667</v>
      </c>
      <c r="F416" s="480">
        <v>482.73333333333335</v>
      </c>
      <c r="G416" s="480">
        <v>478.61666666666667</v>
      </c>
      <c r="H416" s="480">
        <v>494.61666666666667</v>
      </c>
      <c r="I416" s="480">
        <v>498.73333333333335</v>
      </c>
      <c r="J416" s="480">
        <v>502.61666666666667</v>
      </c>
      <c r="K416" s="479">
        <v>494.85</v>
      </c>
      <c r="L416" s="479">
        <v>486.85</v>
      </c>
      <c r="M416" s="479">
        <v>0.74677000000000004</v>
      </c>
    </row>
    <row r="417" spans="1:13">
      <c r="A417" s="254">
        <v>407</v>
      </c>
      <c r="B417" s="482" t="s">
        <v>486</v>
      </c>
      <c r="C417" s="479">
        <v>1222.8</v>
      </c>
      <c r="D417" s="480">
        <v>1222.0333333333333</v>
      </c>
      <c r="E417" s="480">
        <v>1200.7666666666667</v>
      </c>
      <c r="F417" s="480">
        <v>1178.7333333333333</v>
      </c>
      <c r="G417" s="480">
        <v>1157.4666666666667</v>
      </c>
      <c r="H417" s="480">
        <v>1244.0666666666666</v>
      </c>
      <c r="I417" s="480">
        <v>1265.333333333333</v>
      </c>
      <c r="J417" s="480">
        <v>1287.3666666666666</v>
      </c>
      <c r="K417" s="479">
        <v>1243.3</v>
      </c>
      <c r="L417" s="479">
        <v>1200</v>
      </c>
      <c r="M417" s="479">
        <v>0.16705</v>
      </c>
    </row>
    <row r="418" spans="1:13">
      <c r="A418" s="254">
        <v>408</v>
      </c>
      <c r="B418" s="482" t="s">
        <v>762</v>
      </c>
      <c r="C418" s="479">
        <v>1513.2</v>
      </c>
      <c r="D418" s="480">
        <v>1532.7166666666665</v>
      </c>
      <c r="E418" s="480">
        <v>1486.4333333333329</v>
      </c>
      <c r="F418" s="480">
        <v>1459.6666666666665</v>
      </c>
      <c r="G418" s="480">
        <v>1413.383333333333</v>
      </c>
      <c r="H418" s="480">
        <v>1559.4833333333329</v>
      </c>
      <c r="I418" s="480">
        <v>1605.7666666666662</v>
      </c>
      <c r="J418" s="480">
        <v>1632.5333333333328</v>
      </c>
      <c r="K418" s="479">
        <v>1579</v>
      </c>
      <c r="L418" s="479">
        <v>1505.95</v>
      </c>
      <c r="M418" s="479">
        <v>1.44163</v>
      </c>
    </row>
    <row r="419" spans="1:13">
      <c r="A419" s="254">
        <v>409</v>
      </c>
      <c r="B419" s="482" t="s">
        <v>487</v>
      </c>
      <c r="C419" s="479">
        <v>569.20000000000005</v>
      </c>
      <c r="D419" s="480">
        <v>569.5333333333333</v>
      </c>
      <c r="E419" s="480">
        <v>564.66666666666663</v>
      </c>
      <c r="F419" s="480">
        <v>560.13333333333333</v>
      </c>
      <c r="G419" s="480">
        <v>555.26666666666665</v>
      </c>
      <c r="H419" s="480">
        <v>574.06666666666661</v>
      </c>
      <c r="I419" s="480">
        <v>578.93333333333339</v>
      </c>
      <c r="J419" s="480">
        <v>583.46666666666658</v>
      </c>
      <c r="K419" s="479">
        <v>574.4</v>
      </c>
      <c r="L419" s="479">
        <v>565</v>
      </c>
      <c r="M419" s="479">
        <v>0.58587999999999996</v>
      </c>
    </row>
    <row r="420" spans="1:13">
      <c r="A420" s="254">
        <v>410</v>
      </c>
      <c r="B420" s="482" t="s">
        <v>488</v>
      </c>
      <c r="C420" s="479">
        <v>7.9</v>
      </c>
      <c r="D420" s="480">
        <v>7.8833333333333337</v>
      </c>
      <c r="E420" s="480">
        <v>7.8166666666666673</v>
      </c>
      <c r="F420" s="480">
        <v>7.7333333333333334</v>
      </c>
      <c r="G420" s="480">
        <v>7.666666666666667</v>
      </c>
      <c r="H420" s="480">
        <v>7.9666666666666677</v>
      </c>
      <c r="I420" s="480">
        <v>8.033333333333335</v>
      </c>
      <c r="J420" s="480">
        <v>8.1166666666666671</v>
      </c>
      <c r="K420" s="479">
        <v>7.95</v>
      </c>
      <c r="L420" s="479">
        <v>7.8</v>
      </c>
      <c r="M420" s="479">
        <v>74.899199999999993</v>
      </c>
    </row>
    <row r="421" spans="1:13">
      <c r="A421" s="254">
        <v>411</v>
      </c>
      <c r="B421" s="482" t="s">
        <v>763</v>
      </c>
      <c r="C421" s="479">
        <v>61.4</v>
      </c>
      <c r="D421" s="480">
        <v>61.633333333333326</v>
      </c>
      <c r="E421" s="480">
        <v>60.466666666666654</v>
      </c>
      <c r="F421" s="480">
        <v>59.533333333333331</v>
      </c>
      <c r="G421" s="480">
        <v>58.36666666666666</v>
      </c>
      <c r="H421" s="480">
        <v>62.566666666666649</v>
      </c>
      <c r="I421" s="480">
        <v>63.73333333333332</v>
      </c>
      <c r="J421" s="480">
        <v>64.666666666666643</v>
      </c>
      <c r="K421" s="479">
        <v>62.8</v>
      </c>
      <c r="L421" s="479">
        <v>60.7</v>
      </c>
      <c r="M421" s="479">
        <v>19.91235</v>
      </c>
    </row>
    <row r="422" spans="1:13">
      <c r="A422" s="254">
        <v>412</v>
      </c>
      <c r="B422" s="482" t="s">
        <v>489</v>
      </c>
      <c r="C422" s="479">
        <v>101.5</v>
      </c>
      <c r="D422" s="480">
        <v>101.58333333333333</v>
      </c>
      <c r="E422" s="480">
        <v>100.51666666666665</v>
      </c>
      <c r="F422" s="480">
        <v>99.533333333333317</v>
      </c>
      <c r="G422" s="480">
        <v>98.46666666666664</v>
      </c>
      <c r="H422" s="480">
        <v>102.56666666666666</v>
      </c>
      <c r="I422" s="480">
        <v>103.63333333333335</v>
      </c>
      <c r="J422" s="480">
        <v>104.61666666666667</v>
      </c>
      <c r="K422" s="479">
        <v>102.65</v>
      </c>
      <c r="L422" s="479">
        <v>100.6</v>
      </c>
      <c r="M422" s="479">
        <v>3.1687699999999999</v>
      </c>
    </row>
    <row r="423" spans="1:13">
      <c r="A423" s="254">
        <v>413</v>
      </c>
      <c r="B423" s="482" t="s">
        <v>169</v>
      </c>
      <c r="C423" s="479">
        <v>350.6</v>
      </c>
      <c r="D423" s="480">
        <v>348.16666666666669</v>
      </c>
      <c r="E423" s="480">
        <v>343.83333333333337</v>
      </c>
      <c r="F423" s="480">
        <v>337.06666666666666</v>
      </c>
      <c r="G423" s="480">
        <v>332.73333333333335</v>
      </c>
      <c r="H423" s="480">
        <v>354.93333333333339</v>
      </c>
      <c r="I423" s="480">
        <v>359.26666666666677</v>
      </c>
      <c r="J423" s="480">
        <v>366.03333333333342</v>
      </c>
      <c r="K423" s="479">
        <v>352.5</v>
      </c>
      <c r="L423" s="479">
        <v>341.4</v>
      </c>
      <c r="M423" s="479">
        <v>436.91860000000003</v>
      </c>
    </row>
    <row r="424" spans="1:13">
      <c r="A424" s="254">
        <v>414</v>
      </c>
      <c r="B424" s="482" t="s">
        <v>168</v>
      </c>
      <c r="C424" s="479">
        <v>127.75</v>
      </c>
      <c r="D424" s="480">
        <v>124.93333333333334</v>
      </c>
      <c r="E424" s="480">
        <v>119.26666666666668</v>
      </c>
      <c r="F424" s="480">
        <v>110.78333333333335</v>
      </c>
      <c r="G424" s="480">
        <v>105.11666666666669</v>
      </c>
      <c r="H424" s="480">
        <v>133.41666666666669</v>
      </c>
      <c r="I424" s="480">
        <v>139.08333333333331</v>
      </c>
      <c r="J424" s="480">
        <v>147.56666666666666</v>
      </c>
      <c r="K424" s="479">
        <v>130.6</v>
      </c>
      <c r="L424" s="479">
        <v>116.45</v>
      </c>
      <c r="M424" s="479">
        <v>1709.1624400000001</v>
      </c>
    </row>
    <row r="425" spans="1:13">
      <c r="A425" s="254">
        <v>415</v>
      </c>
      <c r="B425" s="482" t="s">
        <v>766</v>
      </c>
      <c r="C425" s="479">
        <v>307.95</v>
      </c>
      <c r="D425" s="480">
        <v>304.98333333333335</v>
      </c>
      <c r="E425" s="480">
        <v>299.9666666666667</v>
      </c>
      <c r="F425" s="480">
        <v>291.98333333333335</v>
      </c>
      <c r="G425" s="480">
        <v>286.9666666666667</v>
      </c>
      <c r="H425" s="480">
        <v>312.9666666666667</v>
      </c>
      <c r="I425" s="480">
        <v>317.98333333333335</v>
      </c>
      <c r="J425" s="480">
        <v>325.9666666666667</v>
      </c>
      <c r="K425" s="479">
        <v>310</v>
      </c>
      <c r="L425" s="479">
        <v>297</v>
      </c>
      <c r="M425" s="479">
        <v>5.6311299999999997</v>
      </c>
    </row>
    <row r="426" spans="1:13">
      <c r="A426" s="254">
        <v>416</v>
      </c>
      <c r="B426" s="482" t="s">
        <v>835</v>
      </c>
      <c r="C426" s="479">
        <v>233.05</v>
      </c>
      <c r="D426" s="480">
        <v>229.81666666666669</v>
      </c>
      <c r="E426" s="480">
        <v>225.23333333333338</v>
      </c>
      <c r="F426" s="480">
        <v>217.41666666666669</v>
      </c>
      <c r="G426" s="480">
        <v>212.83333333333337</v>
      </c>
      <c r="H426" s="480">
        <v>237.63333333333338</v>
      </c>
      <c r="I426" s="480">
        <v>242.2166666666667</v>
      </c>
      <c r="J426" s="480">
        <v>250.03333333333339</v>
      </c>
      <c r="K426" s="479">
        <v>234.4</v>
      </c>
      <c r="L426" s="479">
        <v>222</v>
      </c>
      <c r="M426" s="479">
        <v>3.59985</v>
      </c>
    </row>
    <row r="427" spans="1:13">
      <c r="A427" s="254">
        <v>417</v>
      </c>
      <c r="B427" s="482" t="s">
        <v>174</v>
      </c>
      <c r="C427" s="479">
        <v>859.1</v>
      </c>
      <c r="D427" s="480">
        <v>865.9</v>
      </c>
      <c r="E427" s="480">
        <v>848.8</v>
      </c>
      <c r="F427" s="480">
        <v>838.5</v>
      </c>
      <c r="G427" s="480">
        <v>821.4</v>
      </c>
      <c r="H427" s="480">
        <v>876.19999999999993</v>
      </c>
      <c r="I427" s="480">
        <v>893.30000000000007</v>
      </c>
      <c r="J427" s="480">
        <v>903.59999999999991</v>
      </c>
      <c r="K427" s="479">
        <v>883</v>
      </c>
      <c r="L427" s="479">
        <v>855.6</v>
      </c>
      <c r="M427" s="479">
        <v>5.2222</v>
      </c>
    </row>
    <row r="428" spans="1:13">
      <c r="A428" s="254">
        <v>418</v>
      </c>
      <c r="B428" s="482" t="s">
        <v>490</v>
      </c>
      <c r="C428" s="479">
        <v>666.3</v>
      </c>
      <c r="D428" s="480">
        <v>668.4</v>
      </c>
      <c r="E428" s="480">
        <v>651.9</v>
      </c>
      <c r="F428" s="480">
        <v>637.5</v>
      </c>
      <c r="G428" s="480">
        <v>621</v>
      </c>
      <c r="H428" s="480">
        <v>682.8</v>
      </c>
      <c r="I428" s="480">
        <v>699.3</v>
      </c>
      <c r="J428" s="480">
        <v>713.69999999999993</v>
      </c>
      <c r="K428" s="479">
        <v>684.9</v>
      </c>
      <c r="L428" s="479">
        <v>654</v>
      </c>
      <c r="M428" s="479">
        <v>6.28226</v>
      </c>
    </row>
    <row r="429" spans="1:13">
      <c r="A429" s="254">
        <v>419</v>
      </c>
      <c r="B429" s="482" t="s">
        <v>793</v>
      </c>
      <c r="C429" s="479">
        <v>299.3</v>
      </c>
      <c r="D429" s="480">
        <v>300.31666666666666</v>
      </c>
      <c r="E429" s="480">
        <v>296.18333333333334</v>
      </c>
      <c r="F429" s="480">
        <v>293.06666666666666</v>
      </c>
      <c r="G429" s="480">
        <v>288.93333333333334</v>
      </c>
      <c r="H429" s="480">
        <v>303.43333333333334</v>
      </c>
      <c r="I429" s="480">
        <v>307.56666666666666</v>
      </c>
      <c r="J429" s="480">
        <v>310.68333333333334</v>
      </c>
      <c r="K429" s="479">
        <v>304.45</v>
      </c>
      <c r="L429" s="479">
        <v>297.2</v>
      </c>
      <c r="M429" s="479">
        <v>2.3059099999999999</v>
      </c>
    </row>
    <row r="430" spans="1:13">
      <c r="A430" s="254">
        <v>420</v>
      </c>
      <c r="B430" s="482" t="s">
        <v>491</v>
      </c>
      <c r="C430" s="479">
        <v>174.55</v>
      </c>
      <c r="D430" s="480">
        <v>174.93333333333331</v>
      </c>
      <c r="E430" s="480">
        <v>172.86666666666662</v>
      </c>
      <c r="F430" s="480">
        <v>171.18333333333331</v>
      </c>
      <c r="G430" s="480">
        <v>169.11666666666662</v>
      </c>
      <c r="H430" s="480">
        <v>176.61666666666662</v>
      </c>
      <c r="I430" s="480">
        <v>178.68333333333328</v>
      </c>
      <c r="J430" s="480">
        <v>180.36666666666662</v>
      </c>
      <c r="K430" s="479">
        <v>177</v>
      </c>
      <c r="L430" s="479">
        <v>173.25</v>
      </c>
      <c r="M430" s="479">
        <v>7.9132199999999999</v>
      </c>
    </row>
    <row r="431" spans="1:13">
      <c r="A431" s="254">
        <v>421</v>
      </c>
      <c r="B431" s="482" t="s">
        <v>175</v>
      </c>
      <c r="C431" s="479">
        <v>659.2</v>
      </c>
      <c r="D431" s="480">
        <v>657.75</v>
      </c>
      <c r="E431" s="480">
        <v>651.54999999999995</v>
      </c>
      <c r="F431" s="480">
        <v>643.9</v>
      </c>
      <c r="G431" s="480">
        <v>637.69999999999993</v>
      </c>
      <c r="H431" s="480">
        <v>665.4</v>
      </c>
      <c r="I431" s="480">
        <v>671.6</v>
      </c>
      <c r="J431" s="480">
        <v>679.25</v>
      </c>
      <c r="K431" s="479">
        <v>663.95</v>
      </c>
      <c r="L431" s="479">
        <v>650.1</v>
      </c>
      <c r="M431" s="479">
        <v>65.675970000000007</v>
      </c>
    </row>
    <row r="432" spans="1:13">
      <c r="A432" s="254">
        <v>422</v>
      </c>
      <c r="B432" s="482" t="s">
        <v>176</v>
      </c>
      <c r="C432" s="479">
        <v>505.15</v>
      </c>
      <c r="D432" s="480">
        <v>521.85</v>
      </c>
      <c r="E432" s="480">
        <v>484.75</v>
      </c>
      <c r="F432" s="480">
        <v>464.34999999999997</v>
      </c>
      <c r="G432" s="480">
        <v>427.24999999999994</v>
      </c>
      <c r="H432" s="480">
        <v>542.25</v>
      </c>
      <c r="I432" s="480">
        <v>579.35000000000014</v>
      </c>
      <c r="J432" s="480">
        <v>599.75000000000011</v>
      </c>
      <c r="K432" s="479">
        <v>558.95000000000005</v>
      </c>
      <c r="L432" s="479">
        <v>501.45</v>
      </c>
      <c r="M432" s="479">
        <v>139.29339999999999</v>
      </c>
    </row>
    <row r="433" spans="1:13">
      <c r="A433" s="254">
        <v>423</v>
      </c>
      <c r="B433" s="482" t="s">
        <v>492</v>
      </c>
      <c r="C433" s="479">
        <v>2499.15</v>
      </c>
      <c r="D433" s="480">
        <v>2483.9500000000003</v>
      </c>
      <c r="E433" s="480">
        <v>2445.8500000000004</v>
      </c>
      <c r="F433" s="480">
        <v>2392.5500000000002</v>
      </c>
      <c r="G433" s="480">
        <v>2354.4500000000003</v>
      </c>
      <c r="H433" s="480">
        <v>2537.2500000000005</v>
      </c>
      <c r="I433" s="480">
        <v>2575.35</v>
      </c>
      <c r="J433" s="480">
        <v>2628.6500000000005</v>
      </c>
      <c r="K433" s="479">
        <v>2522.0500000000002</v>
      </c>
      <c r="L433" s="479">
        <v>2430.65</v>
      </c>
      <c r="M433" s="479">
        <v>0.30795</v>
      </c>
    </row>
    <row r="434" spans="1:13">
      <c r="A434" s="254">
        <v>424</v>
      </c>
      <c r="B434" s="482" t="s">
        <v>493</v>
      </c>
      <c r="C434" s="479">
        <v>702.45</v>
      </c>
      <c r="D434" s="480">
        <v>703.4</v>
      </c>
      <c r="E434" s="480">
        <v>697.05</v>
      </c>
      <c r="F434" s="480">
        <v>691.65</v>
      </c>
      <c r="G434" s="480">
        <v>685.3</v>
      </c>
      <c r="H434" s="480">
        <v>708.8</v>
      </c>
      <c r="I434" s="480">
        <v>715.15000000000009</v>
      </c>
      <c r="J434" s="480">
        <v>720.55</v>
      </c>
      <c r="K434" s="479">
        <v>709.75</v>
      </c>
      <c r="L434" s="479">
        <v>698</v>
      </c>
      <c r="M434" s="479">
        <v>0.51195000000000002</v>
      </c>
    </row>
    <row r="435" spans="1:13">
      <c r="A435" s="254">
        <v>425</v>
      </c>
      <c r="B435" s="482" t="s">
        <v>494</v>
      </c>
      <c r="C435" s="479">
        <v>264.25</v>
      </c>
      <c r="D435" s="480">
        <v>264.93333333333334</v>
      </c>
      <c r="E435" s="480">
        <v>261.36666666666667</v>
      </c>
      <c r="F435" s="480">
        <v>258.48333333333335</v>
      </c>
      <c r="G435" s="480">
        <v>254.91666666666669</v>
      </c>
      <c r="H435" s="480">
        <v>267.81666666666666</v>
      </c>
      <c r="I435" s="480">
        <v>271.38333333333338</v>
      </c>
      <c r="J435" s="480">
        <v>274.26666666666665</v>
      </c>
      <c r="K435" s="479">
        <v>268.5</v>
      </c>
      <c r="L435" s="479">
        <v>262.05</v>
      </c>
      <c r="M435" s="479">
        <v>3.2813300000000001</v>
      </c>
    </row>
    <row r="436" spans="1:13">
      <c r="A436" s="254">
        <v>426</v>
      </c>
      <c r="B436" s="482" t="s">
        <v>495</v>
      </c>
      <c r="C436" s="479">
        <v>259.3</v>
      </c>
      <c r="D436" s="480">
        <v>258.7166666666667</v>
      </c>
      <c r="E436" s="480">
        <v>255.63333333333338</v>
      </c>
      <c r="F436" s="480">
        <v>251.9666666666667</v>
      </c>
      <c r="G436" s="480">
        <v>248.88333333333338</v>
      </c>
      <c r="H436" s="480">
        <v>262.38333333333338</v>
      </c>
      <c r="I436" s="480">
        <v>265.46666666666664</v>
      </c>
      <c r="J436" s="480">
        <v>269.13333333333338</v>
      </c>
      <c r="K436" s="479">
        <v>261.8</v>
      </c>
      <c r="L436" s="479">
        <v>255.05</v>
      </c>
      <c r="M436" s="479">
        <v>0.51951999999999998</v>
      </c>
    </row>
    <row r="437" spans="1:13">
      <c r="A437" s="254">
        <v>427</v>
      </c>
      <c r="B437" s="482" t="s">
        <v>496</v>
      </c>
      <c r="C437" s="479">
        <v>2109.3000000000002</v>
      </c>
      <c r="D437" s="480">
        <v>2112.65</v>
      </c>
      <c r="E437" s="480">
        <v>2050.3000000000002</v>
      </c>
      <c r="F437" s="480">
        <v>1991.3000000000002</v>
      </c>
      <c r="G437" s="480">
        <v>1928.9500000000003</v>
      </c>
      <c r="H437" s="480">
        <v>2171.65</v>
      </c>
      <c r="I437" s="480">
        <v>2233.9999999999995</v>
      </c>
      <c r="J437" s="480">
        <v>2293</v>
      </c>
      <c r="K437" s="479">
        <v>2175</v>
      </c>
      <c r="L437" s="479">
        <v>2053.65</v>
      </c>
      <c r="M437" s="479">
        <v>3.29067</v>
      </c>
    </row>
    <row r="438" spans="1:13">
      <c r="A438" s="254">
        <v>428</v>
      </c>
      <c r="B438" s="482" t="s">
        <v>764</v>
      </c>
      <c r="C438" s="479">
        <v>728.05</v>
      </c>
      <c r="D438" s="480">
        <v>728.5333333333333</v>
      </c>
      <c r="E438" s="480">
        <v>693.16666666666663</v>
      </c>
      <c r="F438" s="480">
        <v>658.2833333333333</v>
      </c>
      <c r="G438" s="480">
        <v>622.91666666666663</v>
      </c>
      <c r="H438" s="480">
        <v>763.41666666666663</v>
      </c>
      <c r="I438" s="480">
        <v>798.78333333333342</v>
      </c>
      <c r="J438" s="480">
        <v>833.66666666666663</v>
      </c>
      <c r="K438" s="479">
        <v>763.9</v>
      </c>
      <c r="L438" s="479">
        <v>693.65</v>
      </c>
      <c r="M438" s="479">
        <v>6.9405799999999997</v>
      </c>
    </row>
    <row r="439" spans="1:13">
      <c r="A439" s="254">
        <v>429</v>
      </c>
      <c r="B439" s="482" t="s">
        <v>814</v>
      </c>
      <c r="C439" s="479">
        <v>542.6</v>
      </c>
      <c r="D439" s="480">
        <v>542.79999999999995</v>
      </c>
      <c r="E439" s="480">
        <v>536.84999999999991</v>
      </c>
      <c r="F439" s="480">
        <v>531.09999999999991</v>
      </c>
      <c r="G439" s="480">
        <v>525.14999999999986</v>
      </c>
      <c r="H439" s="480">
        <v>548.54999999999995</v>
      </c>
      <c r="I439" s="480">
        <v>554.5</v>
      </c>
      <c r="J439" s="480">
        <v>560.25</v>
      </c>
      <c r="K439" s="479">
        <v>548.75</v>
      </c>
      <c r="L439" s="479">
        <v>537.04999999999995</v>
      </c>
      <c r="M439" s="479">
        <v>1.0777399999999999</v>
      </c>
    </row>
    <row r="440" spans="1:13">
      <c r="A440" s="254">
        <v>430</v>
      </c>
      <c r="B440" s="482" t="s">
        <v>497</v>
      </c>
      <c r="C440" s="479">
        <v>5.15</v>
      </c>
      <c r="D440" s="480">
        <v>5.0166666666666666</v>
      </c>
      <c r="E440" s="480">
        <v>4.833333333333333</v>
      </c>
      <c r="F440" s="480">
        <v>4.5166666666666666</v>
      </c>
      <c r="G440" s="480">
        <v>4.333333333333333</v>
      </c>
      <c r="H440" s="480">
        <v>5.333333333333333</v>
      </c>
      <c r="I440" s="480">
        <v>5.5166666666666666</v>
      </c>
      <c r="J440" s="480">
        <v>5.833333333333333</v>
      </c>
      <c r="K440" s="479">
        <v>5.2</v>
      </c>
      <c r="L440" s="479">
        <v>4.7</v>
      </c>
      <c r="M440" s="479">
        <v>298.40476999999998</v>
      </c>
    </row>
    <row r="441" spans="1:13">
      <c r="A441" s="254">
        <v>431</v>
      </c>
      <c r="B441" s="482" t="s">
        <v>498</v>
      </c>
      <c r="C441" s="479">
        <v>131.19999999999999</v>
      </c>
      <c r="D441" s="480">
        <v>131.58333333333334</v>
      </c>
      <c r="E441" s="480">
        <v>129.7166666666667</v>
      </c>
      <c r="F441" s="480">
        <v>128.23333333333335</v>
      </c>
      <c r="G441" s="480">
        <v>126.3666666666667</v>
      </c>
      <c r="H441" s="480">
        <v>133.06666666666669</v>
      </c>
      <c r="I441" s="480">
        <v>134.93333333333331</v>
      </c>
      <c r="J441" s="480">
        <v>136.41666666666669</v>
      </c>
      <c r="K441" s="479">
        <v>133.44999999999999</v>
      </c>
      <c r="L441" s="479">
        <v>130.1</v>
      </c>
      <c r="M441" s="479">
        <v>1.56247</v>
      </c>
    </row>
    <row r="442" spans="1:13">
      <c r="A442" s="254">
        <v>432</v>
      </c>
      <c r="B442" s="482" t="s">
        <v>765</v>
      </c>
      <c r="C442" s="479">
        <v>1432.6</v>
      </c>
      <c r="D442" s="480">
        <v>1445.7833333333335</v>
      </c>
      <c r="E442" s="480">
        <v>1416.5666666666671</v>
      </c>
      <c r="F442" s="480">
        <v>1400.5333333333335</v>
      </c>
      <c r="G442" s="480">
        <v>1371.3166666666671</v>
      </c>
      <c r="H442" s="480">
        <v>1461.8166666666671</v>
      </c>
      <c r="I442" s="480">
        <v>1491.0333333333338</v>
      </c>
      <c r="J442" s="480">
        <v>1507.0666666666671</v>
      </c>
      <c r="K442" s="479">
        <v>1475</v>
      </c>
      <c r="L442" s="479">
        <v>1429.75</v>
      </c>
      <c r="M442" s="479">
        <v>0.11496000000000001</v>
      </c>
    </row>
    <row r="443" spans="1:13">
      <c r="A443" s="254">
        <v>433</v>
      </c>
      <c r="B443" s="482" t="s">
        <v>499</v>
      </c>
      <c r="C443" s="479">
        <v>1170.6500000000001</v>
      </c>
      <c r="D443" s="480">
        <v>1167.55</v>
      </c>
      <c r="E443" s="480">
        <v>1155.0999999999999</v>
      </c>
      <c r="F443" s="480">
        <v>1139.55</v>
      </c>
      <c r="G443" s="480">
        <v>1127.0999999999999</v>
      </c>
      <c r="H443" s="480">
        <v>1183.0999999999999</v>
      </c>
      <c r="I443" s="480">
        <v>1195.5500000000002</v>
      </c>
      <c r="J443" s="480">
        <v>1211.0999999999999</v>
      </c>
      <c r="K443" s="479">
        <v>1180</v>
      </c>
      <c r="L443" s="479">
        <v>1152</v>
      </c>
      <c r="M443" s="479">
        <v>0.60138000000000003</v>
      </c>
    </row>
    <row r="444" spans="1:13">
      <c r="A444" s="254">
        <v>434</v>
      </c>
      <c r="B444" s="482" t="s">
        <v>275</v>
      </c>
      <c r="C444" s="479">
        <v>567.95000000000005</v>
      </c>
      <c r="D444" s="480">
        <v>564.98333333333335</v>
      </c>
      <c r="E444" s="480">
        <v>556.9666666666667</v>
      </c>
      <c r="F444" s="480">
        <v>545.98333333333335</v>
      </c>
      <c r="G444" s="480">
        <v>537.9666666666667</v>
      </c>
      <c r="H444" s="480">
        <v>575.9666666666667</v>
      </c>
      <c r="I444" s="480">
        <v>583.98333333333335</v>
      </c>
      <c r="J444" s="480">
        <v>594.9666666666667</v>
      </c>
      <c r="K444" s="479">
        <v>573</v>
      </c>
      <c r="L444" s="479">
        <v>554</v>
      </c>
      <c r="M444" s="479">
        <v>6.6278800000000002</v>
      </c>
    </row>
    <row r="445" spans="1:13">
      <c r="A445" s="254">
        <v>435</v>
      </c>
      <c r="B445" s="482" t="s">
        <v>500</v>
      </c>
      <c r="C445" s="479">
        <v>908.45</v>
      </c>
      <c r="D445" s="480">
        <v>903.66666666666663</v>
      </c>
      <c r="E445" s="480">
        <v>897.33333333333326</v>
      </c>
      <c r="F445" s="480">
        <v>886.21666666666658</v>
      </c>
      <c r="G445" s="480">
        <v>879.88333333333321</v>
      </c>
      <c r="H445" s="480">
        <v>914.7833333333333</v>
      </c>
      <c r="I445" s="480">
        <v>921.11666666666656</v>
      </c>
      <c r="J445" s="480">
        <v>932.23333333333335</v>
      </c>
      <c r="K445" s="479">
        <v>910</v>
      </c>
      <c r="L445" s="479">
        <v>892.55</v>
      </c>
      <c r="M445" s="479">
        <v>9.6290000000000001E-2</v>
      </c>
    </row>
    <row r="446" spans="1:13">
      <c r="A446" s="254">
        <v>436</v>
      </c>
      <c r="B446" s="482" t="s">
        <v>501</v>
      </c>
      <c r="C446" s="479">
        <v>501.6</v>
      </c>
      <c r="D446" s="480">
        <v>498.7833333333333</v>
      </c>
      <c r="E446" s="480">
        <v>482.81666666666661</v>
      </c>
      <c r="F446" s="480">
        <v>464.0333333333333</v>
      </c>
      <c r="G446" s="480">
        <v>448.06666666666661</v>
      </c>
      <c r="H446" s="480">
        <v>517.56666666666661</v>
      </c>
      <c r="I446" s="480">
        <v>533.5333333333333</v>
      </c>
      <c r="J446" s="480">
        <v>552.31666666666661</v>
      </c>
      <c r="K446" s="479">
        <v>514.75</v>
      </c>
      <c r="L446" s="479">
        <v>480</v>
      </c>
      <c r="M446" s="479">
        <v>0.59314</v>
      </c>
    </row>
    <row r="447" spans="1:13">
      <c r="A447" s="254">
        <v>437</v>
      </c>
      <c r="B447" s="482" t="s">
        <v>502</v>
      </c>
      <c r="C447" s="479">
        <v>7499.95</v>
      </c>
      <c r="D447" s="480">
        <v>7512.9833333333336</v>
      </c>
      <c r="E447" s="480">
        <v>7375.9666666666672</v>
      </c>
      <c r="F447" s="480">
        <v>7251.9833333333336</v>
      </c>
      <c r="G447" s="480">
        <v>7114.9666666666672</v>
      </c>
      <c r="H447" s="480">
        <v>7636.9666666666672</v>
      </c>
      <c r="I447" s="480">
        <v>7773.9833333333336</v>
      </c>
      <c r="J447" s="480">
        <v>7897.9666666666672</v>
      </c>
      <c r="K447" s="479">
        <v>7650</v>
      </c>
      <c r="L447" s="479">
        <v>7389</v>
      </c>
      <c r="M447" s="479">
        <v>7.3010000000000005E-2</v>
      </c>
    </row>
    <row r="448" spans="1:13">
      <c r="A448" s="254">
        <v>438</v>
      </c>
      <c r="B448" s="482" t="s">
        <v>503</v>
      </c>
      <c r="C448" s="479">
        <v>282.05</v>
      </c>
      <c r="D448" s="480">
        <v>282.76666666666665</v>
      </c>
      <c r="E448" s="480">
        <v>279.5333333333333</v>
      </c>
      <c r="F448" s="480">
        <v>277.01666666666665</v>
      </c>
      <c r="G448" s="480">
        <v>273.7833333333333</v>
      </c>
      <c r="H448" s="480">
        <v>285.2833333333333</v>
      </c>
      <c r="I448" s="480">
        <v>288.51666666666665</v>
      </c>
      <c r="J448" s="480">
        <v>291.0333333333333</v>
      </c>
      <c r="K448" s="479">
        <v>286</v>
      </c>
      <c r="L448" s="479">
        <v>280.25</v>
      </c>
      <c r="M448" s="479">
        <v>0.30660999999999999</v>
      </c>
    </row>
    <row r="449" spans="1:13">
      <c r="A449" s="254">
        <v>439</v>
      </c>
      <c r="B449" s="482" t="s">
        <v>504</v>
      </c>
      <c r="C449" s="479">
        <v>33.450000000000003</v>
      </c>
      <c r="D449" s="480">
        <v>33.733333333333334</v>
      </c>
      <c r="E449" s="480">
        <v>32.966666666666669</v>
      </c>
      <c r="F449" s="480">
        <v>32.483333333333334</v>
      </c>
      <c r="G449" s="480">
        <v>31.716666666666669</v>
      </c>
      <c r="H449" s="480">
        <v>34.216666666666669</v>
      </c>
      <c r="I449" s="480">
        <v>34.983333333333334</v>
      </c>
      <c r="J449" s="480">
        <v>35.466666666666669</v>
      </c>
      <c r="K449" s="479">
        <v>34.5</v>
      </c>
      <c r="L449" s="479">
        <v>33.25</v>
      </c>
      <c r="M449" s="479">
        <v>54.866599999999998</v>
      </c>
    </row>
    <row r="450" spans="1:13">
      <c r="A450" s="254">
        <v>440</v>
      </c>
      <c r="B450" s="482" t="s">
        <v>188</v>
      </c>
      <c r="C450" s="479">
        <v>616.1</v>
      </c>
      <c r="D450" s="480">
        <v>622.38333333333333</v>
      </c>
      <c r="E450" s="480">
        <v>607.41666666666663</v>
      </c>
      <c r="F450" s="480">
        <v>598.73333333333335</v>
      </c>
      <c r="G450" s="480">
        <v>583.76666666666665</v>
      </c>
      <c r="H450" s="480">
        <v>631.06666666666661</v>
      </c>
      <c r="I450" s="480">
        <v>646.0333333333333</v>
      </c>
      <c r="J450" s="480">
        <v>654.71666666666658</v>
      </c>
      <c r="K450" s="479">
        <v>637.35</v>
      </c>
      <c r="L450" s="479">
        <v>613.70000000000005</v>
      </c>
      <c r="M450" s="479">
        <v>39.745440000000002</v>
      </c>
    </row>
    <row r="451" spans="1:13">
      <c r="A451" s="254">
        <v>441</v>
      </c>
      <c r="B451" s="482" t="s">
        <v>767</v>
      </c>
      <c r="C451" s="479">
        <v>16595.400000000001</v>
      </c>
      <c r="D451" s="480">
        <v>16688.466666666667</v>
      </c>
      <c r="E451" s="480">
        <v>16376.933333333334</v>
      </c>
      <c r="F451" s="480">
        <v>16158.466666666667</v>
      </c>
      <c r="G451" s="480">
        <v>15846.933333333334</v>
      </c>
      <c r="H451" s="480">
        <v>16906.933333333334</v>
      </c>
      <c r="I451" s="480">
        <v>17218.466666666667</v>
      </c>
      <c r="J451" s="480">
        <v>17436.933333333334</v>
      </c>
      <c r="K451" s="479">
        <v>17000</v>
      </c>
      <c r="L451" s="479">
        <v>16470</v>
      </c>
      <c r="M451" s="479">
        <v>1.9619999999999999E-2</v>
      </c>
    </row>
    <row r="452" spans="1:13">
      <c r="A452" s="254">
        <v>442</v>
      </c>
      <c r="B452" s="482" t="s">
        <v>177</v>
      </c>
      <c r="C452" s="479">
        <v>783.15</v>
      </c>
      <c r="D452" s="480">
        <v>782.30000000000007</v>
      </c>
      <c r="E452" s="480">
        <v>770.85000000000014</v>
      </c>
      <c r="F452" s="480">
        <v>758.55000000000007</v>
      </c>
      <c r="G452" s="480">
        <v>747.10000000000014</v>
      </c>
      <c r="H452" s="480">
        <v>794.60000000000014</v>
      </c>
      <c r="I452" s="480">
        <v>806.05000000000018</v>
      </c>
      <c r="J452" s="480">
        <v>818.35000000000014</v>
      </c>
      <c r="K452" s="479">
        <v>793.75</v>
      </c>
      <c r="L452" s="479">
        <v>770</v>
      </c>
      <c r="M452" s="479">
        <v>67.539770000000004</v>
      </c>
    </row>
    <row r="453" spans="1:13">
      <c r="A453" s="254">
        <v>443</v>
      </c>
      <c r="B453" s="482" t="s">
        <v>768</v>
      </c>
      <c r="C453" s="479">
        <v>137.69999999999999</v>
      </c>
      <c r="D453" s="480">
        <v>134.85</v>
      </c>
      <c r="E453" s="480">
        <v>130.25</v>
      </c>
      <c r="F453" s="480">
        <v>122.80000000000001</v>
      </c>
      <c r="G453" s="480">
        <v>118.20000000000002</v>
      </c>
      <c r="H453" s="480">
        <v>142.29999999999998</v>
      </c>
      <c r="I453" s="480">
        <v>146.89999999999995</v>
      </c>
      <c r="J453" s="480">
        <v>154.34999999999997</v>
      </c>
      <c r="K453" s="479">
        <v>139.44999999999999</v>
      </c>
      <c r="L453" s="479">
        <v>127.4</v>
      </c>
      <c r="M453" s="479">
        <v>68.174610000000001</v>
      </c>
    </row>
    <row r="454" spans="1:13">
      <c r="A454" s="254">
        <v>444</v>
      </c>
      <c r="B454" s="482" t="s">
        <v>769</v>
      </c>
      <c r="C454" s="479">
        <v>1104.55</v>
      </c>
      <c r="D454" s="480">
        <v>1104.2</v>
      </c>
      <c r="E454" s="480">
        <v>1091.6000000000001</v>
      </c>
      <c r="F454" s="480">
        <v>1078.6500000000001</v>
      </c>
      <c r="G454" s="480">
        <v>1066.0500000000002</v>
      </c>
      <c r="H454" s="480">
        <v>1117.1500000000001</v>
      </c>
      <c r="I454" s="480">
        <v>1129.75</v>
      </c>
      <c r="J454" s="480">
        <v>1142.7</v>
      </c>
      <c r="K454" s="479">
        <v>1116.8</v>
      </c>
      <c r="L454" s="479">
        <v>1091.25</v>
      </c>
      <c r="M454" s="479">
        <v>2.0085600000000001</v>
      </c>
    </row>
    <row r="455" spans="1:13">
      <c r="A455" s="254">
        <v>445</v>
      </c>
      <c r="B455" s="482" t="s">
        <v>183</v>
      </c>
      <c r="C455" s="479">
        <v>3037</v>
      </c>
      <c r="D455" s="480">
        <v>3032</v>
      </c>
      <c r="E455" s="480">
        <v>3009</v>
      </c>
      <c r="F455" s="480">
        <v>2981</v>
      </c>
      <c r="G455" s="480">
        <v>2958</v>
      </c>
      <c r="H455" s="480">
        <v>3060</v>
      </c>
      <c r="I455" s="480">
        <v>3083</v>
      </c>
      <c r="J455" s="480">
        <v>3111</v>
      </c>
      <c r="K455" s="479">
        <v>3055</v>
      </c>
      <c r="L455" s="479">
        <v>3004</v>
      </c>
      <c r="M455" s="479">
        <v>15.458310000000001</v>
      </c>
    </row>
    <row r="456" spans="1:13">
      <c r="A456" s="254">
        <v>446</v>
      </c>
      <c r="B456" s="482" t="s">
        <v>804</v>
      </c>
      <c r="C456" s="479">
        <v>677.1</v>
      </c>
      <c r="D456" s="480">
        <v>673.5333333333333</v>
      </c>
      <c r="E456" s="480">
        <v>664.56666666666661</v>
      </c>
      <c r="F456" s="480">
        <v>652.0333333333333</v>
      </c>
      <c r="G456" s="480">
        <v>643.06666666666661</v>
      </c>
      <c r="H456" s="480">
        <v>686.06666666666661</v>
      </c>
      <c r="I456" s="480">
        <v>695.0333333333333</v>
      </c>
      <c r="J456" s="480">
        <v>707.56666666666661</v>
      </c>
      <c r="K456" s="479">
        <v>682.5</v>
      </c>
      <c r="L456" s="479">
        <v>661</v>
      </c>
      <c r="M456" s="479">
        <v>19.857769999999999</v>
      </c>
    </row>
    <row r="457" spans="1:13">
      <c r="A457" s="254">
        <v>447</v>
      </c>
      <c r="B457" s="482" t="s">
        <v>178</v>
      </c>
      <c r="C457" s="479">
        <v>3535.45</v>
      </c>
      <c r="D457" s="480">
        <v>3513.7166666666667</v>
      </c>
      <c r="E457" s="480">
        <v>3472.4833333333336</v>
      </c>
      <c r="F457" s="480">
        <v>3409.5166666666669</v>
      </c>
      <c r="G457" s="480">
        <v>3368.2833333333338</v>
      </c>
      <c r="H457" s="480">
        <v>3576.6833333333334</v>
      </c>
      <c r="I457" s="480">
        <v>3617.9166666666661</v>
      </c>
      <c r="J457" s="480">
        <v>3680.8833333333332</v>
      </c>
      <c r="K457" s="479">
        <v>3554.95</v>
      </c>
      <c r="L457" s="479">
        <v>3450.75</v>
      </c>
      <c r="M457" s="479">
        <v>1.72837</v>
      </c>
    </row>
    <row r="458" spans="1:13">
      <c r="A458" s="254">
        <v>448</v>
      </c>
      <c r="B458" s="482" t="s">
        <v>505</v>
      </c>
      <c r="C458" s="479">
        <v>1044.4000000000001</v>
      </c>
      <c r="D458" s="480">
        <v>1040.3166666666666</v>
      </c>
      <c r="E458" s="480">
        <v>1020.8333333333333</v>
      </c>
      <c r="F458" s="480">
        <v>997.26666666666665</v>
      </c>
      <c r="G458" s="480">
        <v>977.7833333333333</v>
      </c>
      <c r="H458" s="480">
        <v>1063.8833333333332</v>
      </c>
      <c r="I458" s="480">
        <v>1083.3666666666668</v>
      </c>
      <c r="J458" s="480">
        <v>1106.9333333333332</v>
      </c>
      <c r="K458" s="479">
        <v>1059.8</v>
      </c>
      <c r="L458" s="479">
        <v>1016.75</v>
      </c>
      <c r="M458" s="479">
        <v>0.57515000000000005</v>
      </c>
    </row>
    <row r="459" spans="1:13">
      <c r="A459" s="254">
        <v>449</v>
      </c>
      <c r="B459" s="482" t="s">
        <v>180</v>
      </c>
      <c r="C459" s="479">
        <v>125.55</v>
      </c>
      <c r="D459" s="480">
        <v>125.41666666666667</v>
      </c>
      <c r="E459" s="480">
        <v>123.83333333333334</v>
      </c>
      <c r="F459" s="480">
        <v>122.11666666666667</v>
      </c>
      <c r="G459" s="480">
        <v>120.53333333333335</v>
      </c>
      <c r="H459" s="480">
        <v>127.13333333333334</v>
      </c>
      <c r="I459" s="480">
        <v>128.7166666666667</v>
      </c>
      <c r="J459" s="480">
        <v>130.43333333333334</v>
      </c>
      <c r="K459" s="479">
        <v>127</v>
      </c>
      <c r="L459" s="479">
        <v>123.7</v>
      </c>
      <c r="M459" s="479">
        <v>21.321349999999999</v>
      </c>
    </row>
    <row r="460" spans="1:13">
      <c r="A460" s="254">
        <v>450</v>
      </c>
      <c r="B460" s="482" t="s">
        <v>179</v>
      </c>
      <c r="C460" s="479">
        <v>293</v>
      </c>
      <c r="D460" s="480">
        <v>290.91666666666669</v>
      </c>
      <c r="E460" s="480">
        <v>287.08333333333337</v>
      </c>
      <c r="F460" s="480">
        <v>281.16666666666669</v>
      </c>
      <c r="G460" s="480">
        <v>277.33333333333337</v>
      </c>
      <c r="H460" s="480">
        <v>296.83333333333337</v>
      </c>
      <c r="I460" s="480">
        <v>300.66666666666674</v>
      </c>
      <c r="J460" s="480">
        <v>306.58333333333337</v>
      </c>
      <c r="K460" s="479">
        <v>294.75</v>
      </c>
      <c r="L460" s="479">
        <v>285</v>
      </c>
      <c r="M460" s="479">
        <v>353.76618000000002</v>
      </c>
    </row>
    <row r="461" spans="1:13">
      <c r="A461" s="254">
        <v>451</v>
      </c>
      <c r="B461" s="482" t="s">
        <v>181</v>
      </c>
      <c r="C461" s="479">
        <v>99.85</v>
      </c>
      <c r="D461" s="480">
        <v>98.866666666666674</v>
      </c>
      <c r="E461" s="480">
        <v>97.333333333333343</v>
      </c>
      <c r="F461" s="480">
        <v>94.816666666666663</v>
      </c>
      <c r="G461" s="480">
        <v>93.283333333333331</v>
      </c>
      <c r="H461" s="480">
        <v>101.38333333333335</v>
      </c>
      <c r="I461" s="480">
        <v>102.91666666666669</v>
      </c>
      <c r="J461" s="480">
        <v>105.43333333333337</v>
      </c>
      <c r="K461" s="479">
        <v>100.4</v>
      </c>
      <c r="L461" s="479">
        <v>96.35</v>
      </c>
      <c r="M461" s="479">
        <v>374.04500999999999</v>
      </c>
    </row>
    <row r="462" spans="1:13">
      <c r="A462" s="254">
        <v>452</v>
      </c>
      <c r="B462" s="482" t="s">
        <v>770</v>
      </c>
      <c r="C462" s="479">
        <v>86.35</v>
      </c>
      <c r="D462" s="480">
        <v>81.816666666666677</v>
      </c>
      <c r="E462" s="480">
        <v>76.933333333333351</v>
      </c>
      <c r="F462" s="480">
        <v>67.51666666666668</v>
      </c>
      <c r="G462" s="480">
        <v>62.633333333333354</v>
      </c>
      <c r="H462" s="480">
        <v>91.233333333333348</v>
      </c>
      <c r="I462" s="480">
        <v>96.116666666666674</v>
      </c>
      <c r="J462" s="480">
        <v>105.53333333333335</v>
      </c>
      <c r="K462" s="479">
        <v>86.7</v>
      </c>
      <c r="L462" s="479">
        <v>72.400000000000006</v>
      </c>
      <c r="M462" s="479">
        <v>550.62357999999995</v>
      </c>
    </row>
    <row r="463" spans="1:13">
      <c r="A463" s="254">
        <v>453</v>
      </c>
      <c r="B463" s="482" t="s">
        <v>182</v>
      </c>
      <c r="C463" s="479">
        <v>1064.75</v>
      </c>
      <c r="D463" s="480">
        <v>1050.75</v>
      </c>
      <c r="E463" s="480">
        <v>1032.5</v>
      </c>
      <c r="F463" s="480">
        <v>1000.25</v>
      </c>
      <c r="G463" s="480">
        <v>982</v>
      </c>
      <c r="H463" s="480">
        <v>1083</v>
      </c>
      <c r="I463" s="480">
        <v>1101.25</v>
      </c>
      <c r="J463" s="480">
        <v>1133.5</v>
      </c>
      <c r="K463" s="479">
        <v>1069</v>
      </c>
      <c r="L463" s="479">
        <v>1018.5</v>
      </c>
      <c r="M463" s="479">
        <v>264.84100000000001</v>
      </c>
    </row>
    <row r="464" spans="1:13">
      <c r="A464" s="254">
        <v>454</v>
      </c>
      <c r="B464" s="482" t="s">
        <v>506</v>
      </c>
      <c r="C464" s="479">
        <v>3305.65</v>
      </c>
      <c r="D464" s="480">
        <v>3284.8333333333335</v>
      </c>
      <c r="E464" s="480">
        <v>3220.8166666666671</v>
      </c>
      <c r="F464" s="480">
        <v>3135.9833333333336</v>
      </c>
      <c r="G464" s="480">
        <v>3071.9666666666672</v>
      </c>
      <c r="H464" s="480">
        <v>3369.666666666667</v>
      </c>
      <c r="I464" s="480">
        <v>3433.6833333333334</v>
      </c>
      <c r="J464" s="480">
        <v>3518.5166666666669</v>
      </c>
      <c r="K464" s="479">
        <v>3348.85</v>
      </c>
      <c r="L464" s="479">
        <v>3200</v>
      </c>
      <c r="M464" s="479">
        <v>9.7140000000000004E-2</v>
      </c>
    </row>
    <row r="465" spans="1:13">
      <c r="A465" s="254">
        <v>455</v>
      </c>
      <c r="B465" s="482" t="s">
        <v>184</v>
      </c>
      <c r="C465" s="479">
        <v>957.7</v>
      </c>
      <c r="D465" s="480">
        <v>959.23333333333323</v>
      </c>
      <c r="E465" s="480">
        <v>953.46666666666647</v>
      </c>
      <c r="F465" s="480">
        <v>949.23333333333323</v>
      </c>
      <c r="G465" s="480">
        <v>943.46666666666647</v>
      </c>
      <c r="H465" s="480">
        <v>963.46666666666647</v>
      </c>
      <c r="I465" s="480">
        <v>969.23333333333312</v>
      </c>
      <c r="J465" s="480">
        <v>973.46666666666647</v>
      </c>
      <c r="K465" s="479">
        <v>965</v>
      </c>
      <c r="L465" s="479">
        <v>955</v>
      </c>
      <c r="M465" s="479">
        <v>35.068390000000001</v>
      </c>
    </row>
    <row r="466" spans="1:13">
      <c r="A466" s="254">
        <v>456</v>
      </c>
      <c r="B466" s="482" t="s">
        <v>276</v>
      </c>
      <c r="C466" s="479">
        <v>147.15</v>
      </c>
      <c r="D466" s="480">
        <v>146.21666666666667</v>
      </c>
      <c r="E466" s="480">
        <v>144.43333333333334</v>
      </c>
      <c r="F466" s="480">
        <v>141.71666666666667</v>
      </c>
      <c r="G466" s="480">
        <v>139.93333333333334</v>
      </c>
      <c r="H466" s="480">
        <v>148.93333333333334</v>
      </c>
      <c r="I466" s="480">
        <v>150.7166666666667</v>
      </c>
      <c r="J466" s="480">
        <v>153.43333333333334</v>
      </c>
      <c r="K466" s="479">
        <v>148</v>
      </c>
      <c r="L466" s="479">
        <v>143.5</v>
      </c>
      <c r="M466" s="479">
        <v>7.2073200000000002</v>
      </c>
    </row>
    <row r="467" spans="1:13">
      <c r="A467" s="254">
        <v>457</v>
      </c>
      <c r="B467" s="482" t="s">
        <v>164</v>
      </c>
      <c r="C467" s="479">
        <v>982.85</v>
      </c>
      <c r="D467" s="480">
        <v>977.7166666666667</v>
      </c>
      <c r="E467" s="480">
        <v>969.38333333333344</v>
      </c>
      <c r="F467" s="480">
        <v>955.91666666666674</v>
      </c>
      <c r="G467" s="480">
        <v>947.58333333333348</v>
      </c>
      <c r="H467" s="480">
        <v>991.18333333333339</v>
      </c>
      <c r="I467" s="480">
        <v>999.51666666666665</v>
      </c>
      <c r="J467" s="480">
        <v>1012.9833333333333</v>
      </c>
      <c r="K467" s="479">
        <v>986.05</v>
      </c>
      <c r="L467" s="479">
        <v>964.25</v>
      </c>
      <c r="M467" s="479">
        <v>2.7342499999999998</v>
      </c>
    </row>
    <row r="468" spans="1:13">
      <c r="A468" s="254">
        <v>458</v>
      </c>
      <c r="B468" s="482" t="s">
        <v>507</v>
      </c>
      <c r="C468" s="479">
        <v>1529.9</v>
      </c>
      <c r="D468" s="480">
        <v>1514.0333333333335</v>
      </c>
      <c r="E468" s="480">
        <v>1483.0666666666671</v>
      </c>
      <c r="F468" s="480">
        <v>1436.2333333333336</v>
      </c>
      <c r="G468" s="480">
        <v>1405.2666666666671</v>
      </c>
      <c r="H468" s="480">
        <v>1560.866666666667</v>
      </c>
      <c r="I468" s="480">
        <v>1591.8333333333337</v>
      </c>
      <c r="J468" s="480">
        <v>1638.666666666667</v>
      </c>
      <c r="K468" s="479">
        <v>1545</v>
      </c>
      <c r="L468" s="479">
        <v>1467.2</v>
      </c>
      <c r="M468" s="479">
        <v>0.57413000000000003</v>
      </c>
    </row>
    <row r="469" spans="1:13">
      <c r="A469" s="254">
        <v>459</v>
      </c>
      <c r="B469" s="482" t="s">
        <v>508</v>
      </c>
      <c r="C469" s="479">
        <v>1060.8</v>
      </c>
      <c r="D469" s="480">
        <v>1048.8999999999999</v>
      </c>
      <c r="E469" s="480">
        <v>1031.8999999999996</v>
      </c>
      <c r="F469" s="480">
        <v>1002.9999999999998</v>
      </c>
      <c r="G469" s="480">
        <v>985.99999999999955</v>
      </c>
      <c r="H469" s="480">
        <v>1077.7999999999997</v>
      </c>
      <c r="I469" s="480">
        <v>1094.8000000000002</v>
      </c>
      <c r="J469" s="480">
        <v>1123.6999999999998</v>
      </c>
      <c r="K469" s="479">
        <v>1065.9000000000001</v>
      </c>
      <c r="L469" s="479">
        <v>1020</v>
      </c>
      <c r="M469" s="479">
        <v>3.0188700000000002</v>
      </c>
    </row>
    <row r="470" spans="1:13">
      <c r="A470" s="254">
        <v>460</v>
      </c>
      <c r="B470" s="482" t="s">
        <v>509</v>
      </c>
      <c r="C470" s="479">
        <v>1370.65</v>
      </c>
      <c r="D470" s="480">
        <v>1381.2333333333333</v>
      </c>
      <c r="E470" s="480">
        <v>1347.4166666666667</v>
      </c>
      <c r="F470" s="480">
        <v>1324.1833333333334</v>
      </c>
      <c r="G470" s="480">
        <v>1290.3666666666668</v>
      </c>
      <c r="H470" s="480">
        <v>1404.4666666666667</v>
      </c>
      <c r="I470" s="480">
        <v>1438.2833333333333</v>
      </c>
      <c r="J470" s="480">
        <v>1461.5166666666667</v>
      </c>
      <c r="K470" s="479">
        <v>1415.05</v>
      </c>
      <c r="L470" s="479">
        <v>1358</v>
      </c>
      <c r="M470" s="479">
        <v>0.91081000000000001</v>
      </c>
    </row>
    <row r="471" spans="1:13">
      <c r="A471" s="254">
        <v>461</v>
      </c>
      <c r="B471" s="482" t="s">
        <v>185</v>
      </c>
      <c r="C471" s="479">
        <v>1423.95</v>
      </c>
      <c r="D471" s="480">
        <v>1440.6499999999999</v>
      </c>
      <c r="E471" s="480">
        <v>1404.2999999999997</v>
      </c>
      <c r="F471" s="480">
        <v>1384.6499999999999</v>
      </c>
      <c r="G471" s="480">
        <v>1348.2999999999997</v>
      </c>
      <c r="H471" s="480">
        <v>1460.2999999999997</v>
      </c>
      <c r="I471" s="480">
        <v>1496.6499999999996</v>
      </c>
      <c r="J471" s="480">
        <v>1516.2999999999997</v>
      </c>
      <c r="K471" s="479">
        <v>1477</v>
      </c>
      <c r="L471" s="479">
        <v>1421</v>
      </c>
      <c r="M471" s="479">
        <v>39.457329999999999</v>
      </c>
    </row>
    <row r="472" spans="1:13">
      <c r="A472" s="254">
        <v>462</v>
      </c>
      <c r="B472" s="482" t="s">
        <v>186</v>
      </c>
      <c r="C472" s="479">
        <v>2526.5500000000002</v>
      </c>
      <c r="D472" s="480">
        <v>2520.1833333333334</v>
      </c>
      <c r="E472" s="480">
        <v>2502.8666666666668</v>
      </c>
      <c r="F472" s="480">
        <v>2479.1833333333334</v>
      </c>
      <c r="G472" s="480">
        <v>2461.8666666666668</v>
      </c>
      <c r="H472" s="480">
        <v>2543.8666666666668</v>
      </c>
      <c r="I472" s="480">
        <v>2561.1833333333334</v>
      </c>
      <c r="J472" s="480">
        <v>2584.8666666666668</v>
      </c>
      <c r="K472" s="479">
        <v>2537.5</v>
      </c>
      <c r="L472" s="479">
        <v>2496.5</v>
      </c>
      <c r="M472" s="479">
        <v>1.3528899999999999</v>
      </c>
    </row>
    <row r="473" spans="1:13">
      <c r="A473" s="254">
        <v>463</v>
      </c>
      <c r="B473" s="482" t="s">
        <v>187</v>
      </c>
      <c r="C473" s="479">
        <v>395.2</v>
      </c>
      <c r="D473" s="480">
        <v>399.48333333333335</v>
      </c>
      <c r="E473" s="480">
        <v>383.9666666666667</v>
      </c>
      <c r="F473" s="480">
        <v>372.73333333333335</v>
      </c>
      <c r="G473" s="480">
        <v>357.2166666666667</v>
      </c>
      <c r="H473" s="480">
        <v>410.7166666666667</v>
      </c>
      <c r="I473" s="480">
        <v>426.23333333333335</v>
      </c>
      <c r="J473" s="480">
        <v>437.4666666666667</v>
      </c>
      <c r="K473" s="479">
        <v>415</v>
      </c>
      <c r="L473" s="479">
        <v>388.25</v>
      </c>
      <c r="M473" s="479">
        <v>11.3065</v>
      </c>
    </row>
    <row r="474" spans="1:13">
      <c r="A474" s="254">
        <v>464</v>
      </c>
      <c r="B474" s="482" t="s">
        <v>510</v>
      </c>
      <c r="C474" s="479">
        <v>783.05</v>
      </c>
      <c r="D474" s="480">
        <v>768.7166666666667</v>
      </c>
      <c r="E474" s="480">
        <v>750.43333333333339</v>
      </c>
      <c r="F474" s="480">
        <v>717.81666666666672</v>
      </c>
      <c r="G474" s="480">
        <v>699.53333333333342</v>
      </c>
      <c r="H474" s="480">
        <v>801.33333333333337</v>
      </c>
      <c r="I474" s="480">
        <v>819.61666666666667</v>
      </c>
      <c r="J474" s="480">
        <v>852.23333333333335</v>
      </c>
      <c r="K474" s="479">
        <v>787</v>
      </c>
      <c r="L474" s="479">
        <v>736.1</v>
      </c>
      <c r="M474" s="479">
        <v>8.4196500000000007</v>
      </c>
    </row>
    <row r="475" spans="1:13">
      <c r="A475" s="254">
        <v>465</v>
      </c>
      <c r="B475" s="482" t="s">
        <v>511</v>
      </c>
      <c r="C475" s="479">
        <v>14.1</v>
      </c>
      <c r="D475" s="480">
        <v>14.033333333333333</v>
      </c>
      <c r="E475" s="480">
        <v>13.666666666666666</v>
      </c>
      <c r="F475" s="480">
        <v>13.233333333333333</v>
      </c>
      <c r="G475" s="480">
        <v>12.866666666666665</v>
      </c>
      <c r="H475" s="480">
        <v>14.466666666666667</v>
      </c>
      <c r="I475" s="480">
        <v>14.833333333333334</v>
      </c>
      <c r="J475" s="480">
        <v>15.266666666666667</v>
      </c>
      <c r="K475" s="479">
        <v>14.4</v>
      </c>
      <c r="L475" s="479">
        <v>13.6</v>
      </c>
      <c r="M475" s="479">
        <v>154.54930999999999</v>
      </c>
    </row>
    <row r="476" spans="1:13">
      <c r="A476" s="254">
        <v>466</v>
      </c>
      <c r="B476" s="482" t="s">
        <v>512</v>
      </c>
      <c r="C476" s="479">
        <v>1263.2</v>
      </c>
      <c r="D476" s="480">
        <v>1255.3999999999999</v>
      </c>
      <c r="E476" s="480">
        <v>1235.7999999999997</v>
      </c>
      <c r="F476" s="480">
        <v>1208.3999999999999</v>
      </c>
      <c r="G476" s="480">
        <v>1188.7999999999997</v>
      </c>
      <c r="H476" s="480">
        <v>1282.7999999999997</v>
      </c>
      <c r="I476" s="480">
        <v>1302.3999999999996</v>
      </c>
      <c r="J476" s="480">
        <v>1329.7999999999997</v>
      </c>
      <c r="K476" s="479">
        <v>1275</v>
      </c>
      <c r="L476" s="479">
        <v>1228</v>
      </c>
      <c r="M476" s="479">
        <v>0.68376000000000003</v>
      </c>
    </row>
    <row r="477" spans="1:13">
      <c r="A477" s="254">
        <v>467</v>
      </c>
      <c r="B477" s="482" t="s">
        <v>513</v>
      </c>
      <c r="C477" s="479">
        <v>11.2</v>
      </c>
      <c r="D477" s="480">
        <v>11.116666666666667</v>
      </c>
      <c r="E477" s="480">
        <v>10.933333333333334</v>
      </c>
      <c r="F477" s="480">
        <v>10.666666666666666</v>
      </c>
      <c r="G477" s="480">
        <v>10.483333333333333</v>
      </c>
      <c r="H477" s="480">
        <v>11.383333333333335</v>
      </c>
      <c r="I477" s="480">
        <v>11.566666666666668</v>
      </c>
      <c r="J477" s="480">
        <v>11.833333333333336</v>
      </c>
      <c r="K477" s="479">
        <v>11.3</v>
      </c>
      <c r="L477" s="479">
        <v>10.85</v>
      </c>
      <c r="M477" s="479">
        <v>58.085160000000002</v>
      </c>
    </row>
    <row r="478" spans="1:13">
      <c r="A478" s="254">
        <v>468</v>
      </c>
      <c r="B478" s="482" t="s">
        <v>514</v>
      </c>
      <c r="C478" s="479">
        <v>419.2</v>
      </c>
      <c r="D478" s="480">
        <v>414.83333333333331</v>
      </c>
      <c r="E478" s="480">
        <v>404.76666666666665</v>
      </c>
      <c r="F478" s="480">
        <v>390.33333333333331</v>
      </c>
      <c r="G478" s="480">
        <v>380.26666666666665</v>
      </c>
      <c r="H478" s="480">
        <v>429.26666666666665</v>
      </c>
      <c r="I478" s="480">
        <v>439.33333333333337</v>
      </c>
      <c r="J478" s="480">
        <v>453.76666666666665</v>
      </c>
      <c r="K478" s="479">
        <v>424.9</v>
      </c>
      <c r="L478" s="479">
        <v>400.4</v>
      </c>
      <c r="M478" s="479">
        <v>3.5635500000000002</v>
      </c>
    </row>
    <row r="479" spans="1:13">
      <c r="A479" s="254">
        <v>469</v>
      </c>
      <c r="B479" s="482" t="s">
        <v>193</v>
      </c>
      <c r="C479" s="479">
        <v>617.79999999999995</v>
      </c>
      <c r="D479" s="480">
        <v>611.23333333333323</v>
      </c>
      <c r="E479" s="480">
        <v>602.71666666666647</v>
      </c>
      <c r="F479" s="480">
        <v>587.63333333333321</v>
      </c>
      <c r="G479" s="480">
        <v>579.11666666666645</v>
      </c>
      <c r="H479" s="480">
        <v>626.31666666666649</v>
      </c>
      <c r="I479" s="480">
        <v>634.83333333333314</v>
      </c>
      <c r="J479" s="480">
        <v>649.91666666666652</v>
      </c>
      <c r="K479" s="479">
        <v>619.75</v>
      </c>
      <c r="L479" s="479">
        <v>596.15</v>
      </c>
      <c r="M479" s="479">
        <v>36.093110000000003</v>
      </c>
    </row>
    <row r="480" spans="1:13">
      <c r="A480" s="254">
        <v>470</v>
      </c>
      <c r="B480" s="482" t="s">
        <v>190</v>
      </c>
      <c r="C480" s="479">
        <v>201.4</v>
      </c>
      <c r="D480" s="480">
        <v>199.66666666666666</v>
      </c>
      <c r="E480" s="480">
        <v>196.73333333333332</v>
      </c>
      <c r="F480" s="480">
        <v>192.06666666666666</v>
      </c>
      <c r="G480" s="480">
        <v>189.13333333333333</v>
      </c>
      <c r="H480" s="480">
        <v>204.33333333333331</v>
      </c>
      <c r="I480" s="480">
        <v>207.26666666666665</v>
      </c>
      <c r="J480" s="480">
        <v>211.93333333333331</v>
      </c>
      <c r="K480" s="479">
        <v>202.6</v>
      </c>
      <c r="L480" s="479">
        <v>195</v>
      </c>
      <c r="M480" s="479">
        <v>3.7264699999999999</v>
      </c>
    </row>
    <row r="481" spans="1:13">
      <c r="A481" s="254">
        <v>471</v>
      </c>
      <c r="B481" s="482" t="s">
        <v>784</v>
      </c>
      <c r="C481" s="479">
        <v>28.5</v>
      </c>
      <c r="D481" s="480">
        <v>28.433333333333334</v>
      </c>
      <c r="E481" s="480">
        <v>28.116666666666667</v>
      </c>
      <c r="F481" s="480">
        <v>27.733333333333334</v>
      </c>
      <c r="G481" s="480">
        <v>27.416666666666668</v>
      </c>
      <c r="H481" s="480">
        <v>28.816666666666666</v>
      </c>
      <c r="I481" s="480">
        <v>29.133333333333336</v>
      </c>
      <c r="J481" s="480">
        <v>29.516666666666666</v>
      </c>
      <c r="K481" s="479">
        <v>28.75</v>
      </c>
      <c r="L481" s="479">
        <v>28.05</v>
      </c>
      <c r="M481" s="479">
        <v>15.472200000000001</v>
      </c>
    </row>
    <row r="482" spans="1:13">
      <c r="A482" s="254">
        <v>472</v>
      </c>
      <c r="B482" s="482" t="s">
        <v>191</v>
      </c>
      <c r="C482" s="479">
        <v>6350.15</v>
      </c>
      <c r="D482" s="480">
        <v>6293.3833333333341</v>
      </c>
      <c r="E482" s="480">
        <v>6206.7666666666682</v>
      </c>
      <c r="F482" s="480">
        <v>6063.3833333333341</v>
      </c>
      <c r="G482" s="480">
        <v>5976.7666666666682</v>
      </c>
      <c r="H482" s="480">
        <v>6436.7666666666682</v>
      </c>
      <c r="I482" s="480">
        <v>6523.383333333335</v>
      </c>
      <c r="J482" s="480">
        <v>6666.7666666666682</v>
      </c>
      <c r="K482" s="479">
        <v>6380</v>
      </c>
      <c r="L482" s="479">
        <v>6150</v>
      </c>
      <c r="M482" s="479">
        <v>4.0205500000000001</v>
      </c>
    </row>
    <row r="483" spans="1:13">
      <c r="A483" s="254">
        <v>473</v>
      </c>
      <c r="B483" s="482" t="s">
        <v>192</v>
      </c>
      <c r="C483" s="479">
        <v>34</v>
      </c>
      <c r="D483" s="480">
        <v>33.916666666666664</v>
      </c>
      <c r="E483" s="480">
        <v>33.583333333333329</v>
      </c>
      <c r="F483" s="480">
        <v>33.166666666666664</v>
      </c>
      <c r="G483" s="480">
        <v>32.833333333333329</v>
      </c>
      <c r="H483" s="480">
        <v>34.333333333333329</v>
      </c>
      <c r="I483" s="480">
        <v>34.666666666666657</v>
      </c>
      <c r="J483" s="480">
        <v>35.083333333333329</v>
      </c>
      <c r="K483" s="479">
        <v>34.25</v>
      </c>
      <c r="L483" s="479">
        <v>33.5</v>
      </c>
      <c r="M483" s="479">
        <v>47.790649999999999</v>
      </c>
    </row>
    <row r="484" spans="1:13">
      <c r="A484" s="254">
        <v>474</v>
      </c>
      <c r="B484" s="482" t="s">
        <v>189</v>
      </c>
      <c r="C484" s="479">
        <v>1210.0999999999999</v>
      </c>
      <c r="D484" s="480">
        <v>1208.9333333333334</v>
      </c>
      <c r="E484" s="480">
        <v>1197.8666666666668</v>
      </c>
      <c r="F484" s="480">
        <v>1185.6333333333334</v>
      </c>
      <c r="G484" s="480">
        <v>1174.5666666666668</v>
      </c>
      <c r="H484" s="480">
        <v>1221.1666666666667</v>
      </c>
      <c r="I484" s="480">
        <v>1232.2333333333333</v>
      </c>
      <c r="J484" s="480">
        <v>1244.4666666666667</v>
      </c>
      <c r="K484" s="479">
        <v>1220</v>
      </c>
      <c r="L484" s="479">
        <v>1196.7</v>
      </c>
      <c r="M484" s="479">
        <v>2.3121900000000002</v>
      </c>
    </row>
    <row r="485" spans="1:13">
      <c r="A485" s="254">
        <v>475</v>
      </c>
      <c r="B485" s="482" t="s">
        <v>141</v>
      </c>
      <c r="C485" s="479">
        <v>524.75</v>
      </c>
      <c r="D485" s="480">
        <v>521.1</v>
      </c>
      <c r="E485" s="480">
        <v>516.20000000000005</v>
      </c>
      <c r="F485" s="480">
        <v>507.65</v>
      </c>
      <c r="G485" s="480">
        <v>502.75</v>
      </c>
      <c r="H485" s="480">
        <v>529.65000000000009</v>
      </c>
      <c r="I485" s="480">
        <v>534.54999999999995</v>
      </c>
      <c r="J485" s="480">
        <v>543.10000000000014</v>
      </c>
      <c r="K485" s="479">
        <v>526</v>
      </c>
      <c r="L485" s="479">
        <v>512.54999999999995</v>
      </c>
      <c r="M485" s="479">
        <v>13.655609999999999</v>
      </c>
    </row>
    <row r="486" spans="1:13">
      <c r="A486" s="254">
        <v>476</v>
      </c>
      <c r="B486" s="482" t="s">
        <v>277</v>
      </c>
      <c r="C486" s="479">
        <v>223.35</v>
      </c>
      <c r="D486" s="480">
        <v>223.03333333333333</v>
      </c>
      <c r="E486" s="480">
        <v>221.16666666666666</v>
      </c>
      <c r="F486" s="480">
        <v>218.98333333333332</v>
      </c>
      <c r="G486" s="480">
        <v>217.11666666666665</v>
      </c>
      <c r="H486" s="480">
        <v>225.21666666666667</v>
      </c>
      <c r="I486" s="480">
        <v>227.08333333333334</v>
      </c>
      <c r="J486" s="480">
        <v>229.26666666666668</v>
      </c>
      <c r="K486" s="479">
        <v>224.9</v>
      </c>
      <c r="L486" s="479">
        <v>220.85</v>
      </c>
      <c r="M486" s="479">
        <v>1.7152799999999999</v>
      </c>
    </row>
    <row r="487" spans="1:13">
      <c r="A487" s="254">
        <v>477</v>
      </c>
      <c r="B487" s="482" t="s">
        <v>515</v>
      </c>
      <c r="C487" s="479">
        <v>2721.85</v>
      </c>
      <c r="D487" s="480">
        <v>2700.1333333333337</v>
      </c>
      <c r="E487" s="480">
        <v>2650.2666666666673</v>
      </c>
      <c r="F487" s="480">
        <v>2578.6833333333338</v>
      </c>
      <c r="G487" s="480">
        <v>2528.8166666666675</v>
      </c>
      <c r="H487" s="480">
        <v>2771.7166666666672</v>
      </c>
      <c r="I487" s="480">
        <v>2821.583333333333</v>
      </c>
      <c r="J487" s="480">
        <v>2893.166666666667</v>
      </c>
      <c r="K487" s="479">
        <v>2750</v>
      </c>
      <c r="L487" s="479">
        <v>2628.55</v>
      </c>
      <c r="M487" s="479">
        <v>8.8739999999999999E-2</v>
      </c>
    </row>
    <row r="488" spans="1:13">
      <c r="A488" s="254">
        <v>478</v>
      </c>
      <c r="B488" s="482" t="s">
        <v>516</v>
      </c>
      <c r="C488" s="479">
        <v>338.65</v>
      </c>
      <c r="D488" s="480">
        <v>340.7166666666667</v>
      </c>
      <c r="E488" s="480">
        <v>333.63333333333338</v>
      </c>
      <c r="F488" s="480">
        <v>328.61666666666667</v>
      </c>
      <c r="G488" s="480">
        <v>321.53333333333336</v>
      </c>
      <c r="H488" s="480">
        <v>345.73333333333341</v>
      </c>
      <c r="I488" s="480">
        <v>352.81666666666666</v>
      </c>
      <c r="J488" s="480">
        <v>357.83333333333343</v>
      </c>
      <c r="K488" s="479">
        <v>347.8</v>
      </c>
      <c r="L488" s="479">
        <v>335.7</v>
      </c>
      <c r="M488" s="479">
        <v>1.1825399999999999</v>
      </c>
    </row>
    <row r="489" spans="1:13">
      <c r="A489" s="254">
        <v>479</v>
      </c>
      <c r="B489" s="482" t="s">
        <v>517</v>
      </c>
      <c r="C489" s="479">
        <v>225.75</v>
      </c>
      <c r="D489" s="480">
        <v>223.29999999999998</v>
      </c>
      <c r="E489" s="480">
        <v>217.59999999999997</v>
      </c>
      <c r="F489" s="480">
        <v>209.45</v>
      </c>
      <c r="G489" s="480">
        <v>203.74999999999997</v>
      </c>
      <c r="H489" s="480">
        <v>231.44999999999996</v>
      </c>
      <c r="I489" s="480">
        <v>237.14999999999995</v>
      </c>
      <c r="J489" s="480">
        <v>245.29999999999995</v>
      </c>
      <c r="K489" s="479">
        <v>229</v>
      </c>
      <c r="L489" s="479">
        <v>215.15</v>
      </c>
      <c r="M489" s="479">
        <v>0.97582000000000002</v>
      </c>
    </row>
    <row r="490" spans="1:13">
      <c r="A490" s="254">
        <v>480</v>
      </c>
      <c r="B490" s="482" t="s">
        <v>518</v>
      </c>
      <c r="C490" s="479">
        <v>3232.45</v>
      </c>
      <c r="D490" s="480">
        <v>3224.4833333333336</v>
      </c>
      <c r="E490" s="480">
        <v>3201.9666666666672</v>
      </c>
      <c r="F490" s="480">
        <v>3171.4833333333336</v>
      </c>
      <c r="G490" s="480">
        <v>3148.9666666666672</v>
      </c>
      <c r="H490" s="480">
        <v>3254.9666666666672</v>
      </c>
      <c r="I490" s="480">
        <v>3277.4833333333336</v>
      </c>
      <c r="J490" s="480">
        <v>3307.9666666666672</v>
      </c>
      <c r="K490" s="479">
        <v>3247</v>
      </c>
      <c r="L490" s="479">
        <v>3194</v>
      </c>
      <c r="M490" s="479">
        <v>5.8430000000000003E-2</v>
      </c>
    </row>
    <row r="491" spans="1:13">
      <c r="A491" s="254">
        <v>481</v>
      </c>
      <c r="B491" s="482" t="s">
        <v>519</v>
      </c>
      <c r="C491" s="479">
        <v>4304</v>
      </c>
      <c r="D491" s="480">
        <v>4280.3166666666666</v>
      </c>
      <c r="E491" s="480">
        <v>4223.6833333333334</v>
      </c>
      <c r="F491" s="480">
        <v>4143.3666666666668</v>
      </c>
      <c r="G491" s="480">
        <v>4086.7333333333336</v>
      </c>
      <c r="H491" s="480">
        <v>4360.6333333333332</v>
      </c>
      <c r="I491" s="480">
        <v>4417.2666666666664</v>
      </c>
      <c r="J491" s="480">
        <v>4497.583333333333</v>
      </c>
      <c r="K491" s="479">
        <v>4336.95</v>
      </c>
      <c r="L491" s="479">
        <v>4200</v>
      </c>
      <c r="M491" s="479">
        <v>0.3901</v>
      </c>
    </row>
    <row r="492" spans="1:13">
      <c r="A492" s="254">
        <v>482</v>
      </c>
      <c r="B492" s="482" t="s">
        <v>520</v>
      </c>
      <c r="C492" s="479">
        <v>50.9</v>
      </c>
      <c r="D492" s="480">
        <v>50.6</v>
      </c>
      <c r="E492" s="480">
        <v>50</v>
      </c>
      <c r="F492" s="480">
        <v>49.1</v>
      </c>
      <c r="G492" s="480">
        <v>48.5</v>
      </c>
      <c r="H492" s="480">
        <v>51.5</v>
      </c>
      <c r="I492" s="480">
        <v>52.100000000000009</v>
      </c>
      <c r="J492" s="480">
        <v>53</v>
      </c>
      <c r="K492" s="479">
        <v>51.2</v>
      </c>
      <c r="L492" s="479">
        <v>49.7</v>
      </c>
      <c r="M492" s="479">
        <v>17.381519999999998</v>
      </c>
    </row>
    <row r="493" spans="1:13">
      <c r="A493" s="254">
        <v>483</v>
      </c>
      <c r="B493" s="482" t="s">
        <v>521</v>
      </c>
      <c r="C493" s="479">
        <v>1189.8499999999999</v>
      </c>
      <c r="D493" s="480">
        <v>1195.6166666666666</v>
      </c>
      <c r="E493" s="480">
        <v>1151.2333333333331</v>
      </c>
      <c r="F493" s="480">
        <v>1112.6166666666666</v>
      </c>
      <c r="G493" s="480">
        <v>1068.2333333333331</v>
      </c>
      <c r="H493" s="480">
        <v>1234.2333333333331</v>
      </c>
      <c r="I493" s="480">
        <v>1278.6166666666668</v>
      </c>
      <c r="J493" s="480">
        <v>1317.2333333333331</v>
      </c>
      <c r="K493" s="479">
        <v>1240</v>
      </c>
      <c r="L493" s="479">
        <v>1157</v>
      </c>
      <c r="M493" s="479">
        <v>0.76080000000000003</v>
      </c>
    </row>
    <row r="494" spans="1:13">
      <c r="A494" s="254">
        <v>484</v>
      </c>
      <c r="B494" s="482" t="s">
        <v>278</v>
      </c>
      <c r="C494" s="479">
        <v>374.65</v>
      </c>
      <c r="D494" s="480">
        <v>375.0333333333333</v>
      </c>
      <c r="E494" s="480">
        <v>370.61666666666662</v>
      </c>
      <c r="F494" s="480">
        <v>366.58333333333331</v>
      </c>
      <c r="G494" s="480">
        <v>362.16666666666663</v>
      </c>
      <c r="H494" s="480">
        <v>379.06666666666661</v>
      </c>
      <c r="I494" s="480">
        <v>383.48333333333335</v>
      </c>
      <c r="J494" s="480">
        <v>387.51666666666659</v>
      </c>
      <c r="K494" s="479">
        <v>379.45</v>
      </c>
      <c r="L494" s="479">
        <v>371</v>
      </c>
      <c r="M494" s="479">
        <v>0.38234000000000001</v>
      </c>
    </row>
    <row r="495" spans="1:13">
      <c r="A495" s="254">
        <v>485</v>
      </c>
      <c r="B495" s="482" t="s">
        <v>522</v>
      </c>
      <c r="C495" s="479">
        <v>1003.85</v>
      </c>
      <c r="D495" s="480">
        <v>994.28333333333342</v>
      </c>
      <c r="E495" s="480">
        <v>970.86666666666679</v>
      </c>
      <c r="F495" s="480">
        <v>937.88333333333333</v>
      </c>
      <c r="G495" s="480">
        <v>914.4666666666667</v>
      </c>
      <c r="H495" s="480">
        <v>1027.2666666666669</v>
      </c>
      <c r="I495" s="480">
        <v>1050.6833333333336</v>
      </c>
      <c r="J495" s="480">
        <v>1083.666666666667</v>
      </c>
      <c r="K495" s="479">
        <v>1017.7</v>
      </c>
      <c r="L495" s="479">
        <v>961.3</v>
      </c>
      <c r="M495" s="479">
        <v>18.627859999999998</v>
      </c>
    </row>
    <row r="496" spans="1:13">
      <c r="A496" s="254">
        <v>486</v>
      </c>
      <c r="B496" s="482" t="s">
        <v>523</v>
      </c>
      <c r="C496" s="479">
        <v>1566.6</v>
      </c>
      <c r="D496" s="480">
        <v>1567.8833333333332</v>
      </c>
      <c r="E496" s="480">
        <v>1548.7666666666664</v>
      </c>
      <c r="F496" s="480">
        <v>1530.9333333333332</v>
      </c>
      <c r="G496" s="480">
        <v>1511.8166666666664</v>
      </c>
      <c r="H496" s="480">
        <v>1585.7166666666665</v>
      </c>
      <c r="I496" s="480">
        <v>1604.8333333333333</v>
      </c>
      <c r="J496" s="480">
        <v>1622.6666666666665</v>
      </c>
      <c r="K496" s="479">
        <v>1587</v>
      </c>
      <c r="L496" s="479">
        <v>1550.05</v>
      </c>
      <c r="M496" s="479">
        <v>0.32416</v>
      </c>
    </row>
    <row r="497" spans="1:13">
      <c r="A497" s="254">
        <v>487</v>
      </c>
      <c r="B497" s="482" t="s">
        <v>524</v>
      </c>
      <c r="C497" s="479">
        <v>1730.25</v>
      </c>
      <c r="D497" s="480">
        <v>1723.4833333333333</v>
      </c>
      <c r="E497" s="480">
        <v>1706.9666666666667</v>
      </c>
      <c r="F497" s="480">
        <v>1683.6833333333334</v>
      </c>
      <c r="G497" s="480">
        <v>1667.1666666666667</v>
      </c>
      <c r="H497" s="480">
        <v>1746.7666666666667</v>
      </c>
      <c r="I497" s="480">
        <v>1763.2833333333335</v>
      </c>
      <c r="J497" s="480">
        <v>1786.5666666666666</v>
      </c>
      <c r="K497" s="479">
        <v>1740</v>
      </c>
      <c r="L497" s="479">
        <v>1700.2</v>
      </c>
      <c r="M497" s="479">
        <v>0.60309000000000001</v>
      </c>
    </row>
    <row r="498" spans="1:13">
      <c r="A498" s="254">
        <v>488</v>
      </c>
      <c r="B498" s="482" t="s">
        <v>118</v>
      </c>
      <c r="C498" s="479">
        <v>8.4499999999999993</v>
      </c>
      <c r="D498" s="480">
        <v>8.4166666666666661</v>
      </c>
      <c r="E498" s="480">
        <v>8.2833333333333314</v>
      </c>
      <c r="F498" s="480">
        <v>8.1166666666666654</v>
      </c>
      <c r="G498" s="480">
        <v>7.9833333333333307</v>
      </c>
      <c r="H498" s="480">
        <v>8.5833333333333321</v>
      </c>
      <c r="I498" s="480">
        <v>8.7166666666666686</v>
      </c>
      <c r="J498" s="480">
        <v>8.8833333333333329</v>
      </c>
      <c r="K498" s="479">
        <v>8.5500000000000007</v>
      </c>
      <c r="L498" s="479">
        <v>8.25</v>
      </c>
      <c r="M498" s="479">
        <v>889.11009000000001</v>
      </c>
    </row>
    <row r="499" spans="1:13">
      <c r="A499" s="254">
        <v>489</v>
      </c>
      <c r="B499" s="482" t="s">
        <v>195</v>
      </c>
      <c r="C499" s="479">
        <v>958.65</v>
      </c>
      <c r="D499" s="480">
        <v>952.18333333333339</v>
      </c>
      <c r="E499" s="480">
        <v>942.11666666666679</v>
      </c>
      <c r="F499" s="480">
        <v>925.58333333333337</v>
      </c>
      <c r="G499" s="480">
        <v>915.51666666666677</v>
      </c>
      <c r="H499" s="480">
        <v>968.71666666666681</v>
      </c>
      <c r="I499" s="480">
        <v>978.78333333333342</v>
      </c>
      <c r="J499" s="480">
        <v>995.31666666666683</v>
      </c>
      <c r="K499" s="479">
        <v>962.25</v>
      </c>
      <c r="L499" s="479">
        <v>935.65</v>
      </c>
      <c r="M499" s="479">
        <v>15.37101</v>
      </c>
    </row>
    <row r="500" spans="1:13">
      <c r="A500" s="254">
        <v>490</v>
      </c>
      <c r="B500" s="482" t="s">
        <v>525</v>
      </c>
      <c r="C500" s="479">
        <v>6788.2</v>
      </c>
      <c r="D500" s="480">
        <v>6758.7</v>
      </c>
      <c r="E500" s="480">
        <v>6685.4</v>
      </c>
      <c r="F500" s="480">
        <v>6582.5999999999995</v>
      </c>
      <c r="G500" s="480">
        <v>6509.2999999999993</v>
      </c>
      <c r="H500" s="480">
        <v>6861.5</v>
      </c>
      <c r="I500" s="480">
        <v>6934.8000000000011</v>
      </c>
      <c r="J500" s="480">
        <v>7037.6</v>
      </c>
      <c r="K500" s="479">
        <v>6832</v>
      </c>
      <c r="L500" s="479">
        <v>6655.9</v>
      </c>
      <c r="M500" s="479">
        <v>2.019E-2</v>
      </c>
    </row>
    <row r="501" spans="1:13">
      <c r="A501" s="254">
        <v>491</v>
      </c>
      <c r="B501" s="482" t="s">
        <v>526</v>
      </c>
      <c r="C501" s="479">
        <v>144.9</v>
      </c>
      <c r="D501" s="480">
        <v>144.86666666666665</v>
      </c>
      <c r="E501" s="480">
        <v>142.73333333333329</v>
      </c>
      <c r="F501" s="480">
        <v>140.56666666666663</v>
      </c>
      <c r="G501" s="480">
        <v>138.43333333333328</v>
      </c>
      <c r="H501" s="480">
        <v>147.0333333333333</v>
      </c>
      <c r="I501" s="480">
        <v>149.16666666666669</v>
      </c>
      <c r="J501" s="480">
        <v>151.33333333333331</v>
      </c>
      <c r="K501" s="479">
        <v>147</v>
      </c>
      <c r="L501" s="479">
        <v>142.69999999999999</v>
      </c>
      <c r="M501" s="479">
        <v>12.945069999999999</v>
      </c>
    </row>
    <row r="502" spans="1:13">
      <c r="A502" s="254">
        <v>492</v>
      </c>
      <c r="B502" s="482" t="s">
        <v>527</v>
      </c>
      <c r="C502" s="479">
        <v>81.95</v>
      </c>
      <c r="D502" s="480">
        <v>81.266666666666666</v>
      </c>
      <c r="E502" s="480">
        <v>80.133333333333326</v>
      </c>
      <c r="F502" s="480">
        <v>78.316666666666663</v>
      </c>
      <c r="G502" s="480">
        <v>77.183333333333323</v>
      </c>
      <c r="H502" s="480">
        <v>83.083333333333329</v>
      </c>
      <c r="I502" s="480">
        <v>84.216666666666683</v>
      </c>
      <c r="J502" s="480">
        <v>86.033333333333331</v>
      </c>
      <c r="K502" s="479">
        <v>82.4</v>
      </c>
      <c r="L502" s="479">
        <v>79.45</v>
      </c>
      <c r="M502" s="479">
        <v>14.4907</v>
      </c>
    </row>
    <row r="503" spans="1:13">
      <c r="A503" s="254">
        <v>493</v>
      </c>
      <c r="B503" s="482" t="s">
        <v>771</v>
      </c>
      <c r="C503" s="479">
        <v>431.2</v>
      </c>
      <c r="D503" s="480">
        <v>433.11666666666662</v>
      </c>
      <c r="E503" s="480">
        <v>428.08333333333326</v>
      </c>
      <c r="F503" s="480">
        <v>424.96666666666664</v>
      </c>
      <c r="G503" s="480">
        <v>419.93333333333328</v>
      </c>
      <c r="H503" s="480">
        <v>436.23333333333323</v>
      </c>
      <c r="I503" s="480">
        <v>441.26666666666665</v>
      </c>
      <c r="J503" s="480">
        <v>444.38333333333321</v>
      </c>
      <c r="K503" s="479">
        <v>438.15</v>
      </c>
      <c r="L503" s="479">
        <v>430</v>
      </c>
      <c r="M503" s="479">
        <v>0.26143</v>
      </c>
    </row>
    <row r="504" spans="1:13">
      <c r="A504" s="254">
        <v>494</v>
      </c>
      <c r="B504" s="482" t="s">
        <v>528</v>
      </c>
      <c r="C504" s="479">
        <v>2214.8000000000002</v>
      </c>
      <c r="D504" s="480">
        <v>2204.7833333333333</v>
      </c>
      <c r="E504" s="480">
        <v>2179.0666666666666</v>
      </c>
      <c r="F504" s="480">
        <v>2143.3333333333335</v>
      </c>
      <c r="G504" s="480">
        <v>2117.6166666666668</v>
      </c>
      <c r="H504" s="480">
        <v>2240.5166666666664</v>
      </c>
      <c r="I504" s="480">
        <v>2266.2333333333327</v>
      </c>
      <c r="J504" s="480">
        <v>2301.9666666666662</v>
      </c>
      <c r="K504" s="479">
        <v>2230.5</v>
      </c>
      <c r="L504" s="479">
        <v>2169.0500000000002</v>
      </c>
      <c r="M504" s="479">
        <v>0.99333000000000005</v>
      </c>
    </row>
    <row r="505" spans="1:13">
      <c r="A505" s="254">
        <v>495</v>
      </c>
      <c r="B505" s="482" t="s">
        <v>196</v>
      </c>
      <c r="C505" s="479">
        <v>487.35</v>
      </c>
      <c r="D505" s="480">
        <v>488.86666666666662</v>
      </c>
      <c r="E505" s="480">
        <v>481.73333333333323</v>
      </c>
      <c r="F505" s="480">
        <v>476.11666666666662</v>
      </c>
      <c r="G505" s="480">
        <v>468.98333333333323</v>
      </c>
      <c r="H505" s="480">
        <v>494.48333333333323</v>
      </c>
      <c r="I505" s="480">
        <v>501.61666666666656</v>
      </c>
      <c r="J505" s="480">
        <v>507.23333333333323</v>
      </c>
      <c r="K505" s="479">
        <v>496</v>
      </c>
      <c r="L505" s="479">
        <v>483.25</v>
      </c>
      <c r="M505" s="479">
        <v>85.997309999999999</v>
      </c>
    </row>
    <row r="506" spans="1:13">
      <c r="A506" s="254">
        <v>496</v>
      </c>
      <c r="B506" s="482" t="s">
        <v>529</v>
      </c>
      <c r="C506" s="479">
        <v>518.95000000000005</v>
      </c>
      <c r="D506" s="480">
        <v>518.93333333333339</v>
      </c>
      <c r="E506" s="480">
        <v>512.41666666666674</v>
      </c>
      <c r="F506" s="480">
        <v>505.88333333333333</v>
      </c>
      <c r="G506" s="480">
        <v>499.36666666666667</v>
      </c>
      <c r="H506" s="480">
        <v>525.46666666666681</v>
      </c>
      <c r="I506" s="480">
        <v>531.98333333333346</v>
      </c>
      <c r="J506" s="480">
        <v>538.51666666666688</v>
      </c>
      <c r="K506" s="479">
        <v>525.45000000000005</v>
      </c>
      <c r="L506" s="479">
        <v>512.4</v>
      </c>
      <c r="M506" s="479">
        <v>8.7171500000000002</v>
      </c>
    </row>
    <row r="507" spans="1:13">
      <c r="A507" s="254">
        <v>497</v>
      </c>
      <c r="B507" s="482" t="s">
        <v>197</v>
      </c>
      <c r="C507" s="479">
        <v>13.9</v>
      </c>
      <c r="D507" s="480">
        <v>13.583333333333334</v>
      </c>
      <c r="E507" s="480">
        <v>13.166666666666668</v>
      </c>
      <c r="F507" s="480">
        <v>12.433333333333334</v>
      </c>
      <c r="G507" s="480">
        <v>12.016666666666667</v>
      </c>
      <c r="H507" s="480">
        <v>14.316666666666668</v>
      </c>
      <c r="I507" s="480">
        <v>14.733333333333336</v>
      </c>
      <c r="J507" s="480">
        <v>15.466666666666669</v>
      </c>
      <c r="K507" s="479">
        <v>14</v>
      </c>
      <c r="L507" s="479">
        <v>12.85</v>
      </c>
      <c r="M507" s="479">
        <v>2489.9775100000002</v>
      </c>
    </row>
    <row r="508" spans="1:13">
      <c r="A508" s="254">
        <v>498</v>
      </c>
      <c r="B508" s="482" t="s">
        <v>198</v>
      </c>
      <c r="C508" s="479">
        <v>183.75</v>
      </c>
      <c r="D508" s="480">
        <v>183.13333333333333</v>
      </c>
      <c r="E508" s="480">
        <v>181.76666666666665</v>
      </c>
      <c r="F508" s="480">
        <v>179.78333333333333</v>
      </c>
      <c r="G508" s="480">
        <v>178.41666666666666</v>
      </c>
      <c r="H508" s="480">
        <v>185.11666666666665</v>
      </c>
      <c r="I508" s="480">
        <v>186.48333333333332</v>
      </c>
      <c r="J508" s="480">
        <v>188.46666666666664</v>
      </c>
      <c r="K508" s="479">
        <v>184.5</v>
      </c>
      <c r="L508" s="479">
        <v>181.15</v>
      </c>
      <c r="M508" s="479">
        <v>68.942890000000006</v>
      </c>
    </row>
    <row r="509" spans="1:13">
      <c r="A509" s="254">
        <v>499</v>
      </c>
      <c r="B509" s="482" t="s">
        <v>530</v>
      </c>
      <c r="C509" s="479">
        <v>268.25</v>
      </c>
      <c r="D509" s="480">
        <v>267.41666666666669</v>
      </c>
      <c r="E509" s="480">
        <v>264.83333333333337</v>
      </c>
      <c r="F509" s="480">
        <v>261.41666666666669</v>
      </c>
      <c r="G509" s="480">
        <v>258.83333333333337</v>
      </c>
      <c r="H509" s="480">
        <v>270.83333333333337</v>
      </c>
      <c r="I509" s="480">
        <v>273.41666666666674</v>
      </c>
      <c r="J509" s="480">
        <v>276.83333333333337</v>
      </c>
      <c r="K509" s="479">
        <v>270</v>
      </c>
      <c r="L509" s="479">
        <v>264</v>
      </c>
      <c r="M509" s="479">
        <v>1.37765</v>
      </c>
    </row>
    <row r="510" spans="1:13">
      <c r="A510" s="254">
        <v>500</v>
      </c>
      <c r="B510" s="482" t="s">
        <v>531</v>
      </c>
      <c r="C510" s="479">
        <v>2072.4</v>
      </c>
      <c r="D510" s="480">
        <v>2084.1166666666663</v>
      </c>
      <c r="E510" s="480">
        <v>2053.2333333333327</v>
      </c>
      <c r="F510" s="480">
        <v>2034.0666666666662</v>
      </c>
      <c r="G510" s="480">
        <v>2003.1833333333325</v>
      </c>
      <c r="H510" s="480">
        <v>2103.2833333333328</v>
      </c>
      <c r="I510" s="480">
        <v>2134.166666666667</v>
      </c>
      <c r="J510" s="480">
        <v>2153.333333333333</v>
      </c>
      <c r="K510" s="479">
        <v>2115</v>
      </c>
      <c r="L510" s="479">
        <v>2064.9499999999998</v>
      </c>
      <c r="M510" s="479">
        <v>0.26241999999999999</v>
      </c>
    </row>
    <row r="511" spans="1:13">
      <c r="A511" s="254">
        <v>501</v>
      </c>
      <c r="B511" s="482" t="s">
        <v>741</v>
      </c>
      <c r="C511" s="479">
        <v>1266.5</v>
      </c>
      <c r="D511" s="480">
        <v>1259.6166666666666</v>
      </c>
      <c r="E511" s="480">
        <v>1244.2333333333331</v>
      </c>
      <c r="F511" s="480">
        <v>1221.9666666666665</v>
      </c>
      <c r="G511" s="480">
        <v>1206.583333333333</v>
      </c>
      <c r="H511" s="480">
        <v>1281.8833333333332</v>
      </c>
      <c r="I511" s="480">
        <v>1297.2666666666669</v>
      </c>
      <c r="J511" s="480">
        <v>1319.5333333333333</v>
      </c>
      <c r="K511" s="479">
        <v>1275</v>
      </c>
      <c r="L511" s="479">
        <v>1237.3499999999999</v>
      </c>
      <c r="M511" s="479">
        <v>0.36897000000000002</v>
      </c>
    </row>
    <row r="513" spans="1:1">
      <c r="A513" s="275"/>
    </row>
    <row r="514" spans="1:1">
      <c r="A514" s="257"/>
    </row>
    <row r="515" spans="1:1">
      <c r="A515" s="275"/>
    </row>
    <row r="516" spans="1:1">
      <c r="A516" s="275"/>
    </row>
    <row r="517" spans="1:1">
      <c r="A517" s="276" t="s">
        <v>281</v>
      </c>
    </row>
    <row r="518" spans="1:1">
      <c r="A518" s="277" t="s">
        <v>199</v>
      </c>
    </row>
    <row r="519" spans="1:1">
      <c r="A519" s="277" t="s">
        <v>200</v>
      </c>
    </row>
    <row r="520" spans="1:1">
      <c r="A520" s="277" t="s">
        <v>201</v>
      </c>
    </row>
    <row r="521" spans="1:1">
      <c r="A521" s="277" t="s">
        <v>202</v>
      </c>
    </row>
    <row r="522" spans="1:1">
      <c r="A522" s="277" t="s">
        <v>203</v>
      </c>
    </row>
    <row r="523" spans="1:1">
      <c r="A523" s="278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204</v>
      </c>
    </row>
    <row r="529" spans="1:1">
      <c r="A529" s="275" t="s">
        <v>205</v>
      </c>
    </row>
    <row r="530" spans="1:1">
      <c r="A530" s="275" t="s">
        <v>206</v>
      </c>
    </row>
    <row r="531" spans="1:1">
      <c r="A531" s="275" t="s">
        <v>207</v>
      </c>
    </row>
    <row r="532" spans="1:1">
      <c r="A532" s="279" t="s">
        <v>208</v>
      </c>
    </row>
    <row r="533" spans="1:1">
      <c r="A533" s="279" t="s">
        <v>209</v>
      </c>
    </row>
    <row r="534" spans="1:1">
      <c r="A534" s="279" t="s">
        <v>210</v>
      </c>
    </row>
    <row r="535" spans="1:1">
      <c r="A535" s="279" t="s">
        <v>211</v>
      </c>
    </row>
    <row r="536" spans="1:1">
      <c r="A536" s="279" t="s">
        <v>212</v>
      </c>
    </row>
    <row r="537" spans="1:1">
      <c r="A537" s="279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283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19"/>
      <c r="B5" s="519"/>
      <c r="C5" s="520"/>
      <c r="D5" s="520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282</v>
      </c>
      <c r="F6" s="237"/>
      <c r="G6" s="237"/>
    </row>
    <row r="7" spans="1:35" s="229" customFormat="1" ht="16.5" customHeight="1">
      <c r="A7" s="247" t="s">
        <v>532</v>
      </c>
      <c r="B7" s="521" t="s">
        <v>533</v>
      </c>
      <c r="C7" s="521"/>
      <c r="D7" s="248">
        <f>Main!B10</f>
        <v>44320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534</v>
      </c>
      <c r="B9" s="252" t="s">
        <v>535</v>
      </c>
      <c r="C9" s="252" t="s">
        <v>536</v>
      </c>
      <c r="D9" s="252" t="s">
        <v>537</v>
      </c>
      <c r="E9" s="252" t="s">
        <v>538</v>
      </c>
      <c r="F9" s="252" t="s">
        <v>539</v>
      </c>
      <c r="G9" s="252" t="s">
        <v>540</v>
      </c>
      <c r="H9" s="252" t="s">
        <v>541</v>
      </c>
    </row>
    <row r="10" spans="1:35">
      <c r="A10" s="230">
        <v>44319</v>
      </c>
      <c r="B10" s="253">
        <v>541627</v>
      </c>
      <c r="C10" s="254" t="s">
        <v>899</v>
      </c>
      <c r="D10" s="254" t="s">
        <v>900</v>
      </c>
      <c r="E10" s="254" t="s">
        <v>543</v>
      </c>
      <c r="F10" s="356">
        <v>51935</v>
      </c>
      <c r="G10" s="253">
        <v>6.48</v>
      </c>
      <c r="H10" s="325" t="s">
        <v>305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44319</v>
      </c>
      <c r="B11" s="253">
        <v>541627</v>
      </c>
      <c r="C11" s="254" t="s">
        <v>899</v>
      </c>
      <c r="D11" s="254" t="s">
        <v>901</v>
      </c>
      <c r="E11" s="254" t="s">
        <v>542</v>
      </c>
      <c r="F11" s="356">
        <v>30000</v>
      </c>
      <c r="G11" s="253">
        <v>6.45</v>
      </c>
      <c r="H11" s="325" t="s">
        <v>305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44319</v>
      </c>
      <c r="B12" s="253">
        <v>531109</v>
      </c>
      <c r="C12" s="254" t="s">
        <v>902</v>
      </c>
      <c r="D12" s="254" t="s">
        <v>903</v>
      </c>
      <c r="E12" s="254" t="s">
        <v>543</v>
      </c>
      <c r="F12" s="356">
        <v>130487</v>
      </c>
      <c r="G12" s="253">
        <v>65.069999999999993</v>
      </c>
      <c r="H12" s="325" t="s">
        <v>305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44319</v>
      </c>
      <c r="B13" s="253">
        <v>538564</v>
      </c>
      <c r="C13" s="254" t="s">
        <v>904</v>
      </c>
      <c r="D13" s="254" t="s">
        <v>905</v>
      </c>
      <c r="E13" s="254" t="s">
        <v>543</v>
      </c>
      <c r="F13" s="356">
        <v>217171</v>
      </c>
      <c r="G13" s="253">
        <v>135</v>
      </c>
      <c r="H13" s="325" t="s">
        <v>305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44319</v>
      </c>
      <c r="B14" s="253">
        <v>538564</v>
      </c>
      <c r="C14" s="254" t="s">
        <v>904</v>
      </c>
      <c r="D14" s="254" t="s">
        <v>906</v>
      </c>
      <c r="E14" s="254" t="s">
        <v>542</v>
      </c>
      <c r="F14" s="356">
        <v>250996</v>
      </c>
      <c r="G14" s="253">
        <v>135</v>
      </c>
      <c r="H14" s="325" t="s">
        <v>305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44319</v>
      </c>
      <c r="B15" s="253">
        <v>540850</v>
      </c>
      <c r="C15" s="254" t="s">
        <v>907</v>
      </c>
      <c r="D15" s="254" t="s">
        <v>908</v>
      </c>
      <c r="E15" s="254" t="s">
        <v>542</v>
      </c>
      <c r="F15" s="356">
        <v>80000</v>
      </c>
      <c r="G15" s="253">
        <v>8.68</v>
      </c>
      <c r="H15" s="325" t="s">
        <v>305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44319</v>
      </c>
      <c r="B16" s="253">
        <v>506261</v>
      </c>
      <c r="C16" s="254" t="s">
        <v>909</v>
      </c>
      <c r="D16" s="254" t="s">
        <v>910</v>
      </c>
      <c r="E16" s="254" t="s">
        <v>542</v>
      </c>
      <c r="F16" s="356">
        <v>199763</v>
      </c>
      <c r="G16" s="253">
        <v>54.92</v>
      </c>
      <c r="H16" s="325" t="s">
        <v>305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44319</v>
      </c>
      <c r="B17" s="253">
        <v>506261</v>
      </c>
      <c r="C17" s="254" t="s">
        <v>909</v>
      </c>
      <c r="D17" s="254" t="s">
        <v>910</v>
      </c>
      <c r="E17" s="254" t="s">
        <v>543</v>
      </c>
      <c r="F17" s="356">
        <v>199763</v>
      </c>
      <c r="G17" s="253">
        <v>62.7</v>
      </c>
      <c r="H17" s="325" t="s">
        <v>305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44319</v>
      </c>
      <c r="B18" s="253">
        <v>540198</v>
      </c>
      <c r="C18" s="254" t="s">
        <v>871</v>
      </c>
      <c r="D18" s="254" t="s">
        <v>872</v>
      </c>
      <c r="E18" s="254" t="s">
        <v>542</v>
      </c>
      <c r="F18" s="356">
        <v>13838</v>
      </c>
      <c r="G18" s="253">
        <v>25.63</v>
      </c>
      <c r="H18" s="325" t="s">
        <v>305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44319</v>
      </c>
      <c r="B19" s="253">
        <v>540198</v>
      </c>
      <c r="C19" s="254" t="s">
        <v>871</v>
      </c>
      <c r="D19" s="254" t="s">
        <v>872</v>
      </c>
      <c r="E19" s="254" t="s">
        <v>543</v>
      </c>
      <c r="F19" s="356">
        <v>35880</v>
      </c>
      <c r="G19" s="253">
        <v>25.36</v>
      </c>
      <c r="H19" s="325" t="s">
        <v>305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44319</v>
      </c>
      <c r="B20" s="253">
        <v>539291</v>
      </c>
      <c r="C20" s="254" t="s">
        <v>873</v>
      </c>
      <c r="D20" s="254" t="s">
        <v>874</v>
      </c>
      <c r="E20" s="254" t="s">
        <v>542</v>
      </c>
      <c r="F20" s="356">
        <v>22500</v>
      </c>
      <c r="G20" s="253">
        <v>67.48</v>
      </c>
      <c r="H20" s="325" t="s">
        <v>305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44319</v>
      </c>
      <c r="B21" s="253">
        <v>540259</v>
      </c>
      <c r="C21" s="254" t="s">
        <v>859</v>
      </c>
      <c r="D21" s="254" t="s">
        <v>858</v>
      </c>
      <c r="E21" s="254" t="s">
        <v>542</v>
      </c>
      <c r="F21" s="356">
        <v>21497</v>
      </c>
      <c r="G21" s="253">
        <v>13.21</v>
      </c>
      <c r="H21" s="325" t="s">
        <v>305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44319</v>
      </c>
      <c r="B22" s="253">
        <v>540259</v>
      </c>
      <c r="C22" s="254" t="s">
        <v>859</v>
      </c>
      <c r="D22" s="254" t="s">
        <v>858</v>
      </c>
      <c r="E22" s="254" t="s">
        <v>543</v>
      </c>
      <c r="F22" s="356">
        <v>107431</v>
      </c>
      <c r="G22" s="253">
        <v>12.8</v>
      </c>
      <c r="H22" s="325" t="s">
        <v>305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44319</v>
      </c>
      <c r="B23" s="253">
        <v>531658</v>
      </c>
      <c r="C23" s="254" t="s">
        <v>911</v>
      </c>
      <c r="D23" s="254" t="s">
        <v>912</v>
      </c>
      <c r="E23" s="254" t="s">
        <v>543</v>
      </c>
      <c r="F23" s="356">
        <v>47000</v>
      </c>
      <c r="G23" s="253">
        <v>4.12</v>
      </c>
      <c r="H23" s="325" t="s">
        <v>305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44319</v>
      </c>
      <c r="B24" s="253">
        <v>531658</v>
      </c>
      <c r="C24" s="254" t="s">
        <v>911</v>
      </c>
      <c r="D24" s="254" t="s">
        <v>913</v>
      </c>
      <c r="E24" s="254" t="s">
        <v>542</v>
      </c>
      <c r="F24" s="356">
        <v>87154</v>
      </c>
      <c r="G24" s="253">
        <v>4.12</v>
      </c>
      <c r="H24" s="325" t="s">
        <v>305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44319</v>
      </c>
      <c r="B25" s="253">
        <v>531658</v>
      </c>
      <c r="C25" s="254" t="s">
        <v>911</v>
      </c>
      <c r="D25" s="254" t="s">
        <v>914</v>
      </c>
      <c r="E25" s="254" t="s">
        <v>542</v>
      </c>
      <c r="F25" s="356">
        <v>25081</v>
      </c>
      <c r="G25" s="253">
        <v>4.12</v>
      </c>
      <c r="H25" s="325" t="s">
        <v>305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44319</v>
      </c>
      <c r="B26" s="253" t="s">
        <v>309</v>
      </c>
      <c r="C26" s="254" t="s">
        <v>915</v>
      </c>
      <c r="D26" s="254" t="s">
        <v>888</v>
      </c>
      <c r="E26" s="254" t="s">
        <v>542</v>
      </c>
      <c r="F26" s="356">
        <v>1216404</v>
      </c>
      <c r="G26" s="253">
        <v>305.52999999999997</v>
      </c>
      <c r="H26" s="325" t="s">
        <v>841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44319</v>
      </c>
      <c r="B27" s="253" t="s">
        <v>916</v>
      </c>
      <c r="C27" s="254" t="s">
        <v>917</v>
      </c>
      <c r="D27" s="254" t="s">
        <v>918</v>
      </c>
      <c r="E27" s="254" t="s">
        <v>542</v>
      </c>
      <c r="F27" s="356">
        <v>714813</v>
      </c>
      <c r="G27" s="253">
        <v>5.36</v>
      </c>
      <c r="H27" s="325" t="s">
        <v>841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44319</v>
      </c>
      <c r="B28" s="253" t="s">
        <v>916</v>
      </c>
      <c r="C28" s="254" t="s">
        <v>917</v>
      </c>
      <c r="D28" s="254" t="s">
        <v>919</v>
      </c>
      <c r="E28" s="254" t="s">
        <v>542</v>
      </c>
      <c r="F28" s="356">
        <v>480000</v>
      </c>
      <c r="G28" s="253">
        <v>5.6</v>
      </c>
      <c r="H28" s="325" t="s">
        <v>841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44319</v>
      </c>
      <c r="B29" s="253" t="s">
        <v>875</v>
      </c>
      <c r="C29" s="254" t="s">
        <v>876</v>
      </c>
      <c r="D29" s="254" t="s">
        <v>884</v>
      </c>
      <c r="E29" s="254" t="s">
        <v>542</v>
      </c>
      <c r="F29" s="356">
        <v>348217</v>
      </c>
      <c r="G29" s="253">
        <v>254.78</v>
      </c>
      <c r="H29" s="325" t="s">
        <v>841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44319</v>
      </c>
      <c r="B30" s="253" t="s">
        <v>875</v>
      </c>
      <c r="C30" s="254" t="s">
        <v>876</v>
      </c>
      <c r="D30" s="254" t="s">
        <v>888</v>
      </c>
      <c r="E30" s="254" t="s">
        <v>542</v>
      </c>
      <c r="F30" s="356">
        <v>390852</v>
      </c>
      <c r="G30" s="253">
        <v>254.4</v>
      </c>
      <c r="H30" s="325" t="s">
        <v>841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44319</v>
      </c>
      <c r="B31" s="253" t="s">
        <v>920</v>
      </c>
      <c r="C31" s="254" t="s">
        <v>921</v>
      </c>
      <c r="D31" s="254" t="s">
        <v>922</v>
      </c>
      <c r="E31" s="254" t="s">
        <v>542</v>
      </c>
      <c r="F31" s="356">
        <v>1358105</v>
      </c>
      <c r="G31" s="253">
        <v>50.35</v>
      </c>
      <c r="H31" s="325" t="s">
        <v>841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44319</v>
      </c>
      <c r="B32" s="253" t="s">
        <v>920</v>
      </c>
      <c r="C32" s="254" t="s">
        <v>921</v>
      </c>
      <c r="D32" s="254" t="s">
        <v>879</v>
      </c>
      <c r="E32" s="254" t="s">
        <v>542</v>
      </c>
      <c r="F32" s="356">
        <v>1739846</v>
      </c>
      <c r="G32" s="253">
        <v>50.4</v>
      </c>
      <c r="H32" s="325" t="s">
        <v>841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44319</v>
      </c>
      <c r="B33" s="253" t="s">
        <v>920</v>
      </c>
      <c r="C33" s="254" t="s">
        <v>921</v>
      </c>
      <c r="D33" s="254" t="s">
        <v>860</v>
      </c>
      <c r="E33" s="254" t="s">
        <v>542</v>
      </c>
      <c r="F33" s="356">
        <v>1561393</v>
      </c>
      <c r="G33" s="253">
        <v>50.26</v>
      </c>
      <c r="H33" s="325" t="s">
        <v>841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44319</v>
      </c>
      <c r="B34" s="253" t="s">
        <v>923</v>
      </c>
      <c r="C34" s="254" t="s">
        <v>924</v>
      </c>
      <c r="D34" s="254" t="s">
        <v>925</v>
      </c>
      <c r="E34" s="254" t="s">
        <v>542</v>
      </c>
      <c r="F34" s="356">
        <v>28176</v>
      </c>
      <c r="G34" s="253">
        <v>72.52</v>
      </c>
      <c r="H34" s="325" t="s">
        <v>841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44319</v>
      </c>
      <c r="B35" s="253" t="s">
        <v>926</v>
      </c>
      <c r="C35" s="254" t="s">
        <v>927</v>
      </c>
      <c r="D35" s="254" t="s">
        <v>928</v>
      </c>
      <c r="E35" s="254" t="s">
        <v>542</v>
      </c>
      <c r="F35" s="356">
        <v>290000</v>
      </c>
      <c r="G35" s="253">
        <v>1.86</v>
      </c>
      <c r="H35" s="325" t="s">
        <v>841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44319</v>
      </c>
      <c r="B36" s="253" t="s">
        <v>926</v>
      </c>
      <c r="C36" s="254" t="s">
        <v>927</v>
      </c>
      <c r="D36" s="254" t="s">
        <v>929</v>
      </c>
      <c r="E36" s="254" t="s">
        <v>542</v>
      </c>
      <c r="F36" s="356">
        <v>2730000</v>
      </c>
      <c r="G36" s="253">
        <v>1.85</v>
      </c>
      <c r="H36" s="325" t="s">
        <v>841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44319</v>
      </c>
      <c r="B37" s="253" t="s">
        <v>930</v>
      </c>
      <c r="C37" s="254" t="s">
        <v>931</v>
      </c>
      <c r="D37" s="254" t="s">
        <v>906</v>
      </c>
      <c r="E37" s="254" t="s">
        <v>542</v>
      </c>
      <c r="F37" s="356">
        <v>124172</v>
      </c>
      <c r="G37" s="253">
        <v>218.48</v>
      </c>
      <c r="H37" s="325" t="s">
        <v>841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44319</v>
      </c>
      <c r="B38" s="253" t="s">
        <v>932</v>
      </c>
      <c r="C38" s="254" t="s">
        <v>933</v>
      </c>
      <c r="D38" s="254" t="s">
        <v>934</v>
      </c>
      <c r="E38" s="254" t="s">
        <v>542</v>
      </c>
      <c r="F38" s="356">
        <v>5892</v>
      </c>
      <c r="G38" s="253">
        <v>168.52</v>
      </c>
      <c r="H38" s="325" t="s">
        <v>841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44319</v>
      </c>
      <c r="B39" s="253" t="s">
        <v>877</v>
      </c>
      <c r="C39" s="254" t="s">
        <v>878</v>
      </c>
      <c r="D39" s="254" t="s">
        <v>858</v>
      </c>
      <c r="E39" s="254" t="s">
        <v>542</v>
      </c>
      <c r="F39" s="356">
        <v>67012</v>
      </c>
      <c r="G39" s="253">
        <v>24.8</v>
      </c>
      <c r="H39" s="325" t="s">
        <v>841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44319</v>
      </c>
      <c r="B40" s="253" t="s">
        <v>935</v>
      </c>
      <c r="C40" s="254" t="s">
        <v>936</v>
      </c>
      <c r="D40" s="254" t="s">
        <v>937</v>
      </c>
      <c r="E40" s="254" t="s">
        <v>542</v>
      </c>
      <c r="F40" s="356">
        <v>300</v>
      </c>
      <c r="G40" s="253">
        <v>950</v>
      </c>
      <c r="H40" s="325" t="s">
        <v>841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44319</v>
      </c>
      <c r="B41" s="253" t="s">
        <v>909</v>
      </c>
      <c r="C41" s="254" t="s">
        <v>938</v>
      </c>
      <c r="D41" s="254" t="s">
        <v>918</v>
      </c>
      <c r="E41" s="254" t="s">
        <v>542</v>
      </c>
      <c r="F41" s="356">
        <v>184944</v>
      </c>
      <c r="G41" s="253">
        <v>59.44</v>
      </c>
      <c r="H41" s="325" t="s">
        <v>841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44319</v>
      </c>
      <c r="B42" s="253" t="s">
        <v>880</v>
      </c>
      <c r="C42" s="254" t="s">
        <v>881</v>
      </c>
      <c r="D42" s="254" t="s">
        <v>939</v>
      </c>
      <c r="E42" s="254" t="s">
        <v>542</v>
      </c>
      <c r="F42" s="356">
        <v>18756579</v>
      </c>
      <c r="G42" s="253">
        <v>1.72</v>
      </c>
      <c r="H42" s="325" t="s">
        <v>841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44319</v>
      </c>
      <c r="B43" s="253" t="s">
        <v>880</v>
      </c>
      <c r="C43" s="254" t="s">
        <v>881</v>
      </c>
      <c r="D43" s="254" t="s">
        <v>885</v>
      </c>
      <c r="E43" s="254" t="s">
        <v>542</v>
      </c>
      <c r="F43" s="356">
        <v>15887631</v>
      </c>
      <c r="G43" s="253">
        <v>1.65</v>
      </c>
      <c r="H43" s="325" t="s">
        <v>841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44319</v>
      </c>
      <c r="B44" s="253" t="s">
        <v>882</v>
      </c>
      <c r="C44" s="254" t="s">
        <v>883</v>
      </c>
      <c r="D44" s="254" t="s">
        <v>940</v>
      </c>
      <c r="E44" s="254" t="s">
        <v>542</v>
      </c>
      <c r="F44" s="356">
        <v>30016</v>
      </c>
      <c r="G44" s="253">
        <v>45.62</v>
      </c>
      <c r="H44" s="325" t="s">
        <v>841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44319</v>
      </c>
      <c r="B45" s="253" t="s">
        <v>886</v>
      </c>
      <c r="C45" s="254" t="s">
        <v>887</v>
      </c>
      <c r="D45" s="254" t="s">
        <v>941</v>
      </c>
      <c r="E45" s="254" t="s">
        <v>542</v>
      </c>
      <c r="F45" s="356">
        <v>221349</v>
      </c>
      <c r="G45" s="253">
        <v>1193.1500000000001</v>
      </c>
      <c r="H45" s="325" t="s">
        <v>841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44319</v>
      </c>
      <c r="B46" s="253" t="s">
        <v>886</v>
      </c>
      <c r="C46" s="254" t="s">
        <v>887</v>
      </c>
      <c r="D46" s="254" t="s">
        <v>942</v>
      </c>
      <c r="E46" s="254" t="s">
        <v>542</v>
      </c>
      <c r="F46" s="356">
        <v>191015</v>
      </c>
      <c r="G46" s="253">
        <v>1179.42</v>
      </c>
      <c r="H46" s="325" t="s">
        <v>841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44319</v>
      </c>
      <c r="B47" s="253" t="s">
        <v>886</v>
      </c>
      <c r="C47" s="254" t="s">
        <v>887</v>
      </c>
      <c r="D47" s="254" t="s">
        <v>943</v>
      </c>
      <c r="E47" s="254" t="s">
        <v>542</v>
      </c>
      <c r="F47" s="356">
        <v>167334</v>
      </c>
      <c r="G47" s="253">
        <v>1179.42</v>
      </c>
      <c r="H47" s="325" t="s">
        <v>841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44319</v>
      </c>
      <c r="B48" s="253" t="s">
        <v>886</v>
      </c>
      <c r="C48" s="254" t="s">
        <v>887</v>
      </c>
      <c r="D48" s="254" t="s">
        <v>888</v>
      </c>
      <c r="E48" s="254" t="s">
        <v>542</v>
      </c>
      <c r="F48" s="356">
        <v>244155</v>
      </c>
      <c r="G48" s="253">
        <v>1175.19</v>
      </c>
      <c r="H48" s="325" t="s">
        <v>841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44319</v>
      </c>
      <c r="B49" s="253" t="s">
        <v>886</v>
      </c>
      <c r="C49" s="254" t="s">
        <v>887</v>
      </c>
      <c r="D49" s="254" t="s">
        <v>884</v>
      </c>
      <c r="E49" s="254" t="s">
        <v>542</v>
      </c>
      <c r="F49" s="356">
        <v>173300</v>
      </c>
      <c r="G49" s="253">
        <v>1179.6500000000001</v>
      </c>
      <c r="H49" s="325" t="s">
        <v>841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44319</v>
      </c>
      <c r="B50" s="253" t="s">
        <v>886</v>
      </c>
      <c r="C50" s="254" t="s">
        <v>887</v>
      </c>
      <c r="D50" s="254" t="s">
        <v>870</v>
      </c>
      <c r="E50" s="254" t="s">
        <v>542</v>
      </c>
      <c r="F50" s="356">
        <v>236103</v>
      </c>
      <c r="G50" s="253">
        <v>1158.3</v>
      </c>
      <c r="H50" s="325" t="s">
        <v>841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44319</v>
      </c>
      <c r="B51" s="253" t="s">
        <v>886</v>
      </c>
      <c r="C51" s="254" t="s">
        <v>887</v>
      </c>
      <c r="D51" s="254" t="s">
        <v>944</v>
      </c>
      <c r="E51" s="254" t="s">
        <v>542</v>
      </c>
      <c r="F51" s="356">
        <v>182255</v>
      </c>
      <c r="G51" s="253">
        <v>1184.08</v>
      </c>
      <c r="H51" s="325" t="s">
        <v>841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44319</v>
      </c>
      <c r="B52" s="253" t="s">
        <v>945</v>
      </c>
      <c r="C52" s="254" t="s">
        <v>946</v>
      </c>
      <c r="D52" s="254" t="s">
        <v>947</v>
      </c>
      <c r="E52" s="254" t="s">
        <v>542</v>
      </c>
      <c r="F52" s="356">
        <v>203200</v>
      </c>
      <c r="G52" s="253">
        <v>147.63</v>
      </c>
      <c r="H52" s="325" t="s">
        <v>841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44319</v>
      </c>
      <c r="B53" s="253" t="s">
        <v>948</v>
      </c>
      <c r="C53" s="254" t="s">
        <v>949</v>
      </c>
      <c r="D53" s="254" t="s">
        <v>950</v>
      </c>
      <c r="E53" s="254" t="s">
        <v>542</v>
      </c>
      <c r="F53" s="356">
        <v>20000000</v>
      </c>
      <c r="G53" s="253">
        <v>0.1</v>
      </c>
      <c r="H53" s="325" t="s">
        <v>841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A54" s="230">
        <v>44319</v>
      </c>
      <c r="B54" s="253" t="s">
        <v>951</v>
      </c>
      <c r="C54" s="254" t="s">
        <v>952</v>
      </c>
      <c r="D54" s="254" t="s">
        <v>857</v>
      </c>
      <c r="E54" s="254" t="s">
        <v>542</v>
      </c>
      <c r="F54" s="356">
        <v>1244905</v>
      </c>
      <c r="G54" s="253">
        <v>32.299999999999997</v>
      </c>
      <c r="H54" s="325" t="s">
        <v>841</v>
      </c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A55" s="230">
        <v>44319</v>
      </c>
      <c r="B55" s="253" t="s">
        <v>309</v>
      </c>
      <c r="C55" s="254" t="s">
        <v>915</v>
      </c>
      <c r="D55" s="254" t="s">
        <v>888</v>
      </c>
      <c r="E55" s="254" t="s">
        <v>543</v>
      </c>
      <c r="F55" s="356">
        <v>1222945</v>
      </c>
      <c r="G55" s="253">
        <v>306.20999999999998</v>
      </c>
      <c r="H55" s="325" t="s">
        <v>841</v>
      </c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A56" s="230">
        <v>44319</v>
      </c>
      <c r="B56" s="253" t="s">
        <v>916</v>
      </c>
      <c r="C56" s="254" t="s">
        <v>917</v>
      </c>
      <c r="D56" s="254" t="s">
        <v>918</v>
      </c>
      <c r="E56" s="254" t="s">
        <v>543</v>
      </c>
      <c r="F56" s="356">
        <v>534813</v>
      </c>
      <c r="G56" s="253">
        <v>5.61</v>
      </c>
      <c r="H56" s="325" t="s">
        <v>841</v>
      </c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A57" s="230">
        <v>44319</v>
      </c>
      <c r="B57" s="253" t="s">
        <v>875</v>
      </c>
      <c r="C57" s="254" t="s">
        <v>876</v>
      </c>
      <c r="D57" s="254" t="s">
        <v>888</v>
      </c>
      <c r="E57" s="254" t="s">
        <v>543</v>
      </c>
      <c r="F57" s="356">
        <v>392426</v>
      </c>
      <c r="G57" s="253">
        <v>255.49</v>
      </c>
      <c r="H57" s="325" t="s">
        <v>841</v>
      </c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A58" s="230">
        <v>44319</v>
      </c>
      <c r="B58" s="253" t="s">
        <v>875</v>
      </c>
      <c r="C58" s="254" t="s">
        <v>876</v>
      </c>
      <c r="D58" s="254" t="s">
        <v>884</v>
      </c>
      <c r="E58" s="254" t="s">
        <v>543</v>
      </c>
      <c r="F58" s="356">
        <v>355742</v>
      </c>
      <c r="G58" s="253">
        <v>257.14999999999998</v>
      </c>
      <c r="H58" s="325" t="s">
        <v>841</v>
      </c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A59" s="230">
        <v>44319</v>
      </c>
      <c r="B59" s="253" t="s">
        <v>920</v>
      </c>
      <c r="C59" s="254" t="s">
        <v>921</v>
      </c>
      <c r="D59" s="254" t="s">
        <v>922</v>
      </c>
      <c r="E59" s="254" t="s">
        <v>543</v>
      </c>
      <c r="F59" s="356">
        <v>1313105</v>
      </c>
      <c r="G59" s="253">
        <v>50.3</v>
      </c>
      <c r="H59" s="325" t="s">
        <v>841</v>
      </c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A60" s="230">
        <v>44319</v>
      </c>
      <c r="B60" s="253" t="s">
        <v>920</v>
      </c>
      <c r="C60" s="254" t="s">
        <v>921</v>
      </c>
      <c r="D60" s="254" t="s">
        <v>860</v>
      </c>
      <c r="E60" s="254" t="s">
        <v>543</v>
      </c>
      <c r="F60" s="356">
        <v>1586448</v>
      </c>
      <c r="G60" s="253">
        <v>50.3</v>
      </c>
      <c r="H60" s="325" t="s">
        <v>841</v>
      </c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A61" s="230">
        <v>44319</v>
      </c>
      <c r="B61" s="253" t="s">
        <v>920</v>
      </c>
      <c r="C61" s="254" t="s">
        <v>921</v>
      </c>
      <c r="D61" s="254" t="s">
        <v>879</v>
      </c>
      <c r="E61" s="254" t="s">
        <v>543</v>
      </c>
      <c r="F61" s="356">
        <v>1649490</v>
      </c>
      <c r="G61" s="253">
        <v>50.31</v>
      </c>
      <c r="H61" s="325" t="s">
        <v>841</v>
      </c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A62" s="230">
        <v>44319</v>
      </c>
      <c r="B62" s="118" t="s">
        <v>923</v>
      </c>
      <c r="C62" s="231" t="s">
        <v>924</v>
      </c>
      <c r="D62" s="231" t="s">
        <v>925</v>
      </c>
      <c r="E62" s="254" t="s">
        <v>543</v>
      </c>
      <c r="F62" s="118">
        <v>108069</v>
      </c>
      <c r="G62" s="118">
        <v>73.97</v>
      </c>
      <c r="H62" s="325" t="s">
        <v>841</v>
      </c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A63" s="230">
        <v>44319</v>
      </c>
      <c r="B63" s="253" t="s">
        <v>926</v>
      </c>
      <c r="C63" s="254" t="s">
        <v>927</v>
      </c>
      <c r="D63" s="254" t="s">
        <v>953</v>
      </c>
      <c r="E63" s="254" t="s">
        <v>543</v>
      </c>
      <c r="F63" s="356">
        <v>3030836</v>
      </c>
      <c r="G63" s="253">
        <v>1.85</v>
      </c>
      <c r="H63" s="325" t="s">
        <v>841</v>
      </c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A64" s="230">
        <v>44319</v>
      </c>
      <c r="B64" s="253" t="s">
        <v>954</v>
      </c>
      <c r="C64" s="254" t="s">
        <v>955</v>
      </c>
      <c r="D64" s="254" t="s">
        <v>956</v>
      </c>
      <c r="E64" s="254" t="s">
        <v>543</v>
      </c>
      <c r="F64" s="356">
        <v>154454</v>
      </c>
      <c r="G64" s="253">
        <v>159.94999999999999</v>
      </c>
      <c r="H64" s="325" t="s">
        <v>841</v>
      </c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1:35">
      <c r="A65" s="230">
        <v>44319</v>
      </c>
      <c r="B65" s="253" t="s">
        <v>877</v>
      </c>
      <c r="C65" s="254" t="s">
        <v>878</v>
      </c>
      <c r="D65" s="254" t="s">
        <v>858</v>
      </c>
      <c r="E65" s="254" t="s">
        <v>543</v>
      </c>
      <c r="F65" s="356">
        <v>73418</v>
      </c>
      <c r="G65" s="253">
        <v>24.45</v>
      </c>
      <c r="H65" s="325" t="s">
        <v>841</v>
      </c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1:35">
      <c r="A66" s="230">
        <v>44319</v>
      </c>
      <c r="B66" s="253" t="s">
        <v>957</v>
      </c>
      <c r="C66" s="254" t="s">
        <v>958</v>
      </c>
      <c r="D66" s="254" t="s">
        <v>906</v>
      </c>
      <c r="E66" s="254" t="s">
        <v>543</v>
      </c>
      <c r="F66" s="356">
        <v>561900</v>
      </c>
      <c r="G66" s="253">
        <v>24.86</v>
      </c>
      <c r="H66" s="325" t="s">
        <v>841</v>
      </c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1:35">
      <c r="A67" s="230">
        <v>44319</v>
      </c>
      <c r="B67" s="253" t="s">
        <v>957</v>
      </c>
      <c r="C67" s="254" t="s">
        <v>958</v>
      </c>
      <c r="D67" s="254" t="s">
        <v>959</v>
      </c>
      <c r="E67" s="254" t="s">
        <v>543</v>
      </c>
      <c r="F67" s="356">
        <v>430000</v>
      </c>
      <c r="G67" s="253">
        <v>28.43</v>
      </c>
      <c r="H67" s="325" t="s">
        <v>841</v>
      </c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1:35">
      <c r="A68" s="230">
        <v>44319</v>
      </c>
      <c r="B68" s="253" t="s">
        <v>935</v>
      </c>
      <c r="C68" s="254" t="s">
        <v>936</v>
      </c>
      <c r="D68" s="254" t="s">
        <v>937</v>
      </c>
      <c r="E68" s="254" t="s">
        <v>543</v>
      </c>
      <c r="F68" s="356">
        <v>9000</v>
      </c>
      <c r="G68" s="253">
        <v>968.06</v>
      </c>
      <c r="H68" s="325" t="s">
        <v>841</v>
      </c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1:35">
      <c r="A69" s="230">
        <v>44319</v>
      </c>
      <c r="B69" s="253" t="s">
        <v>909</v>
      </c>
      <c r="C69" s="254" t="s">
        <v>938</v>
      </c>
      <c r="D69" s="254" t="s">
        <v>918</v>
      </c>
      <c r="E69" s="254" t="s">
        <v>543</v>
      </c>
      <c r="F69" s="356">
        <v>200944</v>
      </c>
      <c r="G69" s="253">
        <v>61.58</v>
      </c>
      <c r="H69" s="325" t="s">
        <v>841</v>
      </c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1:35">
      <c r="A70" s="230">
        <v>44319</v>
      </c>
      <c r="B70" s="253" t="s">
        <v>880</v>
      </c>
      <c r="C70" s="254" t="s">
        <v>881</v>
      </c>
      <c r="D70" s="254" t="s">
        <v>885</v>
      </c>
      <c r="E70" s="254" t="s">
        <v>543</v>
      </c>
      <c r="F70" s="356">
        <v>6387631</v>
      </c>
      <c r="G70" s="253">
        <v>1.72</v>
      </c>
      <c r="H70" s="325" t="s">
        <v>841</v>
      </c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1:35">
      <c r="A71" s="230">
        <v>44319</v>
      </c>
      <c r="B71" s="253" t="s">
        <v>880</v>
      </c>
      <c r="C71" s="254" t="s">
        <v>881</v>
      </c>
      <c r="D71" s="254" t="s">
        <v>939</v>
      </c>
      <c r="E71" s="254" t="s">
        <v>543</v>
      </c>
      <c r="F71" s="356">
        <v>10956579</v>
      </c>
      <c r="G71" s="253">
        <v>1.74</v>
      </c>
      <c r="H71" s="325" t="s">
        <v>841</v>
      </c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1:35">
      <c r="A72" s="230">
        <v>44319</v>
      </c>
      <c r="B72" s="253" t="s">
        <v>882</v>
      </c>
      <c r="C72" s="254" t="s">
        <v>883</v>
      </c>
      <c r="D72" s="254" t="s">
        <v>940</v>
      </c>
      <c r="E72" s="254" t="s">
        <v>543</v>
      </c>
      <c r="F72" s="356">
        <v>2130016</v>
      </c>
      <c r="G72" s="253">
        <v>50.03</v>
      </c>
      <c r="H72" s="325" t="s">
        <v>841</v>
      </c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1:35">
      <c r="A73" s="230">
        <v>44319</v>
      </c>
      <c r="B73" s="253" t="s">
        <v>886</v>
      </c>
      <c r="C73" s="254" t="s">
        <v>887</v>
      </c>
      <c r="D73" s="254" t="s">
        <v>870</v>
      </c>
      <c r="E73" s="254" t="s">
        <v>543</v>
      </c>
      <c r="F73" s="356">
        <v>236103</v>
      </c>
      <c r="G73" s="253">
        <v>1160.56</v>
      </c>
      <c r="H73" s="325" t="s">
        <v>841</v>
      </c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1:35">
      <c r="A74" s="230">
        <v>44319</v>
      </c>
      <c r="B74" s="253" t="s">
        <v>886</v>
      </c>
      <c r="C74" s="254" t="s">
        <v>887</v>
      </c>
      <c r="D74" s="254" t="s">
        <v>941</v>
      </c>
      <c r="E74" s="254" t="s">
        <v>543</v>
      </c>
      <c r="F74" s="356">
        <v>220187</v>
      </c>
      <c r="G74" s="253">
        <v>1195.51</v>
      </c>
      <c r="H74" s="325" t="s">
        <v>841</v>
      </c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1:35">
      <c r="A75" s="230">
        <v>44319</v>
      </c>
      <c r="B75" s="253" t="s">
        <v>886</v>
      </c>
      <c r="C75" s="254" t="s">
        <v>887</v>
      </c>
      <c r="D75" s="254" t="s">
        <v>884</v>
      </c>
      <c r="E75" s="254" t="s">
        <v>543</v>
      </c>
      <c r="F75" s="356">
        <v>172874</v>
      </c>
      <c r="G75" s="253">
        <v>1178.92</v>
      </c>
      <c r="H75" s="325" t="s">
        <v>841</v>
      </c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1:35">
      <c r="A76" s="230">
        <v>44319</v>
      </c>
      <c r="B76" s="253" t="s">
        <v>886</v>
      </c>
      <c r="C76" s="254" t="s">
        <v>887</v>
      </c>
      <c r="D76" s="254" t="s">
        <v>888</v>
      </c>
      <c r="E76" s="254" t="s">
        <v>543</v>
      </c>
      <c r="F76" s="356">
        <v>243898</v>
      </c>
      <c r="G76" s="253">
        <v>1178.04</v>
      </c>
      <c r="H76" s="325" t="s">
        <v>841</v>
      </c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1:35">
      <c r="A77" s="230">
        <v>44319</v>
      </c>
      <c r="B77" s="253" t="s">
        <v>886</v>
      </c>
      <c r="C77" s="254" t="s">
        <v>887</v>
      </c>
      <c r="D77" s="254" t="s">
        <v>960</v>
      </c>
      <c r="E77" s="254" t="s">
        <v>543</v>
      </c>
      <c r="F77" s="356">
        <v>180000</v>
      </c>
      <c r="G77" s="253">
        <v>1254.57</v>
      </c>
      <c r="H77" s="325" t="s">
        <v>841</v>
      </c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1:35">
      <c r="A78" s="230">
        <v>44319</v>
      </c>
      <c r="B78" s="253" t="s">
        <v>886</v>
      </c>
      <c r="C78" s="254" t="s">
        <v>887</v>
      </c>
      <c r="D78" s="254" t="s">
        <v>944</v>
      </c>
      <c r="E78" s="254" t="s">
        <v>543</v>
      </c>
      <c r="F78" s="356">
        <v>182255</v>
      </c>
      <c r="G78" s="253">
        <v>1184.7</v>
      </c>
      <c r="H78" s="325" t="s">
        <v>841</v>
      </c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1:35">
      <c r="A79" s="230">
        <v>44319</v>
      </c>
      <c r="B79" s="253" t="s">
        <v>951</v>
      </c>
      <c r="C79" s="254" t="s">
        <v>952</v>
      </c>
      <c r="D79" s="254" t="s">
        <v>857</v>
      </c>
      <c r="E79" s="254" t="s">
        <v>543</v>
      </c>
      <c r="F79" s="356">
        <v>466035</v>
      </c>
      <c r="G79" s="253">
        <v>32.33</v>
      </c>
      <c r="H79" s="325" t="s">
        <v>841</v>
      </c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1:35">
      <c r="B80" s="253"/>
      <c r="C80" s="254"/>
      <c r="D80" s="254"/>
      <c r="E80" s="254"/>
      <c r="F80" s="356"/>
      <c r="G80" s="253"/>
      <c r="H80" s="325"/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2:35">
      <c r="B81" s="253"/>
      <c r="C81" s="254"/>
      <c r="D81" s="254"/>
      <c r="E81" s="254"/>
      <c r="F81" s="356"/>
      <c r="G81" s="253"/>
      <c r="H81" s="325"/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2:35">
      <c r="B82" s="253"/>
      <c r="C82" s="254"/>
      <c r="D82" s="254"/>
      <c r="E82" s="254"/>
      <c r="F82" s="356"/>
      <c r="G82" s="253"/>
      <c r="H82" s="325"/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2:35">
      <c r="B83" s="253"/>
      <c r="C83" s="254"/>
      <c r="D83" s="254"/>
      <c r="E83" s="254"/>
      <c r="F83" s="356"/>
      <c r="G83" s="253"/>
      <c r="H83" s="325"/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2:35">
      <c r="B84" s="253"/>
      <c r="C84" s="254"/>
      <c r="D84" s="254"/>
      <c r="E84" s="254"/>
      <c r="F84" s="356"/>
      <c r="G84" s="253"/>
      <c r="H84" s="325"/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2:35">
      <c r="B85" s="253"/>
      <c r="C85" s="254"/>
      <c r="D85" s="254"/>
      <c r="E85" s="254"/>
      <c r="F85" s="356"/>
      <c r="G85" s="253"/>
      <c r="H85" s="325"/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2:35">
      <c r="B86" s="253"/>
      <c r="C86" s="254"/>
      <c r="D86" s="254"/>
      <c r="E86" s="254"/>
      <c r="F86" s="356"/>
      <c r="G86" s="253"/>
      <c r="H86" s="325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2:35">
      <c r="B87" s="253"/>
      <c r="C87" s="254"/>
      <c r="D87" s="254"/>
      <c r="E87" s="254"/>
      <c r="F87" s="356"/>
      <c r="G87" s="253"/>
      <c r="H87" s="325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2:35">
      <c r="B88" s="253"/>
      <c r="C88" s="254"/>
      <c r="D88" s="254"/>
      <c r="E88" s="254"/>
      <c r="F88" s="356"/>
      <c r="G88" s="253"/>
      <c r="H88" s="325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2:35">
      <c r="B89" s="253"/>
      <c r="C89" s="254"/>
      <c r="D89" s="254"/>
      <c r="E89" s="254"/>
      <c r="F89" s="356"/>
      <c r="G89" s="253"/>
      <c r="H89" s="325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2:35">
      <c r="B90" s="253"/>
      <c r="C90" s="254"/>
      <c r="D90" s="254"/>
      <c r="E90" s="254"/>
      <c r="F90" s="356"/>
      <c r="G90" s="253"/>
      <c r="H90" s="325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2:35">
      <c r="B91" s="253"/>
      <c r="C91" s="254"/>
      <c r="D91" s="254"/>
      <c r="E91" s="254"/>
      <c r="F91" s="356"/>
      <c r="G91" s="253"/>
      <c r="H91" s="325"/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2:35">
      <c r="B92" s="253"/>
      <c r="C92" s="254"/>
      <c r="D92" s="254"/>
      <c r="E92" s="254"/>
      <c r="F92" s="356"/>
      <c r="G92" s="253"/>
      <c r="H92" s="325"/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2:35">
      <c r="B93" s="253"/>
      <c r="C93" s="254"/>
      <c r="D93" s="254"/>
      <c r="E93" s="254"/>
      <c r="F93" s="356"/>
      <c r="G93" s="253"/>
      <c r="H93" s="325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2:35">
      <c r="B94" s="253"/>
      <c r="C94" s="254"/>
      <c r="D94" s="254"/>
      <c r="E94" s="254"/>
      <c r="F94" s="356"/>
      <c r="G94" s="253"/>
      <c r="H94" s="325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2:35">
      <c r="B95" s="253"/>
      <c r="C95" s="254"/>
      <c r="D95" s="254"/>
      <c r="E95" s="254"/>
      <c r="F95" s="356"/>
      <c r="G95" s="253"/>
      <c r="H95" s="325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2:35">
      <c r="B96" s="253"/>
      <c r="C96" s="254"/>
      <c r="D96" s="254"/>
      <c r="E96" s="254"/>
      <c r="F96" s="356"/>
      <c r="G96" s="253"/>
      <c r="H96" s="325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2:35">
      <c r="B97" s="253"/>
      <c r="C97" s="254"/>
      <c r="D97" s="254"/>
      <c r="E97" s="254"/>
      <c r="F97" s="356"/>
      <c r="G97" s="253"/>
      <c r="H97" s="325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2:35">
      <c r="B98" s="253"/>
      <c r="C98" s="254"/>
      <c r="D98" s="254"/>
      <c r="E98" s="254"/>
      <c r="F98" s="356"/>
      <c r="G98" s="253"/>
      <c r="H98" s="325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2:35">
      <c r="B99" s="253"/>
      <c r="C99" s="254"/>
      <c r="D99" s="254"/>
      <c r="E99" s="254"/>
      <c r="F99" s="356"/>
      <c r="G99" s="253"/>
      <c r="H99" s="325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2:35">
      <c r="B100" s="253"/>
      <c r="C100" s="254"/>
      <c r="D100" s="254"/>
      <c r="E100" s="254"/>
      <c r="F100" s="356"/>
      <c r="G100" s="253"/>
      <c r="H100" s="325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2:35">
      <c r="B101" s="253"/>
      <c r="C101" s="254"/>
      <c r="D101" s="254"/>
      <c r="E101" s="254"/>
      <c r="F101" s="356"/>
      <c r="G101" s="253"/>
      <c r="H101" s="325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2:35">
      <c r="B102" s="253"/>
      <c r="C102" s="254"/>
      <c r="D102" s="254"/>
      <c r="E102" s="254"/>
      <c r="F102" s="356"/>
      <c r="G102" s="253"/>
      <c r="H102" s="325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2:35">
      <c r="B103" s="253"/>
      <c r="C103" s="254"/>
      <c r="D103" s="254"/>
      <c r="E103" s="254"/>
      <c r="F103" s="356"/>
      <c r="G103" s="253"/>
      <c r="H103" s="325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2:35">
      <c r="B104" s="253"/>
      <c r="C104" s="254"/>
      <c r="D104" s="254"/>
      <c r="E104" s="254"/>
      <c r="F104" s="356"/>
      <c r="G104" s="253"/>
      <c r="H104" s="325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2:35">
      <c r="B105" s="253"/>
      <c r="C105" s="254"/>
      <c r="D105" s="254"/>
      <c r="E105" s="254"/>
      <c r="F105" s="356"/>
      <c r="G105" s="253"/>
      <c r="H105" s="325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2:35">
      <c r="B106" s="253"/>
      <c r="C106" s="254"/>
      <c r="D106" s="254"/>
      <c r="E106" s="254"/>
      <c r="F106" s="356"/>
      <c r="G106" s="253"/>
      <c r="H106" s="325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2:35">
      <c r="B107" s="253"/>
      <c r="C107" s="254"/>
      <c r="D107" s="254"/>
      <c r="E107" s="254"/>
      <c r="F107" s="356"/>
      <c r="G107" s="253"/>
      <c r="H107" s="325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2:35">
      <c r="B108" s="253"/>
      <c r="C108" s="254"/>
      <c r="D108" s="254"/>
      <c r="E108" s="254"/>
      <c r="F108" s="356"/>
      <c r="G108" s="253"/>
      <c r="H108" s="325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2:35">
      <c r="B109" s="253"/>
      <c r="C109" s="254"/>
      <c r="D109" s="254"/>
      <c r="E109" s="254"/>
      <c r="F109" s="356"/>
      <c r="G109" s="253"/>
      <c r="H109" s="325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2:35">
      <c r="B110" s="253"/>
      <c r="C110" s="254"/>
      <c r="D110" s="254"/>
      <c r="E110" s="254"/>
      <c r="F110" s="356"/>
      <c r="G110" s="253"/>
      <c r="H110" s="325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2:35">
      <c r="B111" s="253"/>
      <c r="C111" s="254"/>
      <c r="D111" s="254"/>
      <c r="E111" s="254"/>
      <c r="F111" s="356"/>
      <c r="G111" s="253"/>
      <c r="H111" s="325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2:35">
      <c r="B112" s="253"/>
      <c r="C112" s="254"/>
      <c r="D112" s="254"/>
      <c r="E112" s="254"/>
      <c r="F112" s="356"/>
      <c r="G112" s="253"/>
      <c r="H112" s="325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2:35">
      <c r="B113" s="253"/>
      <c r="C113" s="254"/>
      <c r="D113" s="254"/>
      <c r="E113" s="254"/>
      <c r="F113" s="356"/>
      <c r="G113" s="253"/>
      <c r="H113" s="325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2:35">
      <c r="B114" s="253"/>
      <c r="C114" s="254"/>
      <c r="D114" s="254"/>
      <c r="E114" s="254"/>
      <c r="F114" s="356"/>
      <c r="G114" s="253"/>
      <c r="H114" s="325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2:35">
      <c r="B115" s="253"/>
      <c r="C115" s="254"/>
      <c r="D115" s="254"/>
      <c r="E115" s="254"/>
      <c r="F115" s="356"/>
      <c r="G115" s="253"/>
      <c r="H115" s="325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2:35">
      <c r="B116" s="253"/>
      <c r="C116" s="254"/>
      <c r="D116" s="254"/>
      <c r="E116" s="254"/>
      <c r="F116" s="356"/>
      <c r="G116" s="253"/>
      <c r="H116" s="325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2:35">
      <c r="B117" s="253"/>
      <c r="C117" s="254"/>
      <c r="D117" s="254"/>
      <c r="E117" s="254"/>
      <c r="F117" s="356"/>
      <c r="G117" s="253"/>
      <c r="H117" s="325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2:35">
      <c r="B118" s="253"/>
      <c r="C118" s="254"/>
      <c r="D118" s="254"/>
      <c r="E118" s="254"/>
      <c r="F118" s="356"/>
      <c r="G118" s="253"/>
      <c r="H118" s="325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2:35">
      <c r="B119" s="253"/>
      <c r="C119" s="254"/>
      <c r="D119" s="254"/>
      <c r="E119" s="254"/>
      <c r="F119" s="356"/>
      <c r="G119" s="253"/>
      <c r="H119" s="325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2:35">
      <c r="B120" s="253"/>
      <c r="C120" s="254"/>
      <c r="D120" s="254"/>
      <c r="E120" s="254"/>
      <c r="F120" s="356"/>
      <c r="G120" s="253"/>
      <c r="H120" s="325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2:35">
      <c r="B121" s="253"/>
      <c r="C121" s="254"/>
      <c r="D121" s="254"/>
      <c r="E121" s="254"/>
      <c r="F121" s="356"/>
      <c r="G121" s="253"/>
      <c r="H121" s="325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2:35">
      <c r="B122" s="253"/>
      <c r="C122" s="254"/>
      <c r="D122" s="254"/>
      <c r="E122" s="254"/>
      <c r="F122" s="356"/>
      <c r="G122" s="253"/>
      <c r="H122" s="325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2:35">
      <c r="B123" s="253"/>
      <c r="C123" s="254"/>
      <c r="D123" s="254"/>
      <c r="E123" s="254"/>
      <c r="F123" s="356"/>
      <c r="G123" s="253"/>
      <c r="H123" s="325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2:35">
      <c r="B124" s="253"/>
      <c r="C124" s="254"/>
      <c r="D124" s="254"/>
      <c r="E124" s="254"/>
      <c r="F124" s="356"/>
      <c r="G124" s="253"/>
      <c r="H124" s="325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2:35">
      <c r="B125" s="253"/>
      <c r="C125" s="254"/>
      <c r="D125" s="254"/>
      <c r="E125" s="254"/>
      <c r="F125" s="356"/>
      <c r="G125" s="253"/>
      <c r="H125" s="325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2:35">
      <c r="B126" s="253"/>
      <c r="C126" s="254"/>
      <c r="D126" s="254"/>
      <c r="E126" s="254"/>
      <c r="F126" s="356"/>
      <c r="G126" s="253"/>
      <c r="H126" s="325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2:35">
      <c r="B127" s="253"/>
      <c r="C127" s="254"/>
      <c r="D127" s="254"/>
      <c r="E127" s="254"/>
      <c r="F127" s="356"/>
      <c r="G127" s="253"/>
      <c r="H127" s="325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2:35">
      <c r="B128" s="253"/>
      <c r="C128" s="254"/>
      <c r="D128" s="254"/>
      <c r="E128" s="254"/>
      <c r="F128" s="356"/>
      <c r="G128" s="253"/>
      <c r="H128" s="325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2:35">
      <c r="B129" s="253"/>
      <c r="C129" s="254"/>
      <c r="D129" s="254"/>
      <c r="E129" s="254"/>
      <c r="F129" s="356"/>
      <c r="G129" s="253"/>
      <c r="H129" s="325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2:35">
      <c r="B130" s="253"/>
      <c r="C130" s="254"/>
      <c r="D130" s="254"/>
      <c r="E130" s="254"/>
      <c r="F130" s="356"/>
      <c r="G130" s="253"/>
      <c r="H130" s="325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2:35">
      <c r="B131" s="253"/>
      <c r="C131" s="254"/>
      <c r="D131" s="254"/>
      <c r="E131" s="254"/>
      <c r="F131" s="356"/>
      <c r="G131" s="253"/>
      <c r="H131" s="325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2:35">
      <c r="B132" s="253"/>
      <c r="C132" s="254"/>
      <c r="D132" s="254"/>
      <c r="E132" s="254"/>
      <c r="F132" s="356"/>
      <c r="G132" s="253"/>
      <c r="H132" s="325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2:35">
      <c r="B133" s="253"/>
      <c r="C133" s="254"/>
      <c r="D133" s="254"/>
      <c r="E133" s="254"/>
      <c r="F133" s="356"/>
      <c r="G133" s="253"/>
      <c r="H133" s="325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2:35">
      <c r="B134" s="253"/>
      <c r="C134" s="254"/>
      <c r="D134" s="254"/>
      <c r="E134" s="254"/>
      <c r="F134" s="356"/>
      <c r="G134" s="253"/>
      <c r="H134" s="325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2:35">
      <c r="B135" s="253"/>
      <c r="C135" s="254"/>
      <c r="D135" s="254"/>
      <c r="E135" s="254"/>
      <c r="F135" s="356"/>
      <c r="G135" s="253"/>
      <c r="H135" s="325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2:35">
      <c r="B136" s="253"/>
      <c r="C136" s="254"/>
      <c r="D136" s="254"/>
      <c r="E136" s="254"/>
      <c r="F136" s="356"/>
      <c r="G136" s="253"/>
      <c r="H136" s="325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2:35">
      <c r="B137" s="253"/>
      <c r="C137" s="254"/>
      <c r="D137" s="254"/>
      <c r="E137" s="254"/>
      <c r="F137" s="356"/>
      <c r="G137" s="253"/>
      <c r="H137" s="325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2:35">
      <c r="B138" s="253"/>
      <c r="C138" s="254"/>
      <c r="D138" s="254"/>
      <c r="E138" s="254"/>
      <c r="F138" s="356"/>
      <c r="G138" s="253"/>
      <c r="H138" s="325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2:35">
      <c r="B139" s="253"/>
      <c r="C139" s="254"/>
      <c r="D139" s="254"/>
      <c r="E139" s="254"/>
      <c r="F139" s="356"/>
      <c r="G139" s="253"/>
      <c r="H139" s="325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2:35">
      <c r="B140" s="253"/>
      <c r="C140" s="254"/>
      <c r="D140" s="254"/>
      <c r="E140" s="254"/>
      <c r="F140" s="356"/>
      <c r="G140" s="253"/>
      <c r="H140" s="325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2:35">
      <c r="B141" s="253"/>
      <c r="C141" s="254"/>
      <c r="D141" s="254"/>
      <c r="E141" s="254"/>
      <c r="F141" s="356"/>
      <c r="G141" s="253"/>
      <c r="H141" s="325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2:35">
      <c r="B142" s="253"/>
      <c r="C142" s="254"/>
      <c r="D142" s="254"/>
      <c r="E142" s="254"/>
      <c r="F142" s="356"/>
      <c r="G142" s="253"/>
      <c r="H142" s="325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2:35">
      <c r="B143" s="253"/>
      <c r="C143" s="254"/>
      <c r="D143" s="254"/>
      <c r="E143" s="254"/>
      <c r="F143" s="356"/>
      <c r="G143" s="253"/>
      <c r="H143" s="325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2:35">
      <c r="B144" s="253"/>
      <c r="C144" s="254"/>
      <c r="D144" s="254"/>
      <c r="E144" s="254"/>
      <c r="F144" s="356"/>
      <c r="G144" s="253"/>
      <c r="H144" s="325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6"/>
      <c r="G145" s="253"/>
      <c r="H145" s="325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6"/>
      <c r="G146" s="253"/>
      <c r="H146" s="325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6"/>
      <c r="G147" s="253"/>
      <c r="H147" s="325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6"/>
      <c r="G148" s="253"/>
      <c r="H148" s="325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6"/>
      <c r="G149" s="253"/>
      <c r="H149" s="325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6"/>
      <c r="G150" s="253"/>
      <c r="H150" s="325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6"/>
      <c r="G151" s="253"/>
      <c r="H151" s="325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6"/>
      <c r="G152" s="253"/>
      <c r="H152" s="325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6"/>
      <c r="G153" s="253"/>
      <c r="H153" s="325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6"/>
      <c r="G154" s="253"/>
      <c r="H154" s="325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6"/>
      <c r="G155" s="253"/>
      <c r="H155" s="325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6"/>
      <c r="G156" s="253"/>
      <c r="H156" s="325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6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6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6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6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6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6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6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6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6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6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6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6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6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6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6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6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6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6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6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6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6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6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6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6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6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6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6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6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6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6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6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6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6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6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6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6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6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6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6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6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6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6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6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6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6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6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6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6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6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6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6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6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6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6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6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6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6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6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6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6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6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6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6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6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6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6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6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6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6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6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6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6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6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6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6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6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6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6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6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6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6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6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6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6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6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6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6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6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6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6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6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6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6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6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6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6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6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6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6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6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6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6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6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6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6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6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6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6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6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6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6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6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6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6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6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6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6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6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6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6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6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6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6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6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6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6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6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6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6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6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6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6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6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6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6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6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6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6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6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6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6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6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6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6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6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6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6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6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6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6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6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6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6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6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6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6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6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6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6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6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6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6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6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6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6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6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6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6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6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6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6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6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6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6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6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6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6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6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6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6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6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6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6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6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6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6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6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6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6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6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6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6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6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6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6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6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6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6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6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6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6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6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6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6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6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6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6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62"/>
  <sheetViews>
    <sheetView zoomScale="85" zoomScaleNormal="85" workbookViewId="0">
      <selection activeCell="I22" sqref="I22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898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44320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484" t="s">
        <v>552</v>
      </c>
      <c r="L9" s="60" t="s">
        <v>819</v>
      </c>
      <c r="M9" s="60" t="s">
        <v>818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483" customFormat="1" ht="14.25">
      <c r="A10" s="358">
        <v>1</v>
      </c>
      <c r="B10" s="373">
        <v>44291</v>
      </c>
      <c r="C10" s="374"/>
      <c r="D10" s="410" t="s">
        <v>109</v>
      </c>
      <c r="E10" s="378" t="s">
        <v>557</v>
      </c>
      <c r="F10" s="383" t="s">
        <v>845</v>
      </c>
      <c r="G10" s="383">
        <v>1370</v>
      </c>
      <c r="H10" s="378"/>
      <c r="I10" s="375" t="s">
        <v>846</v>
      </c>
      <c r="J10" s="380" t="s">
        <v>558</v>
      </c>
      <c r="K10" s="380"/>
      <c r="L10" s="388"/>
      <c r="M10" s="351"/>
      <c r="N10" s="361"/>
      <c r="O10" s="357"/>
      <c r="P10" s="451"/>
      <c r="Q10" s="4"/>
      <c r="R10" s="452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83" customFormat="1" ht="14.25">
      <c r="A11" s="358">
        <v>2</v>
      </c>
      <c r="B11" s="416">
        <v>44295</v>
      </c>
      <c r="C11" s="374"/>
      <c r="D11" s="410" t="s">
        <v>365</v>
      </c>
      <c r="E11" s="378" t="s">
        <v>557</v>
      </c>
      <c r="F11" s="387" t="s">
        <v>849</v>
      </c>
      <c r="G11" s="383">
        <v>1370</v>
      </c>
      <c r="H11" s="378"/>
      <c r="I11" s="375" t="s">
        <v>850</v>
      </c>
      <c r="J11" s="380" t="s">
        <v>558</v>
      </c>
      <c r="K11" s="380"/>
      <c r="L11" s="388"/>
      <c r="M11" s="351"/>
      <c r="N11" s="361"/>
      <c r="O11" s="357"/>
      <c r="P11" s="451"/>
      <c r="Q11" s="4"/>
      <c r="R11" s="452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83" customFormat="1" ht="14.25">
      <c r="A12" s="466">
        <v>3</v>
      </c>
      <c r="B12" s="498">
        <v>44301</v>
      </c>
      <c r="C12" s="468"/>
      <c r="D12" s="499" t="s">
        <v>744</v>
      </c>
      <c r="E12" s="470" t="s">
        <v>557</v>
      </c>
      <c r="F12" s="471">
        <v>4125</v>
      </c>
      <c r="G12" s="472">
        <v>3850</v>
      </c>
      <c r="H12" s="470">
        <v>4350</v>
      </c>
      <c r="I12" s="473" t="s">
        <v>851</v>
      </c>
      <c r="J12" s="500" t="s">
        <v>861</v>
      </c>
      <c r="K12" s="500">
        <f t="shared" ref="K12" si="0">H12-F12</f>
        <v>225</v>
      </c>
      <c r="L12" s="501">
        <f t="shared" ref="L12" si="1">(F12*-0.8)/100</f>
        <v>-33</v>
      </c>
      <c r="M12" s="476">
        <f t="shared" ref="M12" si="2">(K12+L12)/F12</f>
        <v>4.6545454545454543E-2</v>
      </c>
      <c r="N12" s="500" t="s">
        <v>556</v>
      </c>
      <c r="O12" s="478">
        <v>44314</v>
      </c>
      <c r="P12" s="451"/>
      <c r="Q12" s="4"/>
      <c r="R12" s="452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483" customFormat="1" ht="14.25">
      <c r="A13" s="466">
        <v>4</v>
      </c>
      <c r="B13" s="498">
        <v>44313</v>
      </c>
      <c r="C13" s="468"/>
      <c r="D13" s="499" t="s">
        <v>242</v>
      </c>
      <c r="E13" s="470" t="s">
        <v>557</v>
      </c>
      <c r="F13" s="471">
        <v>492.5</v>
      </c>
      <c r="G13" s="472">
        <v>460</v>
      </c>
      <c r="H13" s="470">
        <v>515</v>
      </c>
      <c r="I13" s="473">
        <v>550</v>
      </c>
      <c r="J13" s="500" t="s">
        <v>866</v>
      </c>
      <c r="K13" s="500">
        <f t="shared" ref="K13" si="3">H13-F13</f>
        <v>22.5</v>
      </c>
      <c r="L13" s="501">
        <f t="shared" ref="L13" si="4">(F13*-0.8)/100</f>
        <v>-3.94</v>
      </c>
      <c r="M13" s="476">
        <f t="shared" ref="M13" si="5">(K13+L13)/F13</f>
        <v>3.7685279187817257E-2</v>
      </c>
      <c r="N13" s="500" t="s">
        <v>556</v>
      </c>
      <c r="O13" s="478">
        <v>44315</v>
      </c>
      <c r="P13" s="451"/>
      <c r="Q13" s="4"/>
      <c r="R13" s="452"/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483" customFormat="1" ht="14.25">
      <c r="A14" s="358">
        <v>5</v>
      </c>
      <c r="B14" s="373">
        <v>44314</v>
      </c>
      <c r="C14" s="374"/>
      <c r="D14" s="410" t="s">
        <v>862</v>
      </c>
      <c r="E14" s="378" t="s">
        <v>557</v>
      </c>
      <c r="F14" s="383" t="s">
        <v>863</v>
      </c>
      <c r="G14" s="383">
        <v>2600</v>
      </c>
      <c r="H14" s="378"/>
      <c r="I14" s="375">
        <v>3200</v>
      </c>
      <c r="J14" s="380" t="s">
        <v>558</v>
      </c>
      <c r="K14" s="380"/>
      <c r="L14" s="388"/>
      <c r="M14" s="351"/>
      <c r="N14" s="361"/>
      <c r="O14" s="357"/>
      <c r="P14" s="451"/>
      <c r="Q14" s="4"/>
      <c r="R14" s="452"/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483" customFormat="1" ht="14.25">
      <c r="A15" s="358">
        <v>6</v>
      </c>
      <c r="B15" s="373">
        <v>44315</v>
      </c>
      <c r="C15" s="374"/>
      <c r="D15" s="410" t="s">
        <v>867</v>
      </c>
      <c r="E15" s="378" t="s">
        <v>557</v>
      </c>
      <c r="F15" s="387" t="s">
        <v>868</v>
      </c>
      <c r="G15" s="383">
        <v>278</v>
      </c>
      <c r="H15" s="378"/>
      <c r="I15" s="375" t="s">
        <v>869</v>
      </c>
      <c r="J15" s="380" t="s">
        <v>558</v>
      </c>
      <c r="K15" s="380"/>
      <c r="L15" s="388"/>
      <c r="M15" s="351"/>
      <c r="N15" s="361"/>
      <c r="O15" s="357"/>
      <c r="P15" s="451"/>
      <c r="Q15" s="4"/>
      <c r="R15" s="452"/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483" customFormat="1" ht="14.25">
      <c r="A16" s="358">
        <v>7</v>
      </c>
      <c r="B16" s="373">
        <v>44319</v>
      </c>
      <c r="C16" s="374"/>
      <c r="D16" s="410" t="s">
        <v>59</v>
      </c>
      <c r="E16" s="378" t="s">
        <v>557</v>
      </c>
      <c r="F16" s="383" t="s">
        <v>895</v>
      </c>
      <c r="G16" s="383">
        <v>1635</v>
      </c>
      <c r="H16" s="378"/>
      <c r="I16" s="375">
        <v>1950</v>
      </c>
      <c r="J16" s="380" t="s">
        <v>558</v>
      </c>
      <c r="K16" s="380"/>
      <c r="L16" s="388"/>
      <c r="M16" s="351"/>
      <c r="N16" s="361"/>
      <c r="O16" s="357"/>
      <c r="P16" s="451"/>
      <c r="Q16" s="4"/>
      <c r="R16" s="452"/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483" customFormat="1" ht="14.25">
      <c r="A17" s="358">
        <v>8</v>
      </c>
      <c r="B17" s="373">
        <v>44319</v>
      </c>
      <c r="C17" s="374"/>
      <c r="D17" s="410" t="s">
        <v>249</v>
      </c>
      <c r="E17" s="378" t="s">
        <v>557</v>
      </c>
      <c r="F17" s="383" t="s">
        <v>896</v>
      </c>
      <c r="G17" s="383">
        <v>619</v>
      </c>
      <c r="H17" s="378"/>
      <c r="I17" s="375" t="s">
        <v>897</v>
      </c>
      <c r="J17" s="380" t="s">
        <v>558</v>
      </c>
      <c r="K17" s="380"/>
      <c r="L17" s="388"/>
      <c r="M17" s="351"/>
      <c r="N17" s="361"/>
      <c r="O17" s="357"/>
      <c r="P17" s="451"/>
      <c r="Q17" s="4"/>
      <c r="R17" s="452"/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2" customFormat="1" ht="14.25">
      <c r="A18" s="358"/>
      <c r="B18" s="373"/>
      <c r="C18" s="374"/>
      <c r="D18" s="385"/>
      <c r="E18" s="378"/>
      <c r="F18" s="378"/>
      <c r="G18" s="383"/>
      <c r="H18" s="378"/>
      <c r="I18" s="375"/>
      <c r="J18" s="380"/>
      <c r="K18" s="380"/>
      <c r="L18" s="388"/>
      <c r="M18" s="351"/>
      <c r="N18" s="361"/>
      <c r="O18" s="357"/>
      <c r="P18" s="451"/>
      <c r="Q18" s="4"/>
      <c r="R18" s="452"/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2" customFormat="1" ht="14.25">
      <c r="A19" s="431"/>
      <c r="B19" s="432"/>
      <c r="C19" s="433"/>
      <c r="D19" s="434"/>
      <c r="E19" s="435"/>
      <c r="F19" s="435"/>
      <c r="G19" s="398"/>
      <c r="H19" s="435"/>
      <c r="I19" s="436"/>
      <c r="J19" s="399"/>
      <c r="K19" s="399"/>
      <c r="L19" s="437"/>
      <c r="M19" s="76"/>
      <c r="N19" s="438"/>
      <c r="O19" s="439"/>
      <c r="P19" s="381"/>
      <c r="Q19" s="61"/>
      <c r="R19" s="321"/>
      <c r="S19" s="61"/>
      <c r="T19" s="61"/>
      <c r="U19" s="61"/>
      <c r="V19" s="61"/>
      <c r="W19" s="61"/>
      <c r="X19" s="61"/>
      <c r="Y19" s="61"/>
      <c r="Z19" s="61"/>
      <c r="AA19" s="61"/>
      <c r="AB19" s="61"/>
    </row>
    <row r="20" spans="1:38" s="2" customFormat="1" ht="14.25">
      <c r="A20" s="431"/>
      <c r="B20" s="432"/>
      <c r="C20" s="433"/>
      <c r="D20" s="434"/>
      <c r="E20" s="435"/>
      <c r="F20" s="435"/>
      <c r="G20" s="398"/>
      <c r="H20" s="435"/>
      <c r="I20" s="436"/>
      <c r="J20" s="399"/>
      <c r="K20" s="399"/>
      <c r="L20" s="437"/>
      <c r="M20" s="76"/>
      <c r="N20" s="438"/>
      <c r="O20" s="439"/>
      <c r="P20" s="381"/>
      <c r="Q20" s="61"/>
      <c r="R20" s="321"/>
      <c r="S20" s="61"/>
      <c r="T20" s="61"/>
      <c r="U20" s="61"/>
      <c r="V20" s="61"/>
      <c r="W20" s="61"/>
      <c r="X20" s="61"/>
      <c r="Y20" s="61"/>
      <c r="Z20" s="61"/>
      <c r="AA20" s="61"/>
      <c r="AB20" s="61"/>
    </row>
    <row r="21" spans="1:38" s="2" customFormat="1" ht="12" customHeight="1">
      <c r="A21" s="20" t="s">
        <v>560</v>
      </c>
      <c r="B21" s="21"/>
      <c r="C21" s="22"/>
      <c r="D21" s="23"/>
      <c r="E21" s="24"/>
      <c r="F21" s="25"/>
      <c r="G21" s="25"/>
      <c r="H21" s="25"/>
      <c r="I21" s="25"/>
      <c r="J21" s="62"/>
      <c r="K21" s="25"/>
      <c r="L21" s="389"/>
      <c r="M21" s="35"/>
      <c r="N21" s="62"/>
      <c r="O21" s="63"/>
      <c r="P21" s="5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s="2" customFormat="1" ht="12" customHeight="1">
      <c r="A22" s="26" t="s">
        <v>561</v>
      </c>
      <c r="B22" s="20"/>
      <c r="C22" s="20"/>
      <c r="D22" s="20"/>
      <c r="F22" s="27" t="s">
        <v>562</v>
      </c>
      <c r="G22" s="14"/>
      <c r="H22" s="28"/>
      <c r="I22" s="33"/>
      <c r="J22" s="64"/>
      <c r="K22" s="65"/>
      <c r="L22" s="390"/>
      <c r="M22" s="66"/>
      <c r="N22" s="13"/>
      <c r="O22" s="67"/>
      <c r="P22" s="5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s="2" customFormat="1" ht="12" customHeight="1">
      <c r="A23" s="20" t="s">
        <v>563</v>
      </c>
      <c r="B23" s="20"/>
      <c r="C23" s="20"/>
      <c r="D23" s="20"/>
      <c r="E23" s="29"/>
      <c r="F23" s="27" t="s">
        <v>564</v>
      </c>
      <c r="G23" s="14"/>
      <c r="H23" s="28"/>
      <c r="I23" s="33"/>
      <c r="J23" s="64"/>
      <c r="K23" s="65"/>
      <c r="L23" s="390"/>
      <c r="M23" s="66"/>
      <c r="N23" s="13"/>
      <c r="O23" s="67"/>
      <c r="P23" s="5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s="2" customFormat="1" ht="12" customHeight="1">
      <c r="A24" s="20"/>
      <c r="B24" s="20"/>
      <c r="C24" s="20"/>
      <c r="D24" s="20"/>
      <c r="E24" s="29"/>
      <c r="F24" s="14"/>
      <c r="G24" s="14"/>
      <c r="H24" s="28"/>
      <c r="I24" s="33"/>
      <c r="J24" s="68"/>
      <c r="K24" s="65"/>
      <c r="L24" s="390"/>
      <c r="M24" s="14"/>
      <c r="N24" s="69"/>
      <c r="O24" s="54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ht="15">
      <c r="A25" s="8"/>
      <c r="B25" s="30" t="s">
        <v>565</v>
      </c>
      <c r="C25" s="30"/>
      <c r="D25" s="30"/>
      <c r="E25" s="30"/>
      <c r="F25" s="31"/>
      <c r="G25" s="29"/>
      <c r="H25" s="29"/>
      <c r="I25" s="70"/>
      <c r="J25" s="71"/>
      <c r="K25" s="72"/>
      <c r="L25" s="391"/>
      <c r="M25" s="9"/>
      <c r="N25" s="8"/>
      <c r="O25" s="50"/>
      <c r="P25" s="4"/>
      <c r="R25" s="79"/>
      <c r="S25" s="13"/>
      <c r="T25" s="13"/>
      <c r="U25" s="13"/>
      <c r="V25" s="13"/>
      <c r="W25" s="13"/>
      <c r="X25" s="13"/>
      <c r="Y25" s="13"/>
      <c r="Z25" s="13"/>
    </row>
    <row r="26" spans="1:38" s="3" customFormat="1" ht="38.25">
      <c r="A26" s="17" t="s">
        <v>16</v>
      </c>
      <c r="B26" s="18" t="s">
        <v>534</v>
      </c>
      <c r="C26" s="18"/>
      <c r="D26" s="19" t="s">
        <v>545</v>
      </c>
      <c r="E26" s="18" t="s">
        <v>546</v>
      </c>
      <c r="F26" s="18" t="s">
        <v>547</v>
      </c>
      <c r="G26" s="18" t="s">
        <v>566</v>
      </c>
      <c r="H26" s="18" t="s">
        <v>549</v>
      </c>
      <c r="I26" s="18" t="s">
        <v>550</v>
      </c>
      <c r="J26" s="18" t="s">
        <v>551</v>
      </c>
      <c r="K26" s="59" t="s">
        <v>567</v>
      </c>
      <c r="L26" s="392" t="s">
        <v>819</v>
      </c>
      <c r="M26" s="60" t="s">
        <v>818</v>
      </c>
      <c r="N26" s="18" t="s">
        <v>554</v>
      </c>
      <c r="O26" s="75" t="s">
        <v>555</v>
      </c>
      <c r="P26" s="4"/>
      <c r="Q26" s="37"/>
      <c r="R26" s="35"/>
      <c r="S26" s="35"/>
      <c r="T26" s="35"/>
    </row>
    <row r="27" spans="1:38" s="369" customFormat="1" ht="15" customHeight="1">
      <c r="A27" s="394">
        <v>1</v>
      </c>
      <c r="B27" s="416">
        <v>44306</v>
      </c>
      <c r="C27" s="419"/>
      <c r="D27" s="496" t="s">
        <v>853</v>
      </c>
      <c r="E27" s="387" t="s">
        <v>557</v>
      </c>
      <c r="F27" s="387" t="s">
        <v>854</v>
      </c>
      <c r="G27" s="420">
        <v>494</v>
      </c>
      <c r="H27" s="420"/>
      <c r="I27" s="387" t="s">
        <v>855</v>
      </c>
      <c r="J27" s="352" t="s">
        <v>558</v>
      </c>
      <c r="K27" s="352"/>
      <c r="L27" s="402"/>
      <c r="M27" s="400"/>
      <c r="N27" s="352"/>
      <c r="O27" s="407"/>
      <c r="P27" s="4"/>
      <c r="Q27" s="4"/>
      <c r="R27" s="324" t="s">
        <v>559</v>
      </c>
      <c r="S27" s="37"/>
      <c r="T27" s="37"/>
      <c r="U27" s="37"/>
      <c r="V27" s="37"/>
      <c r="W27" s="37"/>
      <c r="X27" s="37"/>
      <c r="Y27" s="37"/>
      <c r="Z27" s="37"/>
      <c r="AA27" s="37"/>
    </row>
    <row r="28" spans="1:38" s="369" customFormat="1" ht="15" customHeight="1">
      <c r="A28" s="394">
        <v>2</v>
      </c>
      <c r="B28" s="416">
        <v>44314</v>
      </c>
      <c r="C28" s="419"/>
      <c r="D28" s="386" t="s">
        <v>864</v>
      </c>
      <c r="E28" s="387" t="s">
        <v>557</v>
      </c>
      <c r="F28" s="387" t="s">
        <v>865</v>
      </c>
      <c r="G28" s="420">
        <v>1450</v>
      </c>
      <c r="H28" s="420"/>
      <c r="I28" s="387">
        <v>1600</v>
      </c>
      <c r="J28" s="352" t="s">
        <v>558</v>
      </c>
      <c r="K28" s="352"/>
      <c r="L28" s="402"/>
      <c r="M28" s="400"/>
      <c r="N28" s="380"/>
      <c r="O28" s="393"/>
      <c r="P28" s="4"/>
      <c r="Q28" s="4"/>
      <c r="R28" s="324"/>
      <c r="S28" s="37"/>
      <c r="T28" s="37"/>
      <c r="U28" s="37"/>
      <c r="V28" s="37"/>
      <c r="W28" s="37"/>
      <c r="X28" s="37"/>
      <c r="Y28" s="37"/>
      <c r="Z28" s="37"/>
      <c r="AA28" s="37"/>
    </row>
    <row r="29" spans="1:38" s="369" customFormat="1" ht="15" customHeight="1">
      <c r="A29" s="394">
        <v>3</v>
      </c>
      <c r="B29" s="416">
        <v>44316</v>
      </c>
      <c r="C29" s="419"/>
      <c r="D29" s="386" t="s">
        <v>372</v>
      </c>
      <c r="E29" s="387" t="s">
        <v>557</v>
      </c>
      <c r="F29" s="387" t="s">
        <v>889</v>
      </c>
      <c r="G29" s="420">
        <v>517</v>
      </c>
      <c r="H29" s="420"/>
      <c r="I29" s="387" t="s">
        <v>852</v>
      </c>
      <c r="J29" s="352" t="s">
        <v>558</v>
      </c>
      <c r="K29" s="352"/>
      <c r="L29" s="402"/>
      <c r="M29" s="400"/>
      <c r="N29" s="380"/>
      <c r="O29" s="393"/>
      <c r="P29" s="4"/>
      <c r="Q29" s="4"/>
      <c r="R29" s="324"/>
      <c r="S29" s="37"/>
      <c r="T29" s="37"/>
      <c r="U29" s="37"/>
      <c r="V29" s="37"/>
      <c r="W29" s="37"/>
      <c r="X29" s="37"/>
      <c r="Y29" s="37"/>
      <c r="Z29" s="37"/>
      <c r="AA29" s="37"/>
    </row>
    <row r="30" spans="1:38" s="369" customFormat="1" ht="15" customHeight="1">
      <c r="A30" s="462">
        <v>4</v>
      </c>
      <c r="B30" s="461">
        <v>44319</v>
      </c>
      <c r="C30" s="463"/>
      <c r="D30" s="464" t="s">
        <v>175</v>
      </c>
      <c r="E30" s="441" t="s">
        <v>557</v>
      </c>
      <c r="F30" s="441">
        <v>651</v>
      </c>
      <c r="G30" s="465">
        <v>630</v>
      </c>
      <c r="H30" s="465">
        <v>663</v>
      </c>
      <c r="I30" s="441">
        <v>690</v>
      </c>
      <c r="J30" s="442" t="s">
        <v>890</v>
      </c>
      <c r="K30" s="442">
        <f>H30-F30</f>
        <v>12</v>
      </c>
      <c r="L30" s="485">
        <f>(F30*-0.07)/100</f>
        <v>-0.45570000000000005</v>
      </c>
      <c r="M30" s="440">
        <f t="shared" ref="M30" si="6">(K30+L30)/F30</f>
        <v>1.7733179723502305E-2</v>
      </c>
      <c r="N30" s="442" t="s">
        <v>556</v>
      </c>
      <c r="O30" s="495">
        <v>44319</v>
      </c>
      <c r="P30" s="4"/>
      <c r="Q30" s="4"/>
      <c r="R30" s="324"/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69" customFormat="1" ht="15" customHeight="1">
      <c r="A31" s="394">
        <v>5</v>
      </c>
      <c r="B31" s="416">
        <v>44319</v>
      </c>
      <c r="C31" s="419"/>
      <c r="D31" s="386" t="s">
        <v>87</v>
      </c>
      <c r="E31" s="387" t="s">
        <v>557</v>
      </c>
      <c r="F31" s="387" t="s">
        <v>893</v>
      </c>
      <c r="G31" s="420">
        <v>524</v>
      </c>
      <c r="H31" s="420"/>
      <c r="I31" s="387" t="s">
        <v>894</v>
      </c>
      <c r="J31" s="352" t="s">
        <v>558</v>
      </c>
      <c r="K31" s="352"/>
      <c r="L31" s="402"/>
      <c r="M31" s="400"/>
      <c r="N31" s="380"/>
      <c r="O31" s="393"/>
      <c r="P31" s="4"/>
      <c r="Q31" s="4"/>
      <c r="R31" s="324"/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69" customFormat="1" ht="15" customHeight="1">
      <c r="A32" s="394"/>
      <c r="B32" s="416"/>
      <c r="C32" s="419"/>
      <c r="D32" s="386"/>
      <c r="E32" s="387"/>
      <c r="F32" s="387"/>
      <c r="G32" s="420"/>
      <c r="H32" s="420"/>
      <c r="I32" s="387"/>
      <c r="J32" s="352"/>
      <c r="K32" s="352"/>
      <c r="L32" s="402"/>
      <c r="M32" s="400"/>
      <c r="N32" s="380"/>
      <c r="O32" s="393"/>
      <c r="P32" s="4"/>
      <c r="Q32" s="4"/>
      <c r="R32" s="324"/>
      <c r="S32" s="37"/>
      <c r="T32" s="37"/>
      <c r="U32" s="37"/>
      <c r="V32" s="37"/>
      <c r="W32" s="37"/>
      <c r="X32" s="37"/>
      <c r="Y32" s="37"/>
      <c r="Z32" s="37"/>
      <c r="AA32" s="37"/>
    </row>
    <row r="33" spans="1:34" s="369" customFormat="1" ht="15" customHeight="1">
      <c r="A33" s="394"/>
      <c r="B33" s="416"/>
      <c r="C33" s="419"/>
      <c r="D33" s="386"/>
      <c r="E33" s="387"/>
      <c r="F33" s="387"/>
      <c r="G33" s="420"/>
      <c r="H33" s="420"/>
      <c r="I33" s="387"/>
      <c r="J33" s="352"/>
      <c r="K33" s="352"/>
      <c r="L33" s="402"/>
      <c r="M33" s="400"/>
      <c r="N33" s="380"/>
      <c r="O33" s="393"/>
      <c r="P33" s="4"/>
      <c r="Q33" s="4"/>
      <c r="R33" s="324"/>
      <c r="S33" s="37"/>
      <c r="T33" s="37"/>
      <c r="U33" s="37"/>
      <c r="V33" s="37"/>
      <c r="W33" s="37"/>
      <c r="X33" s="37"/>
      <c r="Y33" s="37"/>
      <c r="Z33" s="37"/>
      <c r="AA33" s="37"/>
    </row>
    <row r="34" spans="1:34" s="369" customFormat="1" ht="15" customHeight="1">
      <c r="A34" s="394"/>
      <c r="B34" s="416"/>
      <c r="C34" s="419"/>
      <c r="D34" s="386"/>
      <c r="E34" s="387"/>
      <c r="F34" s="387"/>
      <c r="G34" s="420"/>
      <c r="H34" s="420"/>
      <c r="I34" s="387"/>
      <c r="J34" s="352"/>
      <c r="K34" s="352"/>
      <c r="L34" s="402"/>
      <c r="M34" s="400"/>
      <c r="N34" s="380"/>
      <c r="O34" s="393"/>
      <c r="P34" s="4"/>
      <c r="Q34" s="4"/>
      <c r="R34" s="324"/>
      <c r="S34" s="37"/>
      <c r="T34" s="37"/>
      <c r="U34" s="37"/>
      <c r="V34" s="37"/>
      <c r="W34" s="37"/>
      <c r="X34" s="37"/>
      <c r="Y34" s="37"/>
      <c r="Z34" s="37"/>
      <c r="AA34" s="37"/>
    </row>
    <row r="35" spans="1:34" s="369" customFormat="1" ht="15" customHeight="1">
      <c r="A35" s="394"/>
      <c r="B35" s="416"/>
      <c r="C35" s="419"/>
      <c r="D35" s="386"/>
      <c r="E35" s="387"/>
      <c r="F35" s="387"/>
      <c r="G35" s="420"/>
      <c r="H35" s="420"/>
      <c r="I35" s="387"/>
      <c r="J35" s="352"/>
      <c r="K35" s="352"/>
      <c r="L35" s="402"/>
      <c r="M35" s="400"/>
      <c r="N35" s="380"/>
      <c r="O35" s="393"/>
      <c r="P35" s="4"/>
      <c r="Q35" s="4"/>
      <c r="R35" s="324"/>
      <c r="S35" s="37"/>
      <c r="T35" s="37"/>
      <c r="U35" s="37"/>
      <c r="V35" s="37"/>
      <c r="W35" s="37"/>
      <c r="X35" s="37"/>
      <c r="Y35" s="37"/>
      <c r="Z35" s="37"/>
      <c r="AA35" s="37"/>
    </row>
    <row r="36" spans="1:34" s="369" customFormat="1" ht="15" customHeight="1">
      <c r="A36" s="502"/>
      <c r="B36" s="422"/>
      <c r="C36" s="503"/>
      <c r="D36" s="504"/>
      <c r="E36" s="397"/>
      <c r="F36" s="397"/>
      <c r="G36" s="505"/>
      <c r="H36" s="505"/>
      <c r="I36" s="397"/>
      <c r="J36" s="395"/>
      <c r="K36" s="395"/>
      <c r="L36" s="506"/>
      <c r="M36" s="409"/>
      <c r="N36" s="399"/>
      <c r="O36" s="507"/>
      <c r="P36" s="4"/>
      <c r="Q36" s="4"/>
      <c r="R36" s="324"/>
      <c r="S36" s="37"/>
      <c r="T36" s="37"/>
      <c r="U36" s="37"/>
      <c r="V36" s="37"/>
      <c r="W36" s="37"/>
      <c r="X36" s="37"/>
      <c r="Y36" s="37"/>
      <c r="Z36" s="37"/>
      <c r="AA36" s="37"/>
    </row>
    <row r="37" spans="1:34" ht="44.25" customHeight="1">
      <c r="A37" s="20" t="s">
        <v>560</v>
      </c>
      <c r="B37" s="36"/>
      <c r="C37" s="36"/>
      <c r="D37" s="37"/>
      <c r="E37" s="33"/>
      <c r="F37" s="33"/>
      <c r="G37" s="32"/>
      <c r="H37" s="32" t="s">
        <v>821</v>
      </c>
      <c r="I37" s="33"/>
      <c r="J37" s="14"/>
      <c r="K37" s="76"/>
      <c r="L37" s="77"/>
      <c r="M37" s="76"/>
      <c r="N37" s="78"/>
      <c r="O37" s="76"/>
      <c r="P37" s="4"/>
      <c r="Q37" s="408"/>
      <c r="R37" s="421"/>
      <c r="S37" s="408"/>
      <c r="T37" s="408"/>
      <c r="U37" s="408"/>
      <c r="V37" s="408"/>
      <c r="W37" s="408"/>
      <c r="X37" s="408"/>
      <c r="Y37" s="408"/>
      <c r="Z37" s="37"/>
      <c r="AA37" s="37"/>
      <c r="AB37" s="37"/>
    </row>
    <row r="38" spans="1:34" s="3" customFormat="1">
      <c r="A38" s="26" t="s">
        <v>561</v>
      </c>
      <c r="B38" s="20"/>
      <c r="C38" s="20"/>
      <c r="D38" s="20"/>
      <c r="E38" s="2"/>
      <c r="F38" s="27" t="s">
        <v>562</v>
      </c>
      <c r="G38" s="38"/>
      <c r="H38" s="39"/>
      <c r="I38" s="79"/>
      <c r="J38" s="14"/>
      <c r="K38" s="80"/>
      <c r="L38" s="81"/>
      <c r="M38" s="82"/>
      <c r="N38" s="83"/>
      <c r="O38" s="84"/>
      <c r="P38" s="2"/>
      <c r="Q38" s="1"/>
      <c r="R38" s="9"/>
      <c r="Z38" s="6"/>
      <c r="AA38" s="6"/>
      <c r="AB38" s="6"/>
      <c r="AC38" s="6"/>
      <c r="AD38" s="6"/>
      <c r="AE38" s="6"/>
      <c r="AF38" s="6"/>
      <c r="AG38" s="6"/>
      <c r="AH38" s="6"/>
    </row>
    <row r="39" spans="1:34" s="6" customFormat="1" ht="14.25" customHeight="1">
      <c r="A39" s="26"/>
      <c r="B39" s="20"/>
      <c r="C39" s="20"/>
      <c r="D39" s="20"/>
      <c r="E39" s="29"/>
      <c r="F39" s="27" t="s">
        <v>564</v>
      </c>
      <c r="G39" s="38"/>
      <c r="H39" s="39"/>
      <c r="I39" s="79"/>
      <c r="J39" s="14"/>
      <c r="K39" s="80"/>
      <c r="L39" s="81"/>
      <c r="M39" s="82"/>
      <c r="N39" s="83"/>
      <c r="O39" s="84"/>
      <c r="P39" s="2"/>
      <c r="Q39" s="1"/>
      <c r="R39" s="9"/>
      <c r="S39" s="3"/>
      <c r="Y39" s="3"/>
      <c r="Z39" s="3"/>
    </row>
    <row r="40" spans="1:34" s="6" customFormat="1" ht="14.25" customHeight="1">
      <c r="A40" s="20"/>
      <c r="B40" s="20"/>
      <c r="C40" s="20"/>
      <c r="D40" s="20"/>
      <c r="E40" s="29"/>
      <c r="F40" s="14"/>
      <c r="G40" s="14"/>
      <c r="H40" s="28"/>
      <c r="I40" s="33"/>
      <c r="J40" s="68"/>
      <c r="K40" s="65"/>
      <c r="L40" s="66"/>
      <c r="M40" s="14"/>
      <c r="N40" s="69"/>
      <c r="O40" s="54"/>
      <c r="P40" s="5"/>
      <c r="Q40" s="1"/>
      <c r="R40" s="9"/>
      <c r="S40" s="3"/>
      <c r="Y40" s="3"/>
      <c r="Z40" s="3"/>
    </row>
    <row r="41" spans="1:34" s="6" customFormat="1" ht="15">
      <c r="A41" s="40" t="s">
        <v>571</v>
      </c>
      <c r="B41" s="40"/>
      <c r="C41" s="40"/>
      <c r="D41" s="40"/>
      <c r="E41" s="29"/>
      <c r="F41" s="14"/>
      <c r="G41" s="9"/>
      <c r="H41" s="14"/>
      <c r="I41" s="9"/>
      <c r="J41" s="85"/>
      <c r="K41" s="9"/>
      <c r="L41" s="9"/>
      <c r="M41" s="9"/>
      <c r="N41" s="9"/>
      <c r="O41" s="86"/>
      <c r="P41"/>
      <c r="Q41" s="1"/>
      <c r="R41" s="9"/>
      <c r="S41" s="3"/>
      <c r="Y41" s="3"/>
      <c r="Z41" s="3"/>
    </row>
    <row r="42" spans="1:34" s="6" customFormat="1" ht="38.25">
      <c r="A42" s="18" t="s">
        <v>16</v>
      </c>
      <c r="B42" s="18" t="s">
        <v>534</v>
      </c>
      <c r="C42" s="18"/>
      <c r="D42" s="19" t="s">
        <v>545</v>
      </c>
      <c r="E42" s="18" t="s">
        <v>546</v>
      </c>
      <c r="F42" s="18" t="s">
        <v>547</v>
      </c>
      <c r="G42" s="18" t="s">
        <v>566</v>
      </c>
      <c r="H42" s="18" t="s">
        <v>549</v>
      </c>
      <c r="I42" s="18" t="s">
        <v>550</v>
      </c>
      <c r="J42" s="17" t="s">
        <v>551</v>
      </c>
      <c r="K42" s="74" t="s">
        <v>572</v>
      </c>
      <c r="L42" s="60" t="s">
        <v>819</v>
      </c>
      <c r="M42" s="74" t="s">
        <v>568</v>
      </c>
      <c r="N42" s="18" t="s">
        <v>569</v>
      </c>
      <c r="O42" s="17" t="s">
        <v>554</v>
      </c>
      <c r="P42" s="87" t="s">
        <v>555</v>
      </c>
      <c r="Q42" s="1"/>
      <c r="R42" s="14"/>
      <c r="S42" s="3"/>
      <c r="Y42" s="3"/>
      <c r="Z42" s="3"/>
    </row>
    <row r="43" spans="1:34" s="369" customFormat="1" ht="13.9" customHeight="1">
      <c r="A43" s="488"/>
      <c r="B43" s="416"/>
      <c r="C43" s="417"/>
      <c r="D43" s="410"/>
      <c r="E43" s="411"/>
      <c r="F43" s="387"/>
      <c r="G43" s="387"/>
      <c r="H43" s="387"/>
      <c r="I43" s="352"/>
      <c r="J43" s="352"/>
      <c r="K43" s="489"/>
      <c r="L43" s="404"/>
      <c r="M43" s="481"/>
      <c r="N43" s="352"/>
      <c r="O43" s="380"/>
      <c r="P43" s="393"/>
      <c r="Q43" s="363"/>
      <c r="R43" s="324"/>
      <c r="S43" s="37"/>
      <c r="Y43" s="37"/>
      <c r="Z43" s="37"/>
    </row>
    <row r="44" spans="1:34" s="369" customFormat="1" ht="13.9" customHeight="1">
      <c r="A44" s="488"/>
      <c r="B44" s="416"/>
      <c r="C44" s="417"/>
      <c r="D44" s="410"/>
      <c r="E44" s="411"/>
      <c r="F44" s="387"/>
      <c r="G44" s="387"/>
      <c r="H44" s="387"/>
      <c r="I44" s="352"/>
      <c r="J44" s="352"/>
      <c r="K44" s="489"/>
      <c r="L44" s="404"/>
      <c r="M44" s="481"/>
      <c r="N44" s="352"/>
      <c r="O44" s="380"/>
      <c r="P44" s="393"/>
      <c r="Q44" s="363"/>
      <c r="R44" s="324"/>
      <c r="S44" s="37"/>
      <c r="Y44" s="37"/>
      <c r="Z44" s="37"/>
    </row>
    <row r="45" spans="1:34" s="369" customFormat="1" ht="13.9" customHeight="1">
      <c r="A45" s="418"/>
      <c r="B45" s="416"/>
      <c r="C45" s="417"/>
      <c r="D45" s="410"/>
      <c r="E45" s="411"/>
      <c r="F45" s="387"/>
      <c r="G45" s="387"/>
      <c r="H45" s="387"/>
      <c r="I45" s="352"/>
      <c r="J45" s="352"/>
      <c r="K45" s="352"/>
      <c r="L45" s="352"/>
      <c r="M45" s="352"/>
      <c r="N45" s="352"/>
      <c r="O45" s="352"/>
      <c r="P45" s="352"/>
      <c r="Q45" s="363"/>
      <c r="R45" s="324"/>
      <c r="S45" s="37"/>
      <c r="Y45" s="37"/>
      <c r="Z45" s="37"/>
    </row>
    <row r="46" spans="1:34" s="369" customFormat="1" ht="13.9" customHeight="1">
      <c r="A46" s="428"/>
      <c r="B46" s="422"/>
      <c r="C46" s="429"/>
      <c r="D46" s="430"/>
      <c r="E46" s="353"/>
      <c r="F46" s="397"/>
      <c r="G46" s="397"/>
      <c r="H46" s="397"/>
      <c r="I46" s="395"/>
      <c r="J46" s="395"/>
      <c r="K46" s="395"/>
      <c r="L46" s="395"/>
      <c r="M46" s="395"/>
      <c r="N46" s="395"/>
      <c r="O46" s="395"/>
      <c r="P46" s="395"/>
      <c r="Q46" s="363"/>
      <c r="R46" s="324"/>
      <c r="S46" s="37"/>
      <c r="Y46" s="37"/>
      <c r="Z46" s="37"/>
    </row>
    <row r="47" spans="1:34" s="3" customFormat="1">
      <c r="A47" s="41"/>
      <c r="B47" s="42"/>
      <c r="C47" s="43"/>
      <c r="D47" s="44"/>
      <c r="E47" s="45"/>
      <c r="F47" s="46"/>
      <c r="G47" s="46"/>
      <c r="H47" s="46"/>
      <c r="I47" s="46"/>
      <c r="J47" s="14"/>
      <c r="K47" s="88"/>
      <c r="L47" s="88"/>
      <c r="M47" s="14"/>
      <c r="N47" s="13"/>
      <c r="O47" s="89"/>
      <c r="P47" s="2"/>
      <c r="Q47" s="1"/>
      <c r="R47" s="14"/>
      <c r="Z47" s="6"/>
      <c r="AA47" s="6"/>
      <c r="AB47" s="6"/>
      <c r="AC47" s="6"/>
      <c r="AD47" s="6"/>
      <c r="AE47" s="6"/>
      <c r="AF47" s="6"/>
      <c r="AG47" s="6"/>
      <c r="AH47" s="6"/>
    </row>
    <row r="48" spans="1:34" s="3" customFormat="1" ht="15">
      <c r="A48" s="47" t="s">
        <v>573</v>
      </c>
      <c r="B48" s="47"/>
      <c r="C48" s="47"/>
      <c r="D48" s="47"/>
      <c r="E48" s="48"/>
      <c r="F48" s="46"/>
      <c r="G48" s="46"/>
      <c r="H48" s="46"/>
      <c r="I48" s="46"/>
      <c r="J48" s="50"/>
      <c r="K48" s="9"/>
      <c r="L48" s="9"/>
      <c r="M48" s="9"/>
      <c r="N48" s="8"/>
      <c r="O48" s="50"/>
      <c r="P48" s="2"/>
      <c r="Q48" s="1"/>
      <c r="R48" s="14"/>
      <c r="Z48" s="6"/>
      <c r="AA48" s="6"/>
      <c r="AB48" s="6"/>
      <c r="AC48" s="6"/>
      <c r="AD48" s="6"/>
      <c r="AE48" s="6"/>
      <c r="AF48" s="6"/>
      <c r="AG48" s="6"/>
      <c r="AH48" s="6"/>
    </row>
    <row r="49" spans="1:34" s="3" customFormat="1" ht="38.25">
      <c r="A49" s="18" t="s">
        <v>16</v>
      </c>
      <c r="B49" s="18" t="s">
        <v>534</v>
      </c>
      <c r="C49" s="18"/>
      <c r="D49" s="19" t="s">
        <v>545</v>
      </c>
      <c r="E49" s="18" t="s">
        <v>546</v>
      </c>
      <c r="F49" s="18" t="s">
        <v>547</v>
      </c>
      <c r="G49" s="49" t="s">
        <v>566</v>
      </c>
      <c r="H49" s="18" t="s">
        <v>549</v>
      </c>
      <c r="I49" s="18" t="s">
        <v>550</v>
      </c>
      <c r="J49" s="17" t="s">
        <v>551</v>
      </c>
      <c r="K49" s="17" t="s">
        <v>574</v>
      </c>
      <c r="L49" s="60" t="s">
        <v>819</v>
      </c>
      <c r="M49" s="74" t="s">
        <v>568</v>
      </c>
      <c r="N49" s="18" t="s">
        <v>569</v>
      </c>
      <c r="O49" s="18" t="s">
        <v>554</v>
      </c>
      <c r="P49" s="19" t="s">
        <v>555</v>
      </c>
      <c r="Q49" s="1"/>
      <c r="R49" s="14"/>
      <c r="Z49" s="6"/>
      <c r="AA49" s="6"/>
      <c r="AB49" s="6"/>
      <c r="AC49" s="6"/>
      <c r="AD49" s="6"/>
      <c r="AE49" s="6"/>
      <c r="AF49" s="6"/>
      <c r="AG49" s="6"/>
      <c r="AH49" s="6"/>
    </row>
    <row r="50" spans="1:34" s="37" customFormat="1" ht="14.25">
      <c r="A50" s="497">
        <v>1</v>
      </c>
      <c r="B50" s="461">
        <v>44319</v>
      </c>
      <c r="C50" s="490"/>
      <c r="D50" s="443" t="s">
        <v>891</v>
      </c>
      <c r="E50" s="491" t="s">
        <v>557</v>
      </c>
      <c r="F50" s="441">
        <v>12</v>
      </c>
      <c r="G50" s="441">
        <v>8</v>
      </c>
      <c r="H50" s="441">
        <v>13.25</v>
      </c>
      <c r="I50" s="442">
        <v>20</v>
      </c>
      <c r="J50" s="442" t="s">
        <v>892</v>
      </c>
      <c r="K50" s="492">
        <f>H50-F50</f>
        <v>1.25</v>
      </c>
      <c r="L50" s="442">
        <v>100</v>
      </c>
      <c r="M50" s="493">
        <f>(K50*N50)-L50</f>
        <v>1587.5</v>
      </c>
      <c r="N50" s="442">
        <v>1350</v>
      </c>
      <c r="O50" s="494" t="s">
        <v>556</v>
      </c>
      <c r="P50" s="495">
        <v>44319</v>
      </c>
      <c r="Q50" s="363"/>
      <c r="R50" s="324"/>
      <c r="Z50" s="369"/>
      <c r="AA50" s="369"/>
      <c r="AB50" s="369"/>
      <c r="AC50" s="369"/>
      <c r="AD50" s="369"/>
      <c r="AE50" s="369"/>
      <c r="AF50" s="369"/>
      <c r="AG50" s="369"/>
      <c r="AH50" s="369"/>
    </row>
    <row r="51" spans="1:34" s="37" customFormat="1" ht="14.25">
      <c r="A51" s="418"/>
      <c r="B51" s="416"/>
      <c r="C51" s="417"/>
      <c r="D51" s="410"/>
      <c r="E51" s="411"/>
      <c r="F51" s="387"/>
      <c r="G51" s="387"/>
      <c r="H51" s="387"/>
      <c r="I51" s="352"/>
      <c r="J51" s="352"/>
      <c r="K51" s="489"/>
      <c r="L51" s="352"/>
      <c r="M51" s="481"/>
      <c r="N51" s="352"/>
      <c r="O51" s="380"/>
      <c r="P51" s="407"/>
      <c r="Q51" s="363"/>
      <c r="R51" s="324"/>
      <c r="Z51" s="369"/>
      <c r="AA51" s="369"/>
      <c r="AB51" s="369"/>
      <c r="AC51" s="369"/>
      <c r="AD51" s="369"/>
      <c r="AE51" s="369"/>
      <c r="AF51" s="369"/>
      <c r="AG51" s="369"/>
      <c r="AH51" s="369"/>
    </row>
    <row r="52" spans="1:34" s="37" customFormat="1" ht="14.25">
      <c r="A52" s="418"/>
      <c r="B52" s="416"/>
      <c r="C52" s="417"/>
      <c r="D52" s="410"/>
      <c r="E52" s="411"/>
      <c r="F52" s="387"/>
      <c r="G52" s="387"/>
      <c r="H52" s="387"/>
      <c r="I52" s="352"/>
      <c r="J52" s="352"/>
      <c r="K52" s="352"/>
      <c r="L52" s="352"/>
      <c r="M52" s="481"/>
      <c r="N52" s="352"/>
      <c r="O52" s="380"/>
      <c r="P52" s="393"/>
      <c r="Q52" s="363"/>
      <c r="R52" s="324"/>
      <c r="Z52" s="369"/>
      <c r="AA52" s="369"/>
      <c r="AB52" s="369"/>
      <c r="AC52" s="369"/>
      <c r="AD52" s="369"/>
      <c r="AE52" s="369"/>
      <c r="AF52" s="369"/>
      <c r="AG52" s="369"/>
      <c r="AH52" s="369"/>
    </row>
    <row r="53" spans="1:34" s="37" customFormat="1" ht="14.25">
      <c r="A53" s="353"/>
      <c r="B53" s="354"/>
      <c r="C53" s="354"/>
      <c r="D53" s="355"/>
      <c r="E53" s="353"/>
      <c r="F53" s="370"/>
      <c r="G53" s="353"/>
      <c r="H53" s="353"/>
      <c r="I53" s="353"/>
      <c r="J53" s="354"/>
      <c r="K53" s="371"/>
      <c r="L53" s="353"/>
      <c r="M53" s="353"/>
      <c r="N53" s="353"/>
      <c r="O53" s="372"/>
      <c r="P53" s="363"/>
      <c r="Q53" s="363"/>
      <c r="R53" s="324"/>
      <c r="Z53" s="369"/>
      <c r="AA53" s="369"/>
      <c r="AB53" s="369"/>
      <c r="AC53" s="369"/>
      <c r="AD53" s="369"/>
      <c r="AE53" s="369"/>
      <c r="AF53" s="369"/>
      <c r="AG53" s="369"/>
      <c r="AH53" s="369"/>
    </row>
    <row r="54" spans="1:34" ht="15">
      <c r="A54" s="96" t="s">
        <v>575</v>
      </c>
      <c r="B54" s="97"/>
      <c r="C54" s="97"/>
      <c r="D54" s="98"/>
      <c r="E54" s="31"/>
      <c r="F54" s="29"/>
      <c r="G54" s="29"/>
      <c r="H54" s="70"/>
      <c r="I54" s="116"/>
      <c r="J54" s="117"/>
      <c r="K54" s="14"/>
      <c r="L54" s="14"/>
      <c r="M54" s="14"/>
      <c r="N54" s="8"/>
      <c r="O54" s="50"/>
      <c r="Q54" s="92"/>
      <c r="R54" s="14"/>
      <c r="S54" s="13"/>
      <c r="T54" s="13"/>
      <c r="U54" s="13"/>
      <c r="V54" s="13"/>
      <c r="W54" s="13"/>
      <c r="X54" s="13"/>
      <c r="Y54" s="13"/>
      <c r="Z54" s="13"/>
    </row>
    <row r="55" spans="1:34" ht="38.25">
      <c r="A55" s="17" t="s">
        <v>16</v>
      </c>
      <c r="B55" s="18" t="s">
        <v>534</v>
      </c>
      <c r="C55" s="18"/>
      <c r="D55" s="19" t="s">
        <v>545</v>
      </c>
      <c r="E55" s="18" t="s">
        <v>546</v>
      </c>
      <c r="F55" s="18" t="s">
        <v>547</v>
      </c>
      <c r="G55" s="18" t="s">
        <v>548</v>
      </c>
      <c r="H55" s="18" t="s">
        <v>549</v>
      </c>
      <c r="I55" s="18" t="s">
        <v>550</v>
      </c>
      <c r="J55" s="17" t="s">
        <v>551</v>
      </c>
      <c r="K55" s="59" t="s">
        <v>567</v>
      </c>
      <c r="L55" s="392" t="s">
        <v>819</v>
      </c>
      <c r="M55" s="60" t="s">
        <v>818</v>
      </c>
      <c r="N55" s="18" t="s">
        <v>554</v>
      </c>
      <c r="O55" s="75" t="s">
        <v>555</v>
      </c>
      <c r="P55" s="94"/>
      <c r="Q55" s="8"/>
      <c r="R55" s="14"/>
      <c r="S55" s="13"/>
      <c r="T55" s="13"/>
      <c r="U55" s="13"/>
      <c r="V55" s="13"/>
      <c r="W55" s="13"/>
      <c r="X55" s="13"/>
      <c r="Y55" s="13"/>
      <c r="Z55" s="13"/>
    </row>
    <row r="56" spans="1:34" s="369" customFormat="1" ht="14.25">
      <c r="A56" s="466">
        <v>1</v>
      </c>
      <c r="B56" s="467">
        <v>44238</v>
      </c>
      <c r="C56" s="468"/>
      <c r="D56" s="469" t="s">
        <v>445</v>
      </c>
      <c r="E56" s="470" t="s">
        <v>557</v>
      </c>
      <c r="F56" s="471">
        <v>1515</v>
      </c>
      <c r="G56" s="472">
        <v>1390</v>
      </c>
      <c r="H56" s="471">
        <v>1595</v>
      </c>
      <c r="I56" s="473" t="s">
        <v>837</v>
      </c>
      <c r="J56" s="474" t="s">
        <v>843</v>
      </c>
      <c r="K56" s="474">
        <f t="shared" ref="K56" si="7">H56-F56</f>
        <v>80</v>
      </c>
      <c r="L56" s="475">
        <f>(F56*-0.8)/100</f>
        <v>-12.12</v>
      </c>
      <c r="M56" s="476">
        <f t="shared" ref="M56" si="8">(K56+L56)/F56</f>
        <v>4.4805280528052799E-2</v>
      </c>
      <c r="N56" s="477" t="s">
        <v>556</v>
      </c>
      <c r="O56" s="478">
        <v>44271</v>
      </c>
      <c r="P56" s="95"/>
      <c r="Q56" s="414"/>
      <c r="R56" s="450" t="s">
        <v>559</v>
      </c>
      <c r="S56" s="408"/>
      <c r="T56" s="408"/>
      <c r="U56" s="408"/>
      <c r="V56" s="408"/>
      <c r="W56" s="408"/>
      <c r="X56" s="408"/>
      <c r="Y56" s="408"/>
      <c r="Z56" s="408"/>
    </row>
    <row r="57" spans="1:34" s="369" customFormat="1" ht="14.25">
      <c r="A57" s="431"/>
      <c r="B57" s="373"/>
      <c r="C57" s="433"/>
      <c r="D57" s="385"/>
      <c r="E57" s="378"/>
      <c r="F57" s="387"/>
      <c r="G57" s="383"/>
      <c r="H57" s="387"/>
      <c r="I57" s="375"/>
      <c r="J57" s="412"/>
      <c r="K57" s="412"/>
      <c r="L57" s="413"/>
      <c r="M57" s="400"/>
      <c r="N57" s="379"/>
      <c r="O57" s="407"/>
      <c r="P57" s="95"/>
      <c r="Q57" s="414"/>
      <c r="R57" s="450"/>
      <c r="S57" s="408"/>
      <c r="T57" s="408"/>
      <c r="U57" s="408"/>
      <c r="V57" s="408"/>
      <c r="W57" s="408"/>
      <c r="X57" s="408"/>
      <c r="Y57" s="408"/>
      <c r="Z57" s="408"/>
    </row>
    <row r="58" spans="1:34" s="5" customFormat="1">
      <c r="A58" s="364"/>
      <c r="B58" s="365"/>
      <c r="C58" s="366"/>
      <c r="D58" s="367"/>
      <c r="E58" s="396"/>
      <c r="F58" s="396"/>
      <c r="G58" s="448"/>
      <c r="H58" s="448"/>
      <c r="I58" s="396"/>
      <c r="J58" s="449"/>
      <c r="K58" s="444"/>
      <c r="L58" s="445"/>
      <c r="M58" s="446"/>
      <c r="N58" s="447"/>
      <c r="O58" s="368"/>
      <c r="P58" s="120"/>
      <c r="Q58"/>
      <c r="R58" s="91"/>
      <c r="T58" s="54"/>
      <c r="U58" s="54"/>
      <c r="V58" s="54"/>
      <c r="W58" s="54"/>
      <c r="X58" s="54"/>
      <c r="Y58" s="54"/>
      <c r="Z58" s="54"/>
    </row>
    <row r="59" spans="1:34">
      <c r="A59" s="20" t="s">
        <v>560</v>
      </c>
      <c r="B59" s="20"/>
      <c r="C59" s="20"/>
      <c r="D59" s="20"/>
      <c r="E59" s="2"/>
      <c r="F59" s="27" t="s">
        <v>562</v>
      </c>
      <c r="G59" s="79"/>
      <c r="H59" s="79"/>
      <c r="I59" s="35"/>
      <c r="J59" s="82"/>
      <c r="K59" s="80"/>
      <c r="L59" s="81"/>
      <c r="M59" s="82"/>
      <c r="N59" s="83"/>
      <c r="O59" s="121"/>
      <c r="P59" s="8"/>
      <c r="Q59" s="13"/>
      <c r="R59" s="93"/>
      <c r="S59" s="13"/>
      <c r="T59" s="13"/>
      <c r="U59" s="13"/>
      <c r="V59" s="13"/>
      <c r="W59" s="13"/>
      <c r="X59" s="13"/>
      <c r="Y59" s="13"/>
    </row>
    <row r="60" spans="1:34">
      <c r="A60" s="26" t="s">
        <v>561</v>
      </c>
      <c r="B60" s="20"/>
      <c r="C60" s="20"/>
      <c r="D60" s="20"/>
      <c r="E60" s="29"/>
      <c r="F60" s="27" t="s">
        <v>564</v>
      </c>
      <c r="G60" s="9"/>
      <c r="H60" s="9"/>
      <c r="I60" s="9"/>
      <c r="J60" s="50"/>
      <c r="K60" s="9"/>
      <c r="L60" s="9"/>
      <c r="M60" s="9"/>
      <c r="N60" s="8"/>
      <c r="O60" s="50"/>
      <c r="Q60" s="4"/>
      <c r="R60" s="14"/>
      <c r="S60" s="13"/>
      <c r="T60" s="13"/>
      <c r="U60" s="13"/>
      <c r="V60" s="13"/>
      <c r="W60" s="13"/>
      <c r="X60" s="13"/>
      <c r="Y60" s="13"/>
      <c r="Z60" s="13"/>
    </row>
    <row r="61" spans="1:34">
      <c r="A61" s="26"/>
      <c r="B61" s="20"/>
      <c r="C61" s="20"/>
      <c r="D61" s="20"/>
      <c r="E61" s="29"/>
      <c r="F61" s="27"/>
      <c r="G61" s="9"/>
      <c r="H61" s="9"/>
      <c r="I61" s="9"/>
      <c r="J61" s="50"/>
      <c r="K61" s="9"/>
      <c r="L61" s="9"/>
      <c r="M61" s="9"/>
      <c r="N61" s="8"/>
      <c r="O61" s="50"/>
      <c r="Q61" s="4"/>
      <c r="R61" s="79"/>
      <c r="S61" s="13"/>
      <c r="T61" s="13"/>
      <c r="U61" s="13"/>
      <c r="V61" s="13"/>
      <c r="W61" s="13"/>
      <c r="X61" s="13"/>
      <c r="Y61" s="13"/>
      <c r="Z61" s="13"/>
    </row>
    <row r="62" spans="1:34" ht="15">
      <c r="A62" s="8"/>
      <c r="B62" s="30" t="s">
        <v>823</v>
      </c>
      <c r="C62" s="30"/>
      <c r="D62" s="30"/>
      <c r="E62" s="30"/>
      <c r="F62" s="31"/>
      <c r="G62" s="29"/>
      <c r="H62" s="29"/>
      <c r="I62" s="70"/>
      <c r="J62" s="71"/>
      <c r="K62" s="72"/>
      <c r="L62" s="391"/>
      <c r="M62" s="9"/>
      <c r="N62" s="8"/>
      <c r="O62" s="50"/>
      <c r="Q62" s="4"/>
      <c r="R62" s="79"/>
      <c r="S62" s="13"/>
      <c r="T62" s="13"/>
      <c r="U62" s="13"/>
      <c r="V62" s="13"/>
      <c r="W62" s="13"/>
      <c r="X62" s="13"/>
      <c r="Y62" s="13"/>
      <c r="Z62" s="13"/>
    </row>
    <row r="63" spans="1:34" ht="38.25">
      <c r="A63" s="17" t="s">
        <v>16</v>
      </c>
      <c r="B63" s="18" t="s">
        <v>534</v>
      </c>
      <c r="C63" s="18"/>
      <c r="D63" s="19" t="s">
        <v>545</v>
      </c>
      <c r="E63" s="18" t="s">
        <v>546</v>
      </c>
      <c r="F63" s="18" t="s">
        <v>547</v>
      </c>
      <c r="G63" s="18" t="s">
        <v>566</v>
      </c>
      <c r="H63" s="18" t="s">
        <v>549</v>
      </c>
      <c r="I63" s="18" t="s">
        <v>550</v>
      </c>
      <c r="J63" s="73" t="s">
        <v>551</v>
      </c>
      <c r="K63" s="59" t="s">
        <v>567</v>
      </c>
      <c r="L63" s="74" t="s">
        <v>568</v>
      </c>
      <c r="M63" s="18" t="s">
        <v>569</v>
      </c>
      <c r="N63" s="392" t="s">
        <v>819</v>
      </c>
      <c r="O63" s="60" t="s">
        <v>818</v>
      </c>
      <c r="P63" s="18" t="s">
        <v>554</v>
      </c>
      <c r="Q63" s="75" t="s">
        <v>555</v>
      </c>
      <c r="R63" s="79"/>
      <c r="S63" s="13"/>
      <c r="T63" s="13"/>
      <c r="U63" s="13"/>
      <c r="V63" s="13"/>
      <c r="W63" s="13"/>
      <c r="X63" s="13"/>
      <c r="Y63" s="13"/>
      <c r="Z63" s="13"/>
    </row>
    <row r="64" spans="1:34" ht="14.25">
      <c r="A64" s="358"/>
      <c r="B64" s="373"/>
      <c r="C64" s="377"/>
      <c r="D64" s="385"/>
      <c r="E64" s="378"/>
      <c r="F64" s="401"/>
      <c r="G64" s="383"/>
      <c r="H64" s="378"/>
      <c r="I64" s="375"/>
      <c r="J64" s="412"/>
      <c r="K64" s="412"/>
      <c r="L64" s="413"/>
      <c r="M64" s="411"/>
      <c r="N64" s="413"/>
      <c r="O64" s="400"/>
      <c r="P64" s="379"/>
      <c r="Q64" s="393"/>
      <c r="R64" s="409"/>
      <c r="S64" s="399"/>
      <c r="T64" s="13"/>
      <c r="U64" s="408"/>
      <c r="V64" s="408"/>
      <c r="W64" s="408"/>
      <c r="X64" s="408"/>
      <c r="Y64" s="408"/>
      <c r="Z64" s="408"/>
      <c r="AA64" s="369"/>
      <c r="AB64" s="369"/>
      <c r="AC64" s="369"/>
    </row>
    <row r="65" spans="1:29" ht="14.25">
      <c r="A65" s="358"/>
      <c r="B65" s="373"/>
      <c r="C65" s="377"/>
      <c r="D65" s="385"/>
      <c r="E65" s="378"/>
      <c r="F65" s="401"/>
      <c r="G65" s="383"/>
      <c r="H65" s="378"/>
      <c r="I65" s="375"/>
      <c r="J65" s="412"/>
      <c r="K65" s="412"/>
      <c r="L65" s="413"/>
      <c r="M65" s="411"/>
      <c r="N65" s="413"/>
      <c r="O65" s="400"/>
      <c r="P65" s="379"/>
      <c r="Q65" s="393"/>
      <c r="R65" s="409"/>
      <c r="S65" s="399"/>
      <c r="T65" s="13"/>
      <c r="U65" s="408"/>
      <c r="V65" s="408"/>
      <c r="W65" s="408"/>
      <c r="X65" s="408"/>
      <c r="Y65" s="408"/>
      <c r="Z65" s="408"/>
      <c r="AA65" s="369"/>
      <c r="AB65" s="369"/>
      <c r="AC65" s="369"/>
    </row>
    <row r="66" spans="1:29" s="369" customFormat="1" ht="14.25">
      <c r="A66" s="358"/>
      <c r="B66" s="373"/>
      <c r="C66" s="377"/>
      <c r="D66" s="385"/>
      <c r="E66" s="378"/>
      <c r="F66" s="401"/>
      <c r="G66" s="383"/>
      <c r="H66" s="378"/>
      <c r="I66" s="375"/>
      <c r="J66" s="412"/>
      <c r="K66" s="412"/>
      <c r="L66" s="413"/>
      <c r="M66" s="411"/>
      <c r="N66" s="413"/>
      <c r="O66" s="400"/>
      <c r="P66" s="379"/>
      <c r="Q66" s="393"/>
      <c r="R66" s="406"/>
      <c r="S66" s="408"/>
      <c r="T66" s="408"/>
      <c r="U66" s="408"/>
      <c r="V66" s="408"/>
      <c r="W66" s="408"/>
      <c r="X66" s="408"/>
      <c r="Y66" s="408"/>
      <c r="Z66" s="408"/>
    </row>
    <row r="67" spans="1:29" s="369" customFormat="1" ht="14.25">
      <c r="A67" s="358"/>
      <c r="B67" s="373"/>
      <c r="C67" s="377"/>
      <c r="D67" s="385"/>
      <c r="E67" s="378"/>
      <c r="F67" s="412"/>
      <c r="G67" s="387"/>
      <c r="H67" s="378"/>
      <c r="I67" s="375"/>
      <c r="J67" s="412"/>
      <c r="K67" s="412"/>
      <c r="L67" s="413"/>
      <c r="M67" s="411"/>
      <c r="N67" s="413"/>
      <c r="O67" s="400"/>
      <c r="P67" s="379"/>
      <c r="Q67" s="393"/>
      <c r="R67" s="406"/>
      <c r="S67" s="408"/>
      <c r="T67" s="408"/>
      <c r="U67" s="408"/>
      <c r="V67" s="408"/>
      <c r="W67" s="408"/>
      <c r="X67" s="408"/>
      <c r="Y67" s="408"/>
      <c r="Z67" s="408"/>
    </row>
    <row r="68" spans="1:29" s="369" customFormat="1" ht="14.25">
      <c r="A68" s="358"/>
      <c r="B68" s="373"/>
      <c r="C68" s="377"/>
      <c r="D68" s="385"/>
      <c r="E68" s="378"/>
      <c r="F68" s="412"/>
      <c r="G68" s="387"/>
      <c r="H68" s="378"/>
      <c r="I68" s="375"/>
      <c r="J68" s="412"/>
      <c r="K68" s="412"/>
      <c r="L68" s="413"/>
      <c r="M68" s="411"/>
      <c r="N68" s="413"/>
      <c r="O68" s="400"/>
      <c r="P68" s="379"/>
      <c r="Q68" s="393"/>
      <c r="R68" s="406"/>
      <c r="S68" s="408"/>
      <c r="T68" s="408"/>
      <c r="U68" s="408"/>
      <c r="V68" s="408"/>
      <c r="W68" s="408"/>
      <c r="X68" s="408"/>
      <c r="Y68" s="408"/>
      <c r="Z68" s="408"/>
    </row>
    <row r="69" spans="1:29" s="369" customFormat="1" ht="14.25">
      <c r="A69" s="358"/>
      <c r="B69" s="373"/>
      <c r="C69" s="377"/>
      <c r="D69" s="385"/>
      <c r="E69" s="378"/>
      <c r="F69" s="401"/>
      <c r="G69" s="383"/>
      <c r="H69" s="378"/>
      <c r="I69" s="375"/>
      <c r="J69" s="412"/>
      <c r="K69" s="403"/>
      <c r="L69" s="413"/>
      <c r="M69" s="411"/>
      <c r="N69" s="413"/>
      <c r="O69" s="400"/>
      <c r="P69" s="405"/>
      <c r="Q69" s="393"/>
      <c r="R69" s="406"/>
      <c r="S69" s="408"/>
      <c r="T69" s="408"/>
      <c r="U69" s="408"/>
      <c r="V69" s="408"/>
      <c r="W69" s="408"/>
      <c r="X69" s="408"/>
      <c r="Y69" s="408"/>
      <c r="Z69" s="408"/>
    </row>
    <row r="70" spans="1:29" s="369" customFormat="1" ht="14.25">
      <c r="A70" s="358"/>
      <c r="B70" s="373"/>
      <c r="C70" s="377"/>
      <c r="D70" s="385"/>
      <c r="E70" s="378"/>
      <c r="F70" s="401"/>
      <c r="G70" s="383"/>
      <c r="H70" s="378"/>
      <c r="I70" s="375"/>
      <c r="J70" s="403"/>
      <c r="K70" s="403"/>
      <c r="L70" s="403"/>
      <c r="M70" s="403"/>
      <c r="N70" s="404"/>
      <c r="O70" s="415"/>
      <c r="P70" s="405"/>
      <c r="Q70" s="393"/>
      <c r="R70" s="406"/>
      <c r="S70" s="408"/>
      <c r="T70" s="408"/>
      <c r="U70" s="408"/>
      <c r="V70" s="408"/>
      <c r="W70" s="408"/>
      <c r="X70" s="408"/>
      <c r="Y70" s="408"/>
      <c r="Z70" s="408"/>
    </row>
    <row r="71" spans="1:29" s="369" customFormat="1" ht="14.25">
      <c r="A71" s="358"/>
      <c r="B71" s="373"/>
      <c r="C71" s="377"/>
      <c r="D71" s="385"/>
      <c r="E71" s="378"/>
      <c r="F71" s="412"/>
      <c r="G71" s="387"/>
      <c r="H71" s="378"/>
      <c r="I71" s="375"/>
      <c r="J71" s="412"/>
      <c r="K71" s="412"/>
      <c r="L71" s="413"/>
      <c r="M71" s="411"/>
      <c r="N71" s="413"/>
      <c r="O71" s="400"/>
      <c r="P71" s="379"/>
      <c r="Q71" s="393"/>
      <c r="R71" s="409"/>
      <c r="S71" s="399"/>
      <c r="T71" s="408"/>
      <c r="U71" s="408"/>
      <c r="V71" s="408"/>
      <c r="W71" s="408"/>
      <c r="X71" s="408"/>
      <c r="Y71" s="408"/>
      <c r="Z71" s="408"/>
    </row>
    <row r="72" spans="1:29" s="369" customFormat="1" ht="14.25">
      <c r="A72" s="358"/>
      <c r="B72" s="373"/>
      <c r="C72" s="377"/>
      <c r="D72" s="385"/>
      <c r="E72" s="378"/>
      <c r="F72" s="401"/>
      <c r="G72" s="383"/>
      <c r="H72" s="378"/>
      <c r="I72" s="375"/>
      <c r="J72" s="352"/>
      <c r="K72" s="352"/>
      <c r="L72" s="352"/>
      <c r="M72" s="352"/>
      <c r="N72" s="402"/>
      <c r="O72" s="400"/>
      <c r="P72" s="380"/>
      <c r="Q72" s="393"/>
      <c r="R72" s="409"/>
      <c r="S72" s="399"/>
      <c r="T72" s="408"/>
      <c r="U72" s="408"/>
      <c r="V72" s="408"/>
      <c r="W72" s="408"/>
      <c r="X72" s="408"/>
      <c r="Y72" s="408"/>
      <c r="Z72" s="408"/>
    </row>
    <row r="73" spans="1:29">
      <c r="A73" s="26"/>
      <c r="B73" s="20"/>
      <c r="C73" s="20"/>
      <c r="D73" s="20"/>
      <c r="E73" s="29"/>
      <c r="F73" s="27"/>
      <c r="G73" s="9"/>
      <c r="H73" s="9"/>
      <c r="I73" s="9"/>
      <c r="J73" s="50"/>
      <c r="K73" s="9"/>
      <c r="L73" s="9"/>
      <c r="M73" s="9"/>
      <c r="N73" s="8"/>
      <c r="O73" s="50"/>
      <c r="P73" s="4"/>
      <c r="Q73" s="8"/>
      <c r="R73" s="138"/>
      <c r="S73" s="13"/>
      <c r="T73" s="13"/>
      <c r="U73" s="13"/>
      <c r="V73" s="13"/>
      <c r="W73" s="13"/>
      <c r="X73" s="13"/>
      <c r="Y73" s="13"/>
      <c r="Z73" s="13"/>
    </row>
    <row r="74" spans="1:29">
      <c r="A74" s="26"/>
      <c r="B74" s="20"/>
      <c r="C74" s="20"/>
      <c r="D74" s="20"/>
      <c r="E74" s="29"/>
      <c r="F74" s="27"/>
      <c r="G74" s="38"/>
      <c r="H74" s="39"/>
      <c r="I74" s="79"/>
      <c r="J74" s="14"/>
      <c r="K74" s="80"/>
      <c r="L74" s="81"/>
      <c r="M74" s="82"/>
      <c r="N74" s="83"/>
      <c r="O74" s="84"/>
      <c r="P74" s="8"/>
      <c r="Q74" s="13"/>
      <c r="R74" s="138"/>
      <c r="S74" s="13"/>
      <c r="T74" s="13"/>
      <c r="U74" s="13"/>
      <c r="V74" s="13"/>
      <c r="W74" s="13"/>
      <c r="X74" s="13"/>
      <c r="Y74" s="13"/>
      <c r="Z74" s="13"/>
    </row>
    <row r="75" spans="1:29">
      <c r="A75" s="34"/>
      <c r="B75" s="42"/>
      <c r="C75" s="99"/>
      <c r="D75" s="3"/>
      <c r="E75" s="35"/>
      <c r="F75" s="79"/>
      <c r="G75" s="38"/>
      <c r="H75" s="39"/>
      <c r="I75" s="79"/>
      <c r="J75" s="14"/>
      <c r="K75" s="80"/>
      <c r="L75" s="81"/>
      <c r="M75" s="82"/>
      <c r="N75" s="83"/>
      <c r="O75" s="84"/>
      <c r="P75" s="8"/>
      <c r="Q75" s="13"/>
      <c r="R75" s="14"/>
      <c r="S75" s="13"/>
      <c r="T75" s="13"/>
      <c r="U75" s="13"/>
      <c r="V75" s="13"/>
      <c r="W75" s="13"/>
      <c r="X75" s="13"/>
      <c r="Y75" s="13"/>
      <c r="Z75" s="13"/>
    </row>
    <row r="76" spans="1:29" ht="15">
      <c r="A76" s="2"/>
      <c r="B76" s="100" t="s">
        <v>576</v>
      </c>
      <c r="C76" s="100"/>
      <c r="D76" s="100"/>
      <c r="E76" s="100"/>
      <c r="F76" s="14"/>
      <c r="G76" s="14"/>
      <c r="H76" s="101"/>
      <c r="I76" s="14"/>
      <c r="J76" s="71"/>
      <c r="K76" s="72"/>
      <c r="L76" s="14"/>
      <c r="M76" s="14"/>
      <c r="N76" s="13"/>
      <c r="O76" s="95"/>
      <c r="P76" s="8"/>
      <c r="Q76" s="13"/>
      <c r="R76" s="14"/>
      <c r="S76" s="13"/>
      <c r="T76" s="13"/>
      <c r="U76" s="13"/>
      <c r="V76" s="13"/>
      <c r="W76" s="13"/>
      <c r="X76" s="13"/>
      <c r="Y76" s="13"/>
      <c r="Z76" s="13"/>
    </row>
    <row r="77" spans="1:29" ht="38.25">
      <c r="A77" s="17" t="s">
        <v>16</v>
      </c>
      <c r="B77" s="18" t="s">
        <v>534</v>
      </c>
      <c r="C77" s="18"/>
      <c r="D77" s="19" t="s">
        <v>545</v>
      </c>
      <c r="E77" s="18" t="s">
        <v>546</v>
      </c>
      <c r="F77" s="18" t="s">
        <v>547</v>
      </c>
      <c r="G77" s="18" t="s">
        <v>577</v>
      </c>
      <c r="H77" s="18" t="s">
        <v>578</v>
      </c>
      <c r="I77" s="18" t="s">
        <v>550</v>
      </c>
      <c r="J77" s="58" t="s">
        <v>551</v>
      </c>
      <c r="K77" s="18" t="s">
        <v>552</v>
      </c>
      <c r="L77" s="18" t="s">
        <v>553</v>
      </c>
      <c r="M77" s="18" t="s">
        <v>554</v>
      </c>
      <c r="N77" s="19" t="s">
        <v>555</v>
      </c>
      <c r="O77" s="95"/>
      <c r="P77" s="8"/>
      <c r="Q77" s="13"/>
      <c r="R77" s="14"/>
      <c r="S77" s="13"/>
      <c r="T77" s="13"/>
      <c r="U77" s="13"/>
      <c r="V77" s="13"/>
      <c r="W77" s="13"/>
      <c r="X77" s="13"/>
      <c r="Y77" s="13"/>
      <c r="Z77" s="13"/>
    </row>
    <row r="78" spans="1:29">
      <c r="A78" s="194">
        <v>1</v>
      </c>
      <c r="B78" s="102">
        <v>41579</v>
      </c>
      <c r="C78" s="102"/>
      <c r="D78" s="103" t="s">
        <v>579</v>
      </c>
      <c r="E78" s="104" t="s">
        <v>580</v>
      </c>
      <c r="F78" s="105">
        <v>82</v>
      </c>
      <c r="G78" s="104" t="s">
        <v>581</v>
      </c>
      <c r="H78" s="104">
        <v>100</v>
      </c>
      <c r="I78" s="122">
        <v>100</v>
      </c>
      <c r="J78" s="123" t="s">
        <v>582</v>
      </c>
      <c r="K78" s="124">
        <f t="shared" ref="K78:K109" si="9">H78-F78</f>
        <v>18</v>
      </c>
      <c r="L78" s="125">
        <f t="shared" ref="L78:L109" si="10">K78/F78</f>
        <v>0.21951219512195122</v>
      </c>
      <c r="M78" s="126" t="s">
        <v>556</v>
      </c>
      <c r="N78" s="127">
        <v>42657</v>
      </c>
      <c r="O78" s="50"/>
      <c r="P78" s="13"/>
      <c r="Q78" s="13"/>
      <c r="R78" s="14"/>
      <c r="S78" s="13"/>
      <c r="T78" s="13"/>
      <c r="U78" s="13"/>
      <c r="V78" s="13"/>
      <c r="W78" s="13"/>
      <c r="X78" s="13"/>
      <c r="Y78" s="13"/>
      <c r="Z78" s="13"/>
    </row>
    <row r="79" spans="1:29">
      <c r="A79" s="194">
        <v>2</v>
      </c>
      <c r="B79" s="102">
        <v>41794</v>
      </c>
      <c r="C79" s="102"/>
      <c r="D79" s="103" t="s">
        <v>583</v>
      </c>
      <c r="E79" s="104" t="s">
        <v>557</v>
      </c>
      <c r="F79" s="105">
        <v>257</v>
      </c>
      <c r="G79" s="104" t="s">
        <v>581</v>
      </c>
      <c r="H79" s="104">
        <v>300</v>
      </c>
      <c r="I79" s="122">
        <v>300</v>
      </c>
      <c r="J79" s="123" t="s">
        <v>582</v>
      </c>
      <c r="K79" s="124">
        <f t="shared" si="9"/>
        <v>43</v>
      </c>
      <c r="L79" s="125">
        <f t="shared" si="10"/>
        <v>0.16731517509727625</v>
      </c>
      <c r="M79" s="126" t="s">
        <v>556</v>
      </c>
      <c r="N79" s="127">
        <v>41822</v>
      </c>
      <c r="O79" s="50"/>
      <c r="P79" s="13"/>
      <c r="Q79" s="13"/>
      <c r="R79" s="14"/>
      <c r="S79" s="13"/>
      <c r="T79" s="13"/>
      <c r="U79" s="13"/>
      <c r="V79" s="13"/>
      <c r="W79" s="13"/>
      <c r="X79" s="13"/>
      <c r="Y79" s="13"/>
      <c r="Z79" s="13"/>
    </row>
    <row r="80" spans="1:29">
      <c r="A80" s="194">
        <v>3</v>
      </c>
      <c r="B80" s="102">
        <v>41828</v>
      </c>
      <c r="C80" s="102"/>
      <c r="D80" s="103" t="s">
        <v>584</v>
      </c>
      <c r="E80" s="104" t="s">
        <v>557</v>
      </c>
      <c r="F80" s="105">
        <v>393</v>
      </c>
      <c r="G80" s="104" t="s">
        <v>581</v>
      </c>
      <c r="H80" s="104">
        <v>468</v>
      </c>
      <c r="I80" s="122">
        <v>468</v>
      </c>
      <c r="J80" s="123" t="s">
        <v>582</v>
      </c>
      <c r="K80" s="124">
        <f t="shared" si="9"/>
        <v>75</v>
      </c>
      <c r="L80" s="125">
        <f t="shared" si="10"/>
        <v>0.19083969465648856</v>
      </c>
      <c r="M80" s="126" t="s">
        <v>556</v>
      </c>
      <c r="N80" s="127">
        <v>41863</v>
      </c>
      <c r="O80" s="50"/>
      <c r="P80" s="13"/>
      <c r="Q80" s="13"/>
      <c r="R80" s="14"/>
      <c r="S80" s="13"/>
      <c r="T80" s="13"/>
      <c r="U80" s="13"/>
      <c r="V80" s="13"/>
      <c r="W80" s="13"/>
      <c r="X80" s="13"/>
      <c r="Y80" s="13"/>
      <c r="Z80" s="13"/>
    </row>
    <row r="81" spans="1:26">
      <c r="A81" s="194">
        <v>4</v>
      </c>
      <c r="B81" s="102">
        <v>41857</v>
      </c>
      <c r="C81" s="102"/>
      <c r="D81" s="103" t="s">
        <v>585</v>
      </c>
      <c r="E81" s="104" t="s">
        <v>557</v>
      </c>
      <c r="F81" s="105">
        <v>205</v>
      </c>
      <c r="G81" s="104" t="s">
        <v>581</v>
      </c>
      <c r="H81" s="104">
        <v>275</v>
      </c>
      <c r="I81" s="122">
        <v>250</v>
      </c>
      <c r="J81" s="123" t="s">
        <v>582</v>
      </c>
      <c r="K81" s="124">
        <f t="shared" si="9"/>
        <v>70</v>
      </c>
      <c r="L81" s="125">
        <f t="shared" si="10"/>
        <v>0.34146341463414637</v>
      </c>
      <c r="M81" s="126" t="s">
        <v>556</v>
      </c>
      <c r="N81" s="127">
        <v>41962</v>
      </c>
      <c r="O81" s="50"/>
      <c r="P81" s="13"/>
      <c r="Q81" s="13"/>
      <c r="R81" s="14"/>
      <c r="S81" s="13"/>
      <c r="T81" s="13"/>
      <c r="U81" s="13"/>
      <c r="V81" s="13"/>
      <c r="W81" s="13"/>
      <c r="X81" s="13"/>
      <c r="Y81" s="13"/>
      <c r="Z81" s="13"/>
    </row>
    <row r="82" spans="1:26">
      <c r="A82" s="194">
        <v>5</v>
      </c>
      <c r="B82" s="102">
        <v>41886</v>
      </c>
      <c r="C82" s="102"/>
      <c r="D82" s="103" t="s">
        <v>586</v>
      </c>
      <c r="E82" s="104" t="s">
        <v>557</v>
      </c>
      <c r="F82" s="105">
        <v>162</v>
      </c>
      <c r="G82" s="104" t="s">
        <v>581</v>
      </c>
      <c r="H82" s="104">
        <v>190</v>
      </c>
      <c r="I82" s="122">
        <v>190</v>
      </c>
      <c r="J82" s="123" t="s">
        <v>582</v>
      </c>
      <c r="K82" s="124">
        <f t="shared" si="9"/>
        <v>28</v>
      </c>
      <c r="L82" s="125">
        <f t="shared" si="10"/>
        <v>0.1728395061728395</v>
      </c>
      <c r="M82" s="126" t="s">
        <v>556</v>
      </c>
      <c r="N82" s="127">
        <v>42006</v>
      </c>
      <c r="O82" s="50"/>
      <c r="P82" s="13"/>
      <c r="Q82" s="13"/>
      <c r="R82" s="14"/>
      <c r="S82" s="13"/>
      <c r="T82" s="13"/>
      <c r="U82" s="13"/>
      <c r="V82" s="13"/>
      <c r="W82" s="13"/>
      <c r="X82" s="13"/>
      <c r="Y82" s="13"/>
      <c r="Z82" s="13"/>
    </row>
    <row r="83" spans="1:26">
      <c r="A83" s="194">
        <v>6</v>
      </c>
      <c r="B83" s="102">
        <v>41886</v>
      </c>
      <c r="C83" s="102"/>
      <c r="D83" s="103" t="s">
        <v>587</v>
      </c>
      <c r="E83" s="104" t="s">
        <v>557</v>
      </c>
      <c r="F83" s="105">
        <v>75</v>
      </c>
      <c r="G83" s="104" t="s">
        <v>581</v>
      </c>
      <c r="H83" s="104">
        <v>91.5</v>
      </c>
      <c r="I83" s="122" t="s">
        <v>588</v>
      </c>
      <c r="J83" s="123" t="s">
        <v>589</v>
      </c>
      <c r="K83" s="124">
        <f t="shared" si="9"/>
        <v>16.5</v>
      </c>
      <c r="L83" s="125">
        <f t="shared" si="10"/>
        <v>0.22</v>
      </c>
      <c r="M83" s="126" t="s">
        <v>556</v>
      </c>
      <c r="N83" s="127">
        <v>41954</v>
      </c>
      <c r="O83" s="50"/>
      <c r="P83" s="13"/>
      <c r="Q83" s="13"/>
      <c r="R83" s="14"/>
      <c r="S83" s="13"/>
      <c r="T83" s="13"/>
      <c r="U83" s="13"/>
      <c r="V83" s="13"/>
      <c r="W83" s="13"/>
      <c r="X83" s="13"/>
      <c r="Y83" s="13"/>
      <c r="Z83" s="13"/>
    </row>
    <row r="84" spans="1:26">
      <c r="A84" s="194">
        <v>7</v>
      </c>
      <c r="B84" s="102">
        <v>41913</v>
      </c>
      <c r="C84" s="102"/>
      <c r="D84" s="103" t="s">
        <v>590</v>
      </c>
      <c r="E84" s="104" t="s">
        <v>557</v>
      </c>
      <c r="F84" s="105">
        <v>850</v>
      </c>
      <c r="G84" s="104" t="s">
        <v>581</v>
      </c>
      <c r="H84" s="104">
        <v>982.5</v>
      </c>
      <c r="I84" s="122">
        <v>1050</v>
      </c>
      <c r="J84" s="123" t="s">
        <v>591</v>
      </c>
      <c r="K84" s="124">
        <f t="shared" si="9"/>
        <v>132.5</v>
      </c>
      <c r="L84" s="125">
        <f t="shared" si="10"/>
        <v>0.15588235294117647</v>
      </c>
      <c r="M84" s="126" t="s">
        <v>556</v>
      </c>
      <c r="N84" s="127">
        <v>42039</v>
      </c>
      <c r="O84" s="54"/>
      <c r="P84" s="13"/>
      <c r="Q84" s="13"/>
      <c r="R84" s="14"/>
      <c r="S84" s="13"/>
      <c r="T84" s="13"/>
      <c r="U84" s="13"/>
      <c r="V84" s="13"/>
      <c r="W84" s="13"/>
      <c r="X84" s="13"/>
      <c r="Y84" s="13"/>
      <c r="Z84" s="13"/>
    </row>
    <row r="85" spans="1:26">
      <c r="A85" s="194">
        <v>8</v>
      </c>
      <c r="B85" s="102">
        <v>41913</v>
      </c>
      <c r="C85" s="102"/>
      <c r="D85" s="103" t="s">
        <v>592</v>
      </c>
      <c r="E85" s="104" t="s">
        <v>557</v>
      </c>
      <c r="F85" s="105">
        <v>475</v>
      </c>
      <c r="G85" s="104" t="s">
        <v>581</v>
      </c>
      <c r="H85" s="104">
        <v>515</v>
      </c>
      <c r="I85" s="122">
        <v>600</v>
      </c>
      <c r="J85" s="123" t="s">
        <v>593</v>
      </c>
      <c r="K85" s="124">
        <f t="shared" si="9"/>
        <v>40</v>
      </c>
      <c r="L85" s="125">
        <f t="shared" si="10"/>
        <v>8.4210526315789472E-2</v>
      </c>
      <c r="M85" s="126" t="s">
        <v>556</v>
      </c>
      <c r="N85" s="127">
        <v>41939</v>
      </c>
      <c r="O85" s="54"/>
      <c r="P85" s="13"/>
      <c r="Q85" s="13"/>
      <c r="R85" s="14"/>
      <c r="S85" s="13"/>
      <c r="T85" s="13"/>
      <c r="U85" s="13"/>
      <c r="V85" s="13"/>
      <c r="W85" s="13"/>
      <c r="X85" s="13"/>
      <c r="Y85" s="13"/>
      <c r="Z85" s="13"/>
    </row>
    <row r="86" spans="1:26">
      <c r="A86" s="194">
        <v>9</v>
      </c>
      <c r="B86" s="102">
        <v>41913</v>
      </c>
      <c r="C86" s="102"/>
      <c r="D86" s="103" t="s">
        <v>594</v>
      </c>
      <c r="E86" s="104" t="s">
        <v>557</v>
      </c>
      <c r="F86" s="105">
        <v>86</v>
      </c>
      <c r="G86" s="104" t="s">
        <v>581</v>
      </c>
      <c r="H86" s="104">
        <v>99</v>
      </c>
      <c r="I86" s="122">
        <v>140</v>
      </c>
      <c r="J86" s="123" t="s">
        <v>595</v>
      </c>
      <c r="K86" s="124">
        <f t="shared" si="9"/>
        <v>13</v>
      </c>
      <c r="L86" s="125">
        <f t="shared" si="10"/>
        <v>0.15116279069767441</v>
      </c>
      <c r="M86" s="126" t="s">
        <v>556</v>
      </c>
      <c r="N86" s="127">
        <v>41939</v>
      </c>
      <c r="O86" s="54"/>
      <c r="P86" s="13"/>
      <c r="Q86" s="13"/>
      <c r="R86" s="14"/>
      <c r="S86" s="13"/>
      <c r="T86" s="13"/>
      <c r="U86" s="13"/>
      <c r="V86" s="13"/>
      <c r="W86" s="13"/>
      <c r="X86" s="13"/>
      <c r="Y86" s="13"/>
      <c r="Z86" s="13"/>
    </row>
    <row r="87" spans="1:26">
      <c r="A87" s="194">
        <v>10</v>
      </c>
      <c r="B87" s="102">
        <v>41926</v>
      </c>
      <c r="C87" s="102"/>
      <c r="D87" s="103" t="s">
        <v>596</v>
      </c>
      <c r="E87" s="104" t="s">
        <v>557</v>
      </c>
      <c r="F87" s="105">
        <v>496.6</v>
      </c>
      <c r="G87" s="104" t="s">
        <v>581</v>
      </c>
      <c r="H87" s="104">
        <v>621</v>
      </c>
      <c r="I87" s="122">
        <v>580</v>
      </c>
      <c r="J87" s="123" t="s">
        <v>582</v>
      </c>
      <c r="K87" s="124">
        <f t="shared" si="9"/>
        <v>124.39999999999998</v>
      </c>
      <c r="L87" s="125">
        <f t="shared" si="10"/>
        <v>0.25050342327829234</v>
      </c>
      <c r="M87" s="126" t="s">
        <v>556</v>
      </c>
      <c r="N87" s="127">
        <v>42605</v>
      </c>
      <c r="O87" s="54"/>
      <c r="P87" s="13"/>
      <c r="Q87" s="13"/>
      <c r="R87" s="14"/>
      <c r="S87" s="13"/>
      <c r="T87" s="13"/>
      <c r="U87" s="13"/>
      <c r="V87" s="13"/>
      <c r="W87" s="13"/>
      <c r="X87" s="13"/>
      <c r="Y87" s="13"/>
      <c r="Z87" s="13"/>
    </row>
    <row r="88" spans="1:26">
      <c r="A88" s="194">
        <v>11</v>
      </c>
      <c r="B88" s="102">
        <v>41926</v>
      </c>
      <c r="C88" s="102"/>
      <c r="D88" s="103" t="s">
        <v>597</v>
      </c>
      <c r="E88" s="104" t="s">
        <v>557</v>
      </c>
      <c r="F88" s="105">
        <v>2481.9</v>
      </c>
      <c r="G88" s="104" t="s">
        <v>581</v>
      </c>
      <c r="H88" s="104">
        <v>2840</v>
      </c>
      <c r="I88" s="122">
        <v>2870</v>
      </c>
      <c r="J88" s="123" t="s">
        <v>598</v>
      </c>
      <c r="K88" s="124">
        <f t="shared" si="9"/>
        <v>358.09999999999991</v>
      </c>
      <c r="L88" s="125">
        <f t="shared" si="10"/>
        <v>0.14428462065353154</v>
      </c>
      <c r="M88" s="126" t="s">
        <v>556</v>
      </c>
      <c r="N88" s="127">
        <v>42017</v>
      </c>
      <c r="O88" s="54"/>
      <c r="P88" s="13"/>
      <c r="Q88" s="13"/>
      <c r="R88" s="14"/>
      <c r="S88" s="13"/>
      <c r="T88" s="13"/>
      <c r="U88" s="13"/>
      <c r="V88" s="13"/>
      <c r="W88" s="13"/>
      <c r="X88" s="13"/>
      <c r="Y88" s="13"/>
      <c r="Z88" s="13"/>
    </row>
    <row r="89" spans="1:26">
      <c r="A89" s="194">
        <v>12</v>
      </c>
      <c r="B89" s="102">
        <v>41928</v>
      </c>
      <c r="C89" s="102"/>
      <c r="D89" s="103" t="s">
        <v>599</v>
      </c>
      <c r="E89" s="104" t="s">
        <v>557</v>
      </c>
      <c r="F89" s="105">
        <v>84.5</v>
      </c>
      <c r="G89" s="104" t="s">
        <v>581</v>
      </c>
      <c r="H89" s="104">
        <v>93</v>
      </c>
      <c r="I89" s="122">
        <v>110</v>
      </c>
      <c r="J89" s="123" t="s">
        <v>600</v>
      </c>
      <c r="K89" s="124">
        <f t="shared" si="9"/>
        <v>8.5</v>
      </c>
      <c r="L89" s="125">
        <f t="shared" si="10"/>
        <v>0.10059171597633136</v>
      </c>
      <c r="M89" s="126" t="s">
        <v>556</v>
      </c>
      <c r="N89" s="127">
        <v>41939</v>
      </c>
      <c r="O89" s="54"/>
      <c r="P89" s="13"/>
      <c r="Q89" s="13"/>
      <c r="R89" s="14"/>
      <c r="S89" s="13"/>
      <c r="T89" s="13"/>
      <c r="U89" s="13"/>
      <c r="V89" s="13"/>
      <c r="W89" s="13"/>
      <c r="X89" s="13"/>
      <c r="Y89" s="13"/>
      <c r="Z89" s="13"/>
    </row>
    <row r="90" spans="1:26">
      <c r="A90" s="194">
        <v>13</v>
      </c>
      <c r="B90" s="102">
        <v>41928</v>
      </c>
      <c r="C90" s="102"/>
      <c r="D90" s="103" t="s">
        <v>601</v>
      </c>
      <c r="E90" s="104" t="s">
        <v>557</v>
      </c>
      <c r="F90" s="105">
        <v>401</v>
      </c>
      <c r="G90" s="104" t="s">
        <v>581</v>
      </c>
      <c r="H90" s="104">
        <v>428</v>
      </c>
      <c r="I90" s="122">
        <v>450</v>
      </c>
      <c r="J90" s="123" t="s">
        <v>602</v>
      </c>
      <c r="K90" s="124">
        <f t="shared" si="9"/>
        <v>27</v>
      </c>
      <c r="L90" s="125">
        <f t="shared" si="10"/>
        <v>6.7331670822942641E-2</v>
      </c>
      <c r="M90" s="126" t="s">
        <v>556</v>
      </c>
      <c r="N90" s="127">
        <v>42020</v>
      </c>
      <c r="O90" s="54"/>
      <c r="P90" s="13"/>
      <c r="Q90" s="13"/>
      <c r="R90" s="14"/>
      <c r="S90" s="13"/>
      <c r="T90" s="13"/>
      <c r="U90" s="13"/>
      <c r="V90" s="13"/>
      <c r="W90" s="13"/>
      <c r="X90" s="13"/>
      <c r="Y90" s="13"/>
      <c r="Z90" s="13"/>
    </row>
    <row r="91" spans="1:26">
      <c r="A91" s="194">
        <v>14</v>
      </c>
      <c r="B91" s="102">
        <v>41928</v>
      </c>
      <c r="C91" s="102"/>
      <c r="D91" s="103" t="s">
        <v>603</v>
      </c>
      <c r="E91" s="104" t="s">
        <v>557</v>
      </c>
      <c r="F91" s="105">
        <v>101</v>
      </c>
      <c r="G91" s="104" t="s">
        <v>581</v>
      </c>
      <c r="H91" s="104">
        <v>112</v>
      </c>
      <c r="I91" s="122">
        <v>120</v>
      </c>
      <c r="J91" s="123" t="s">
        <v>604</v>
      </c>
      <c r="K91" s="124">
        <f t="shared" si="9"/>
        <v>11</v>
      </c>
      <c r="L91" s="125">
        <f t="shared" si="10"/>
        <v>0.10891089108910891</v>
      </c>
      <c r="M91" s="126" t="s">
        <v>556</v>
      </c>
      <c r="N91" s="127">
        <v>41939</v>
      </c>
      <c r="O91" s="54"/>
      <c r="P91" s="13"/>
      <c r="Q91" s="13"/>
      <c r="R91" s="14"/>
      <c r="S91" s="13"/>
      <c r="T91" s="13"/>
      <c r="U91" s="13"/>
      <c r="V91" s="13"/>
      <c r="W91" s="13"/>
      <c r="X91" s="13"/>
      <c r="Y91" s="13"/>
      <c r="Z91" s="13"/>
    </row>
    <row r="92" spans="1:26">
      <c r="A92" s="194">
        <v>15</v>
      </c>
      <c r="B92" s="102">
        <v>41954</v>
      </c>
      <c r="C92" s="102"/>
      <c r="D92" s="103" t="s">
        <v>605</v>
      </c>
      <c r="E92" s="104" t="s">
        <v>557</v>
      </c>
      <c r="F92" s="105">
        <v>59</v>
      </c>
      <c r="G92" s="104" t="s">
        <v>581</v>
      </c>
      <c r="H92" s="104">
        <v>76</v>
      </c>
      <c r="I92" s="122">
        <v>76</v>
      </c>
      <c r="J92" s="123" t="s">
        <v>582</v>
      </c>
      <c r="K92" s="124">
        <f t="shared" si="9"/>
        <v>17</v>
      </c>
      <c r="L92" s="125">
        <f t="shared" si="10"/>
        <v>0.28813559322033899</v>
      </c>
      <c r="M92" s="126" t="s">
        <v>556</v>
      </c>
      <c r="N92" s="127">
        <v>43032</v>
      </c>
      <c r="O92" s="54"/>
      <c r="P92" s="13"/>
      <c r="Q92" s="13"/>
      <c r="R92" s="14"/>
      <c r="S92" s="13"/>
      <c r="T92" s="13"/>
      <c r="U92" s="13"/>
      <c r="V92" s="13"/>
      <c r="W92" s="13"/>
      <c r="X92" s="13"/>
      <c r="Y92" s="13"/>
      <c r="Z92" s="13"/>
    </row>
    <row r="93" spans="1:26">
      <c r="A93" s="194">
        <v>16</v>
      </c>
      <c r="B93" s="102">
        <v>41954</v>
      </c>
      <c r="C93" s="102"/>
      <c r="D93" s="103" t="s">
        <v>594</v>
      </c>
      <c r="E93" s="104" t="s">
        <v>557</v>
      </c>
      <c r="F93" s="105">
        <v>99</v>
      </c>
      <c r="G93" s="104" t="s">
        <v>581</v>
      </c>
      <c r="H93" s="104">
        <v>120</v>
      </c>
      <c r="I93" s="122">
        <v>120</v>
      </c>
      <c r="J93" s="123" t="s">
        <v>606</v>
      </c>
      <c r="K93" s="124">
        <f t="shared" si="9"/>
        <v>21</v>
      </c>
      <c r="L93" s="125">
        <f t="shared" si="10"/>
        <v>0.21212121212121213</v>
      </c>
      <c r="M93" s="126" t="s">
        <v>556</v>
      </c>
      <c r="N93" s="127">
        <v>41960</v>
      </c>
      <c r="O93" s="54"/>
      <c r="P93" s="13"/>
      <c r="Q93" s="13"/>
      <c r="R93" s="14"/>
      <c r="S93" s="13"/>
      <c r="T93" s="13"/>
      <c r="U93" s="13"/>
      <c r="V93" s="13"/>
      <c r="W93" s="13"/>
      <c r="X93" s="13"/>
      <c r="Y93" s="13"/>
      <c r="Z93" s="13"/>
    </row>
    <row r="94" spans="1:26">
      <c r="A94" s="194">
        <v>17</v>
      </c>
      <c r="B94" s="102">
        <v>41956</v>
      </c>
      <c r="C94" s="102"/>
      <c r="D94" s="103" t="s">
        <v>607</v>
      </c>
      <c r="E94" s="104" t="s">
        <v>557</v>
      </c>
      <c r="F94" s="105">
        <v>22</v>
      </c>
      <c r="G94" s="104" t="s">
        <v>581</v>
      </c>
      <c r="H94" s="104">
        <v>33.549999999999997</v>
      </c>
      <c r="I94" s="122">
        <v>32</v>
      </c>
      <c r="J94" s="123" t="s">
        <v>608</v>
      </c>
      <c r="K94" s="124">
        <f t="shared" si="9"/>
        <v>11.549999999999997</v>
      </c>
      <c r="L94" s="125">
        <f t="shared" si="10"/>
        <v>0.52499999999999991</v>
      </c>
      <c r="M94" s="126" t="s">
        <v>556</v>
      </c>
      <c r="N94" s="127">
        <v>42188</v>
      </c>
      <c r="O94" s="54"/>
      <c r="P94" s="13"/>
      <c r="Q94" s="13"/>
      <c r="R94" s="14"/>
      <c r="S94" s="13"/>
      <c r="T94" s="13"/>
      <c r="U94" s="13"/>
      <c r="V94" s="13"/>
      <c r="W94" s="13"/>
      <c r="X94" s="13"/>
      <c r="Y94" s="13"/>
      <c r="Z94" s="13"/>
    </row>
    <row r="95" spans="1:26">
      <c r="A95" s="194">
        <v>18</v>
      </c>
      <c r="B95" s="102">
        <v>41976</v>
      </c>
      <c r="C95" s="102"/>
      <c r="D95" s="103" t="s">
        <v>609</v>
      </c>
      <c r="E95" s="104" t="s">
        <v>557</v>
      </c>
      <c r="F95" s="105">
        <v>440</v>
      </c>
      <c r="G95" s="104" t="s">
        <v>581</v>
      </c>
      <c r="H95" s="104">
        <v>520</v>
      </c>
      <c r="I95" s="122">
        <v>520</v>
      </c>
      <c r="J95" s="123" t="s">
        <v>610</v>
      </c>
      <c r="K95" s="124">
        <f t="shared" si="9"/>
        <v>80</v>
      </c>
      <c r="L95" s="125">
        <f t="shared" si="10"/>
        <v>0.18181818181818182</v>
      </c>
      <c r="M95" s="126" t="s">
        <v>556</v>
      </c>
      <c r="N95" s="127">
        <v>42208</v>
      </c>
      <c r="O95" s="54"/>
      <c r="P95" s="13"/>
      <c r="Q95" s="13"/>
      <c r="R95" s="14"/>
      <c r="S95" s="13"/>
      <c r="T95" s="13"/>
      <c r="U95" s="13"/>
      <c r="V95" s="13"/>
      <c r="W95" s="13"/>
      <c r="X95" s="13"/>
      <c r="Y95" s="13"/>
      <c r="Z95" s="13"/>
    </row>
    <row r="96" spans="1:26">
      <c r="A96" s="194">
        <v>19</v>
      </c>
      <c r="B96" s="102">
        <v>41976</v>
      </c>
      <c r="C96" s="102"/>
      <c r="D96" s="103" t="s">
        <v>611</v>
      </c>
      <c r="E96" s="104" t="s">
        <v>557</v>
      </c>
      <c r="F96" s="105">
        <v>360</v>
      </c>
      <c r="G96" s="104" t="s">
        <v>581</v>
      </c>
      <c r="H96" s="104">
        <v>427</v>
      </c>
      <c r="I96" s="122">
        <v>425</v>
      </c>
      <c r="J96" s="123" t="s">
        <v>612</v>
      </c>
      <c r="K96" s="124">
        <f t="shared" si="9"/>
        <v>67</v>
      </c>
      <c r="L96" s="125">
        <f t="shared" si="10"/>
        <v>0.18611111111111112</v>
      </c>
      <c r="M96" s="126" t="s">
        <v>556</v>
      </c>
      <c r="N96" s="127">
        <v>42058</v>
      </c>
      <c r="O96" s="54"/>
      <c r="P96" s="13"/>
      <c r="Q96" s="13"/>
      <c r="R96" s="14"/>
      <c r="S96" s="13"/>
      <c r="T96" s="13"/>
      <c r="U96" s="13"/>
      <c r="V96" s="13"/>
      <c r="W96" s="13"/>
      <c r="X96" s="13"/>
      <c r="Y96" s="13"/>
      <c r="Z96" s="13"/>
    </row>
    <row r="97" spans="1:26">
      <c r="A97" s="194">
        <v>20</v>
      </c>
      <c r="B97" s="102">
        <v>42012</v>
      </c>
      <c r="C97" s="102"/>
      <c r="D97" s="103" t="s">
        <v>613</v>
      </c>
      <c r="E97" s="104" t="s">
        <v>557</v>
      </c>
      <c r="F97" s="105">
        <v>360</v>
      </c>
      <c r="G97" s="104" t="s">
        <v>581</v>
      </c>
      <c r="H97" s="104">
        <v>455</v>
      </c>
      <c r="I97" s="122">
        <v>420</v>
      </c>
      <c r="J97" s="123" t="s">
        <v>614</v>
      </c>
      <c r="K97" s="124">
        <f t="shared" si="9"/>
        <v>95</v>
      </c>
      <c r="L97" s="125">
        <f t="shared" si="10"/>
        <v>0.2638888888888889</v>
      </c>
      <c r="M97" s="126" t="s">
        <v>556</v>
      </c>
      <c r="N97" s="127">
        <v>42024</v>
      </c>
      <c r="O97" s="54"/>
      <c r="P97" s="13"/>
      <c r="Q97" s="13"/>
      <c r="R97" s="14"/>
      <c r="S97" s="13"/>
      <c r="T97" s="13"/>
      <c r="U97" s="13"/>
      <c r="V97" s="13"/>
      <c r="W97" s="13"/>
      <c r="X97" s="13"/>
      <c r="Y97" s="13"/>
      <c r="Z97" s="13"/>
    </row>
    <row r="98" spans="1:26">
      <c r="A98" s="194">
        <v>21</v>
      </c>
      <c r="B98" s="102">
        <v>42012</v>
      </c>
      <c r="C98" s="102"/>
      <c r="D98" s="103" t="s">
        <v>615</v>
      </c>
      <c r="E98" s="104" t="s">
        <v>557</v>
      </c>
      <c r="F98" s="105">
        <v>130</v>
      </c>
      <c r="G98" s="104"/>
      <c r="H98" s="104">
        <v>175.5</v>
      </c>
      <c r="I98" s="122">
        <v>165</v>
      </c>
      <c r="J98" s="123" t="s">
        <v>616</v>
      </c>
      <c r="K98" s="124">
        <f t="shared" si="9"/>
        <v>45.5</v>
      </c>
      <c r="L98" s="125">
        <f t="shared" si="10"/>
        <v>0.35</v>
      </c>
      <c r="M98" s="126" t="s">
        <v>556</v>
      </c>
      <c r="N98" s="127">
        <v>43088</v>
      </c>
      <c r="O98" s="54"/>
      <c r="P98" s="13"/>
      <c r="Q98" s="13"/>
      <c r="R98" s="14"/>
      <c r="S98" s="13"/>
      <c r="T98" s="13"/>
      <c r="U98" s="13"/>
      <c r="V98" s="13"/>
      <c r="W98" s="13"/>
      <c r="X98" s="13"/>
      <c r="Y98" s="13"/>
      <c r="Z98" s="13"/>
    </row>
    <row r="99" spans="1:26">
      <c r="A99" s="194">
        <v>22</v>
      </c>
      <c r="B99" s="102">
        <v>42040</v>
      </c>
      <c r="C99" s="102"/>
      <c r="D99" s="103" t="s">
        <v>376</v>
      </c>
      <c r="E99" s="104" t="s">
        <v>580</v>
      </c>
      <c r="F99" s="105">
        <v>98</v>
      </c>
      <c r="G99" s="104"/>
      <c r="H99" s="104">
        <v>120</v>
      </c>
      <c r="I99" s="122">
        <v>120</v>
      </c>
      <c r="J99" s="123" t="s">
        <v>582</v>
      </c>
      <c r="K99" s="124">
        <f t="shared" si="9"/>
        <v>22</v>
      </c>
      <c r="L99" s="125">
        <f t="shared" si="10"/>
        <v>0.22448979591836735</v>
      </c>
      <c r="M99" s="126" t="s">
        <v>556</v>
      </c>
      <c r="N99" s="127">
        <v>42753</v>
      </c>
      <c r="O99" s="54"/>
      <c r="P99" s="13"/>
      <c r="Q99" s="13"/>
      <c r="R99" s="14"/>
      <c r="S99" s="13"/>
      <c r="T99" s="13"/>
      <c r="U99" s="13"/>
      <c r="V99" s="13"/>
      <c r="W99" s="13"/>
      <c r="X99" s="13"/>
      <c r="Y99" s="13"/>
      <c r="Z99" s="13"/>
    </row>
    <row r="100" spans="1:26">
      <c r="A100" s="194">
        <v>23</v>
      </c>
      <c r="B100" s="102">
        <v>42040</v>
      </c>
      <c r="C100" s="102"/>
      <c r="D100" s="103" t="s">
        <v>617</v>
      </c>
      <c r="E100" s="104" t="s">
        <v>580</v>
      </c>
      <c r="F100" s="105">
        <v>196</v>
      </c>
      <c r="G100" s="104"/>
      <c r="H100" s="104">
        <v>262</v>
      </c>
      <c r="I100" s="122">
        <v>255</v>
      </c>
      <c r="J100" s="123" t="s">
        <v>582</v>
      </c>
      <c r="K100" s="124">
        <f t="shared" si="9"/>
        <v>66</v>
      </c>
      <c r="L100" s="125">
        <f t="shared" si="10"/>
        <v>0.33673469387755101</v>
      </c>
      <c r="M100" s="126" t="s">
        <v>556</v>
      </c>
      <c r="N100" s="127">
        <v>42599</v>
      </c>
      <c r="O100" s="54"/>
      <c r="P100" s="13"/>
      <c r="Q100" s="13"/>
      <c r="R100" s="14"/>
      <c r="S100" s="13"/>
      <c r="T100" s="13"/>
      <c r="U100" s="13"/>
      <c r="V100" s="13"/>
      <c r="W100" s="13"/>
      <c r="X100" s="13"/>
      <c r="Y100" s="13"/>
      <c r="Z100" s="13"/>
    </row>
    <row r="101" spans="1:26">
      <c r="A101" s="195">
        <v>24</v>
      </c>
      <c r="B101" s="106">
        <v>42067</v>
      </c>
      <c r="C101" s="106"/>
      <c r="D101" s="107" t="s">
        <v>375</v>
      </c>
      <c r="E101" s="108" t="s">
        <v>580</v>
      </c>
      <c r="F101" s="109">
        <v>235</v>
      </c>
      <c r="G101" s="109"/>
      <c r="H101" s="110">
        <v>77</v>
      </c>
      <c r="I101" s="128" t="s">
        <v>618</v>
      </c>
      <c r="J101" s="129" t="s">
        <v>619</v>
      </c>
      <c r="K101" s="130">
        <f t="shared" si="9"/>
        <v>-158</v>
      </c>
      <c r="L101" s="131">
        <f t="shared" si="10"/>
        <v>-0.67234042553191486</v>
      </c>
      <c r="M101" s="132" t="s">
        <v>620</v>
      </c>
      <c r="N101" s="133">
        <v>43522</v>
      </c>
      <c r="O101" s="54"/>
      <c r="P101" s="13"/>
      <c r="Q101" s="13"/>
      <c r="R101" s="14"/>
      <c r="S101" s="13"/>
      <c r="T101" s="13"/>
      <c r="U101" s="13"/>
      <c r="V101" s="13"/>
      <c r="W101" s="13"/>
      <c r="X101" s="13"/>
      <c r="Y101" s="13"/>
      <c r="Z101" s="13"/>
    </row>
    <row r="102" spans="1:26">
      <c r="A102" s="194">
        <v>25</v>
      </c>
      <c r="B102" s="102">
        <v>42067</v>
      </c>
      <c r="C102" s="102"/>
      <c r="D102" s="103" t="s">
        <v>453</v>
      </c>
      <c r="E102" s="104" t="s">
        <v>580</v>
      </c>
      <c r="F102" s="105">
        <v>185</v>
      </c>
      <c r="G102" s="104"/>
      <c r="H102" s="104">
        <v>224</v>
      </c>
      <c r="I102" s="122" t="s">
        <v>621</v>
      </c>
      <c r="J102" s="123" t="s">
        <v>582</v>
      </c>
      <c r="K102" s="124">
        <f t="shared" si="9"/>
        <v>39</v>
      </c>
      <c r="L102" s="125">
        <f t="shared" si="10"/>
        <v>0.21081081081081082</v>
      </c>
      <c r="M102" s="126" t="s">
        <v>556</v>
      </c>
      <c r="N102" s="127">
        <v>42647</v>
      </c>
      <c r="O102" s="54"/>
      <c r="P102" s="13"/>
      <c r="Q102" s="13"/>
      <c r="R102" s="14"/>
      <c r="S102" s="13"/>
      <c r="T102" s="13"/>
      <c r="U102" s="13"/>
      <c r="V102" s="13"/>
      <c r="W102" s="13"/>
      <c r="X102" s="13"/>
      <c r="Y102" s="13"/>
      <c r="Z102" s="13"/>
    </row>
    <row r="103" spans="1:26">
      <c r="A103" s="339">
        <v>26</v>
      </c>
      <c r="B103" s="111">
        <v>42090</v>
      </c>
      <c r="C103" s="111"/>
      <c r="D103" s="112" t="s">
        <v>622</v>
      </c>
      <c r="E103" s="113" t="s">
        <v>580</v>
      </c>
      <c r="F103" s="114">
        <v>49.5</v>
      </c>
      <c r="G103" s="115"/>
      <c r="H103" s="115">
        <v>15.85</v>
      </c>
      <c r="I103" s="115">
        <v>67</v>
      </c>
      <c r="J103" s="134" t="s">
        <v>623</v>
      </c>
      <c r="K103" s="115">
        <f t="shared" si="9"/>
        <v>-33.65</v>
      </c>
      <c r="L103" s="135">
        <f t="shared" si="10"/>
        <v>-0.67979797979797973</v>
      </c>
      <c r="M103" s="132" t="s">
        <v>620</v>
      </c>
      <c r="N103" s="136">
        <v>43627</v>
      </c>
      <c r="O103" s="54"/>
      <c r="P103" s="13"/>
      <c r="Q103" s="13"/>
      <c r="R103" s="14"/>
      <c r="S103" s="13"/>
      <c r="T103" s="13"/>
      <c r="U103" s="13"/>
      <c r="V103" s="13"/>
      <c r="W103" s="13"/>
      <c r="X103" s="13"/>
      <c r="Y103" s="13"/>
      <c r="Z103" s="13"/>
    </row>
    <row r="104" spans="1:26">
      <c r="A104" s="194">
        <v>27</v>
      </c>
      <c r="B104" s="102">
        <v>42093</v>
      </c>
      <c r="C104" s="102"/>
      <c r="D104" s="103" t="s">
        <v>624</v>
      </c>
      <c r="E104" s="104" t="s">
        <v>580</v>
      </c>
      <c r="F104" s="105">
        <v>183.5</v>
      </c>
      <c r="G104" s="104"/>
      <c r="H104" s="104">
        <v>219</v>
      </c>
      <c r="I104" s="122">
        <v>218</v>
      </c>
      <c r="J104" s="123" t="s">
        <v>625</v>
      </c>
      <c r="K104" s="124">
        <f t="shared" si="9"/>
        <v>35.5</v>
      </c>
      <c r="L104" s="125">
        <f t="shared" si="10"/>
        <v>0.19346049046321526</v>
      </c>
      <c r="M104" s="126" t="s">
        <v>556</v>
      </c>
      <c r="N104" s="127">
        <v>42103</v>
      </c>
      <c r="O104" s="54"/>
      <c r="P104" s="13"/>
      <c r="Q104" s="13"/>
      <c r="R104" s="14"/>
      <c r="S104" s="13"/>
      <c r="T104" s="13"/>
      <c r="U104" s="13"/>
      <c r="V104" s="13"/>
      <c r="W104" s="13"/>
      <c r="X104" s="13"/>
      <c r="Y104" s="13"/>
      <c r="Z104" s="13"/>
    </row>
    <row r="105" spans="1:26">
      <c r="A105" s="194">
        <v>28</v>
      </c>
      <c r="B105" s="102">
        <v>42114</v>
      </c>
      <c r="C105" s="102"/>
      <c r="D105" s="103" t="s">
        <v>626</v>
      </c>
      <c r="E105" s="104" t="s">
        <v>580</v>
      </c>
      <c r="F105" s="105">
        <f>(227+237)/2</f>
        <v>232</v>
      </c>
      <c r="G105" s="104"/>
      <c r="H105" s="104">
        <v>298</v>
      </c>
      <c r="I105" s="122">
        <v>298</v>
      </c>
      <c r="J105" s="123" t="s">
        <v>582</v>
      </c>
      <c r="K105" s="124">
        <f t="shared" si="9"/>
        <v>66</v>
      </c>
      <c r="L105" s="125">
        <f t="shared" si="10"/>
        <v>0.28448275862068967</v>
      </c>
      <c r="M105" s="126" t="s">
        <v>556</v>
      </c>
      <c r="N105" s="127">
        <v>42823</v>
      </c>
      <c r="O105" s="54"/>
      <c r="P105" s="13"/>
      <c r="Q105" s="13"/>
      <c r="R105" s="14"/>
      <c r="S105" s="13"/>
      <c r="T105" s="13"/>
      <c r="U105" s="13"/>
      <c r="V105" s="13"/>
      <c r="W105" s="13"/>
      <c r="X105" s="13"/>
      <c r="Y105" s="13"/>
      <c r="Z105" s="13"/>
    </row>
    <row r="106" spans="1:26">
      <c r="A106" s="194">
        <v>29</v>
      </c>
      <c r="B106" s="102">
        <v>42128</v>
      </c>
      <c r="C106" s="102"/>
      <c r="D106" s="103" t="s">
        <v>627</v>
      </c>
      <c r="E106" s="104" t="s">
        <v>557</v>
      </c>
      <c r="F106" s="105">
        <v>385</v>
      </c>
      <c r="G106" s="104"/>
      <c r="H106" s="104">
        <f>212.5+331</f>
        <v>543.5</v>
      </c>
      <c r="I106" s="122">
        <v>510</v>
      </c>
      <c r="J106" s="123" t="s">
        <v>628</v>
      </c>
      <c r="K106" s="124">
        <f t="shared" si="9"/>
        <v>158.5</v>
      </c>
      <c r="L106" s="125">
        <f t="shared" si="10"/>
        <v>0.41168831168831171</v>
      </c>
      <c r="M106" s="126" t="s">
        <v>556</v>
      </c>
      <c r="N106" s="127">
        <v>42235</v>
      </c>
      <c r="O106" s="54"/>
      <c r="P106" s="13"/>
      <c r="Q106" s="13"/>
      <c r="R106" s="14"/>
      <c r="S106" s="13"/>
      <c r="T106" s="13"/>
      <c r="U106" s="13"/>
      <c r="V106" s="13"/>
      <c r="W106" s="13"/>
      <c r="X106" s="13"/>
      <c r="Y106" s="13"/>
      <c r="Z106" s="13"/>
    </row>
    <row r="107" spans="1:26">
      <c r="A107" s="194">
        <v>30</v>
      </c>
      <c r="B107" s="102">
        <v>42128</v>
      </c>
      <c r="C107" s="102"/>
      <c r="D107" s="103" t="s">
        <v>629</v>
      </c>
      <c r="E107" s="104" t="s">
        <v>557</v>
      </c>
      <c r="F107" s="105">
        <v>115.5</v>
      </c>
      <c r="G107" s="104"/>
      <c r="H107" s="104">
        <v>146</v>
      </c>
      <c r="I107" s="122">
        <v>142</v>
      </c>
      <c r="J107" s="123" t="s">
        <v>630</v>
      </c>
      <c r="K107" s="124">
        <f t="shared" si="9"/>
        <v>30.5</v>
      </c>
      <c r="L107" s="125">
        <f t="shared" si="10"/>
        <v>0.26406926406926406</v>
      </c>
      <c r="M107" s="126" t="s">
        <v>556</v>
      </c>
      <c r="N107" s="127">
        <v>42202</v>
      </c>
      <c r="O107" s="54"/>
      <c r="P107" s="13"/>
      <c r="Q107" s="13"/>
      <c r="R107" s="14"/>
      <c r="S107" s="13"/>
      <c r="T107" s="13"/>
      <c r="U107" s="13"/>
      <c r="V107" s="13"/>
      <c r="W107" s="13"/>
      <c r="X107" s="13"/>
      <c r="Y107" s="13"/>
      <c r="Z107" s="13"/>
    </row>
    <row r="108" spans="1:26">
      <c r="A108" s="194">
        <v>31</v>
      </c>
      <c r="B108" s="102">
        <v>42151</v>
      </c>
      <c r="C108" s="102"/>
      <c r="D108" s="103" t="s">
        <v>631</v>
      </c>
      <c r="E108" s="104" t="s">
        <v>557</v>
      </c>
      <c r="F108" s="105">
        <v>237.5</v>
      </c>
      <c r="G108" s="104"/>
      <c r="H108" s="104">
        <v>279.5</v>
      </c>
      <c r="I108" s="122">
        <v>278</v>
      </c>
      <c r="J108" s="123" t="s">
        <v>582</v>
      </c>
      <c r="K108" s="124">
        <f t="shared" si="9"/>
        <v>42</v>
      </c>
      <c r="L108" s="125">
        <f t="shared" si="10"/>
        <v>0.17684210526315788</v>
      </c>
      <c r="M108" s="126" t="s">
        <v>556</v>
      </c>
      <c r="N108" s="127">
        <v>42222</v>
      </c>
      <c r="O108" s="54"/>
      <c r="P108" s="13"/>
      <c r="Q108" s="13"/>
      <c r="R108" s="14"/>
      <c r="S108" s="13"/>
      <c r="T108" s="13"/>
      <c r="U108" s="13"/>
      <c r="V108" s="13"/>
      <c r="W108" s="13"/>
      <c r="X108" s="13"/>
      <c r="Y108" s="13"/>
      <c r="Z108" s="13"/>
    </row>
    <row r="109" spans="1:26">
      <c r="A109" s="194">
        <v>32</v>
      </c>
      <c r="B109" s="102">
        <v>42174</v>
      </c>
      <c r="C109" s="102"/>
      <c r="D109" s="103" t="s">
        <v>601</v>
      </c>
      <c r="E109" s="104" t="s">
        <v>580</v>
      </c>
      <c r="F109" s="105">
        <v>340</v>
      </c>
      <c r="G109" s="104"/>
      <c r="H109" s="104">
        <v>448</v>
      </c>
      <c r="I109" s="122">
        <v>448</v>
      </c>
      <c r="J109" s="123" t="s">
        <v>582</v>
      </c>
      <c r="K109" s="124">
        <f t="shared" si="9"/>
        <v>108</v>
      </c>
      <c r="L109" s="125">
        <f t="shared" si="10"/>
        <v>0.31764705882352939</v>
      </c>
      <c r="M109" s="126" t="s">
        <v>556</v>
      </c>
      <c r="N109" s="127">
        <v>43018</v>
      </c>
      <c r="O109" s="54"/>
      <c r="P109" s="13"/>
      <c r="Q109" s="13"/>
      <c r="R109" s="14"/>
      <c r="S109" s="13"/>
      <c r="T109" s="13"/>
      <c r="U109" s="13"/>
      <c r="V109" s="13"/>
      <c r="W109" s="13"/>
      <c r="X109" s="13"/>
      <c r="Y109" s="13"/>
      <c r="Z109" s="13"/>
    </row>
    <row r="110" spans="1:26">
      <c r="A110" s="194">
        <v>33</v>
      </c>
      <c r="B110" s="102">
        <v>42191</v>
      </c>
      <c r="C110" s="102"/>
      <c r="D110" s="103" t="s">
        <v>632</v>
      </c>
      <c r="E110" s="104" t="s">
        <v>580</v>
      </c>
      <c r="F110" s="105">
        <v>390</v>
      </c>
      <c r="G110" s="104"/>
      <c r="H110" s="104">
        <v>460</v>
      </c>
      <c r="I110" s="122">
        <v>460</v>
      </c>
      <c r="J110" s="123" t="s">
        <v>582</v>
      </c>
      <c r="K110" s="124">
        <f t="shared" ref="K110:K130" si="11">H110-F110</f>
        <v>70</v>
      </c>
      <c r="L110" s="125">
        <f t="shared" ref="L110:L130" si="12">K110/F110</f>
        <v>0.17948717948717949</v>
      </c>
      <c r="M110" s="126" t="s">
        <v>556</v>
      </c>
      <c r="N110" s="127">
        <v>42478</v>
      </c>
      <c r="O110" s="54"/>
      <c r="P110" s="13"/>
      <c r="Q110" s="13"/>
      <c r="R110" s="14"/>
      <c r="S110" s="13"/>
      <c r="T110" s="13"/>
      <c r="U110" s="13"/>
      <c r="V110" s="13"/>
      <c r="W110" s="13"/>
      <c r="X110" s="13"/>
      <c r="Y110" s="13"/>
      <c r="Z110" s="13"/>
    </row>
    <row r="111" spans="1:26">
      <c r="A111" s="195">
        <v>34</v>
      </c>
      <c r="B111" s="106">
        <v>42195</v>
      </c>
      <c r="C111" s="106"/>
      <c r="D111" s="107" t="s">
        <v>633</v>
      </c>
      <c r="E111" s="108" t="s">
        <v>580</v>
      </c>
      <c r="F111" s="109">
        <v>122.5</v>
      </c>
      <c r="G111" s="109"/>
      <c r="H111" s="110">
        <v>61</v>
      </c>
      <c r="I111" s="128">
        <v>172</v>
      </c>
      <c r="J111" s="129" t="s">
        <v>634</v>
      </c>
      <c r="K111" s="130">
        <f t="shared" si="11"/>
        <v>-61.5</v>
      </c>
      <c r="L111" s="131">
        <f t="shared" si="12"/>
        <v>-0.50204081632653064</v>
      </c>
      <c r="M111" s="132" t="s">
        <v>620</v>
      </c>
      <c r="N111" s="133">
        <v>43333</v>
      </c>
      <c r="O111" s="54"/>
      <c r="P111" s="13"/>
      <c r="Q111" s="13"/>
      <c r="R111" s="14"/>
      <c r="S111" s="13"/>
      <c r="T111" s="13"/>
      <c r="U111" s="13"/>
      <c r="V111" s="13"/>
      <c r="W111" s="13"/>
      <c r="X111" s="13"/>
      <c r="Y111" s="13"/>
      <c r="Z111" s="13"/>
    </row>
    <row r="112" spans="1:26">
      <c r="A112" s="194">
        <v>35</v>
      </c>
      <c r="B112" s="102">
        <v>42219</v>
      </c>
      <c r="C112" s="102"/>
      <c r="D112" s="103" t="s">
        <v>635</v>
      </c>
      <c r="E112" s="104" t="s">
        <v>580</v>
      </c>
      <c r="F112" s="105">
        <v>297.5</v>
      </c>
      <c r="G112" s="104"/>
      <c r="H112" s="104">
        <v>350</v>
      </c>
      <c r="I112" s="122">
        <v>360</v>
      </c>
      <c r="J112" s="123" t="s">
        <v>636</v>
      </c>
      <c r="K112" s="124">
        <f t="shared" si="11"/>
        <v>52.5</v>
      </c>
      <c r="L112" s="125">
        <f t="shared" si="12"/>
        <v>0.17647058823529413</v>
      </c>
      <c r="M112" s="126" t="s">
        <v>556</v>
      </c>
      <c r="N112" s="127">
        <v>42232</v>
      </c>
      <c r="O112" s="54"/>
      <c r="P112" s="13"/>
      <c r="Q112" s="13"/>
      <c r="R112" s="14"/>
      <c r="S112" s="13"/>
      <c r="T112" s="13"/>
      <c r="U112" s="13"/>
      <c r="V112" s="13"/>
      <c r="W112" s="13"/>
      <c r="X112" s="13"/>
      <c r="Y112" s="13"/>
      <c r="Z112" s="13"/>
    </row>
    <row r="113" spans="1:26">
      <c r="A113" s="194">
        <v>36</v>
      </c>
      <c r="B113" s="102">
        <v>42219</v>
      </c>
      <c r="C113" s="102"/>
      <c r="D113" s="103" t="s">
        <v>637</v>
      </c>
      <c r="E113" s="104" t="s">
        <v>580</v>
      </c>
      <c r="F113" s="105">
        <v>115.5</v>
      </c>
      <c r="G113" s="104"/>
      <c r="H113" s="104">
        <v>149</v>
      </c>
      <c r="I113" s="122">
        <v>140</v>
      </c>
      <c r="J113" s="137" t="s">
        <v>638</v>
      </c>
      <c r="K113" s="124">
        <f t="shared" si="11"/>
        <v>33.5</v>
      </c>
      <c r="L113" s="125">
        <f t="shared" si="12"/>
        <v>0.29004329004329005</v>
      </c>
      <c r="M113" s="126" t="s">
        <v>556</v>
      </c>
      <c r="N113" s="127">
        <v>42740</v>
      </c>
      <c r="O113" s="54"/>
      <c r="P113" s="13"/>
      <c r="Q113" s="13"/>
      <c r="R113" s="14"/>
      <c r="S113" s="13"/>
      <c r="T113" s="13"/>
      <c r="U113" s="13"/>
      <c r="V113" s="13"/>
      <c r="W113" s="13"/>
      <c r="X113" s="13"/>
      <c r="Y113" s="13"/>
      <c r="Z113" s="13"/>
    </row>
    <row r="114" spans="1:26">
      <c r="A114" s="194">
        <v>37</v>
      </c>
      <c r="B114" s="102">
        <v>42251</v>
      </c>
      <c r="C114" s="102"/>
      <c r="D114" s="103" t="s">
        <v>631</v>
      </c>
      <c r="E114" s="104" t="s">
        <v>580</v>
      </c>
      <c r="F114" s="105">
        <v>226</v>
      </c>
      <c r="G114" s="104"/>
      <c r="H114" s="104">
        <v>292</v>
      </c>
      <c r="I114" s="122">
        <v>292</v>
      </c>
      <c r="J114" s="123" t="s">
        <v>639</v>
      </c>
      <c r="K114" s="124">
        <f t="shared" si="11"/>
        <v>66</v>
      </c>
      <c r="L114" s="125">
        <f t="shared" si="12"/>
        <v>0.29203539823008851</v>
      </c>
      <c r="M114" s="126" t="s">
        <v>556</v>
      </c>
      <c r="N114" s="127">
        <v>42286</v>
      </c>
      <c r="O114" s="54"/>
      <c r="P114" s="13"/>
      <c r="Q114" s="13"/>
      <c r="R114" s="14"/>
      <c r="S114" s="13"/>
      <c r="T114" s="13"/>
      <c r="U114" s="13"/>
      <c r="V114" s="13"/>
      <c r="W114" s="13"/>
      <c r="X114" s="13"/>
      <c r="Y114" s="13"/>
      <c r="Z114" s="13"/>
    </row>
    <row r="115" spans="1:26">
      <c r="A115" s="194">
        <v>38</v>
      </c>
      <c r="B115" s="102">
        <v>42254</v>
      </c>
      <c r="C115" s="102"/>
      <c r="D115" s="103" t="s">
        <v>626</v>
      </c>
      <c r="E115" s="104" t="s">
        <v>580</v>
      </c>
      <c r="F115" s="105">
        <v>232.5</v>
      </c>
      <c r="G115" s="104"/>
      <c r="H115" s="104">
        <v>312.5</v>
      </c>
      <c r="I115" s="122">
        <v>310</v>
      </c>
      <c r="J115" s="123" t="s">
        <v>582</v>
      </c>
      <c r="K115" s="124">
        <f t="shared" si="11"/>
        <v>80</v>
      </c>
      <c r="L115" s="125">
        <f t="shared" si="12"/>
        <v>0.34408602150537637</v>
      </c>
      <c r="M115" s="126" t="s">
        <v>556</v>
      </c>
      <c r="N115" s="127">
        <v>42823</v>
      </c>
      <c r="O115" s="54"/>
      <c r="P115" s="13"/>
      <c r="Q115" s="13"/>
      <c r="R115" s="14"/>
      <c r="S115" s="13"/>
      <c r="T115" s="13"/>
      <c r="U115" s="13"/>
      <c r="V115" s="13"/>
      <c r="W115" s="13"/>
      <c r="X115" s="13"/>
      <c r="Y115" s="13"/>
      <c r="Z115" s="13"/>
    </row>
    <row r="116" spans="1:26">
      <c r="A116" s="194">
        <v>39</v>
      </c>
      <c r="B116" s="102">
        <v>42268</v>
      </c>
      <c r="C116" s="102"/>
      <c r="D116" s="103" t="s">
        <v>640</v>
      </c>
      <c r="E116" s="104" t="s">
        <v>580</v>
      </c>
      <c r="F116" s="105">
        <v>196.5</v>
      </c>
      <c r="G116" s="104"/>
      <c r="H116" s="104">
        <v>238</v>
      </c>
      <c r="I116" s="122">
        <v>238</v>
      </c>
      <c r="J116" s="123" t="s">
        <v>639</v>
      </c>
      <c r="K116" s="124">
        <f t="shared" si="11"/>
        <v>41.5</v>
      </c>
      <c r="L116" s="125">
        <f t="shared" si="12"/>
        <v>0.21119592875318066</v>
      </c>
      <c r="M116" s="126" t="s">
        <v>556</v>
      </c>
      <c r="N116" s="127">
        <v>42291</v>
      </c>
      <c r="O116" s="54"/>
      <c r="P116" s="13"/>
      <c r="Q116" s="13"/>
      <c r="R116" s="14"/>
      <c r="S116" s="13"/>
      <c r="T116" s="13"/>
      <c r="U116" s="13"/>
      <c r="V116" s="13"/>
      <c r="W116" s="13"/>
      <c r="X116" s="13"/>
      <c r="Y116" s="13"/>
      <c r="Z116" s="13"/>
    </row>
    <row r="117" spans="1:26">
      <c r="A117" s="194">
        <v>40</v>
      </c>
      <c r="B117" s="102">
        <v>42271</v>
      </c>
      <c r="C117" s="102"/>
      <c r="D117" s="103" t="s">
        <v>579</v>
      </c>
      <c r="E117" s="104" t="s">
        <v>580</v>
      </c>
      <c r="F117" s="105">
        <v>65</v>
      </c>
      <c r="G117" s="104"/>
      <c r="H117" s="104">
        <v>82</v>
      </c>
      <c r="I117" s="122">
        <v>82</v>
      </c>
      <c r="J117" s="123" t="s">
        <v>639</v>
      </c>
      <c r="K117" s="124">
        <f t="shared" si="11"/>
        <v>17</v>
      </c>
      <c r="L117" s="125">
        <f t="shared" si="12"/>
        <v>0.26153846153846155</v>
      </c>
      <c r="M117" s="126" t="s">
        <v>556</v>
      </c>
      <c r="N117" s="127">
        <v>42578</v>
      </c>
      <c r="O117" s="54"/>
      <c r="P117" s="13"/>
      <c r="Q117" s="13"/>
      <c r="R117" s="14"/>
      <c r="S117" s="13"/>
      <c r="T117" s="13"/>
      <c r="U117" s="13"/>
      <c r="V117" s="13"/>
      <c r="W117" s="13"/>
      <c r="X117" s="13"/>
      <c r="Y117" s="13"/>
      <c r="Z117" s="13"/>
    </row>
    <row r="118" spans="1:26">
      <c r="A118" s="194">
        <v>41</v>
      </c>
      <c r="B118" s="102">
        <v>42291</v>
      </c>
      <c r="C118" s="102"/>
      <c r="D118" s="103" t="s">
        <v>641</v>
      </c>
      <c r="E118" s="104" t="s">
        <v>580</v>
      </c>
      <c r="F118" s="105">
        <v>144</v>
      </c>
      <c r="G118" s="104"/>
      <c r="H118" s="104">
        <v>182.5</v>
      </c>
      <c r="I118" s="122">
        <v>181</v>
      </c>
      <c r="J118" s="123" t="s">
        <v>639</v>
      </c>
      <c r="K118" s="124">
        <f t="shared" si="11"/>
        <v>38.5</v>
      </c>
      <c r="L118" s="125">
        <f t="shared" si="12"/>
        <v>0.2673611111111111</v>
      </c>
      <c r="M118" s="126" t="s">
        <v>556</v>
      </c>
      <c r="N118" s="127">
        <v>42817</v>
      </c>
      <c r="O118" s="54"/>
      <c r="P118" s="13"/>
      <c r="Q118" s="13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6">
      <c r="A119" s="194">
        <v>42</v>
      </c>
      <c r="B119" s="102">
        <v>42291</v>
      </c>
      <c r="C119" s="102"/>
      <c r="D119" s="103" t="s">
        <v>642</v>
      </c>
      <c r="E119" s="104" t="s">
        <v>580</v>
      </c>
      <c r="F119" s="105">
        <v>264</v>
      </c>
      <c r="G119" s="104"/>
      <c r="H119" s="104">
        <v>311</v>
      </c>
      <c r="I119" s="122">
        <v>311</v>
      </c>
      <c r="J119" s="123" t="s">
        <v>639</v>
      </c>
      <c r="K119" s="124">
        <f t="shared" si="11"/>
        <v>47</v>
      </c>
      <c r="L119" s="125">
        <f t="shared" si="12"/>
        <v>0.17803030303030304</v>
      </c>
      <c r="M119" s="126" t="s">
        <v>556</v>
      </c>
      <c r="N119" s="127">
        <v>42604</v>
      </c>
      <c r="O119" s="54"/>
      <c r="P119" s="13"/>
      <c r="Q119" s="13"/>
      <c r="R119" s="14"/>
      <c r="S119" s="13"/>
      <c r="T119" s="13"/>
      <c r="U119" s="13"/>
      <c r="V119" s="13"/>
      <c r="W119" s="13"/>
      <c r="X119" s="13"/>
      <c r="Y119" s="13"/>
      <c r="Z119" s="13"/>
    </row>
    <row r="120" spans="1:26">
      <c r="A120" s="194">
        <v>43</v>
      </c>
      <c r="B120" s="102">
        <v>42318</v>
      </c>
      <c r="C120" s="102"/>
      <c r="D120" s="103" t="s">
        <v>643</v>
      </c>
      <c r="E120" s="104" t="s">
        <v>557</v>
      </c>
      <c r="F120" s="105">
        <v>549.5</v>
      </c>
      <c r="G120" s="104"/>
      <c r="H120" s="104">
        <v>630</v>
      </c>
      <c r="I120" s="122">
        <v>630</v>
      </c>
      <c r="J120" s="123" t="s">
        <v>639</v>
      </c>
      <c r="K120" s="124">
        <f t="shared" si="11"/>
        <v>80.5</v>
      </c>
      <c r="L120" s="125">
        <f t="shared" si="12"/>
        <v>0.1464968152866242</v>
      </c>
      <c r="M120" s="126" t="s">
        <v>556</v>
      </c>
      <c r="N120" s="127">
        <v>42419</v>
      </c>
      <c r="O120" s="54"/>
      <c r="P120" s="13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>
      <c r="A121" s="194">
        <v>44</v>
      </c>
      <c r="B121" s="102">
        <v>42342</v>
      </c>
      <c r="C121" s="102"/>
      <c r="D121" s="103" t="s">
        <v>644</v>
      </c>
      <c r="E121" s="104" t="s">
        <v>580</v>
      </c>
      <c r="F121" s="105">
        <v>1027.5</v>
      </c>
      <c r="G121" s="104"/>
      <c r="H121" s="104">
        <v>1315</v>
      </c>
      <c r="I121" s="122">
        <v>1250</v>
      </c>
      <c r="J121" s="123" t="s">
        <v>639</v>
      </c>
      <c r="K121" s="124">
        <f t="shared" si="11"/>
        <v>287.5</v>
      </c>
      <c r="L121" s="125">
        <f t="shared" si="12"/>
        <v>0.27980535279805352</v>
      </c>
      <c r="M121" s="126" t="s">
        <v>556</v>
      </c>
      <c r="N121" s="127">
        <v>43244</v>
      </c>
      <c r="O121" s="54"/>
      <c r="P121" s="13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>
      <c r="A122" s="194">
        <v>45</v>
      </c>
      <c r="B122" s="102">
        <v>42367</v>
      </c>
      <c r="C122" s="102"/>
      <c r="D122" s="103" t="s">
        <v>645</v>
      </c>
      <c r="E122" s="104" t="s">
        <v>580</v>
      </c>
      <c r="F122" s="105">
        <v>465</v>
      </c>
      <c r="G122" s="104"/>
      <c r="H122" s="104">
        <v>540</v>
      </c>
      <c r="I122" s="122">
        <v>540</v>
      </c>
      <c r="J122" s="123" t="s">
        <v>639</v>
      </c>
      <c r="K122" s="124">
        <f t="shared" si="11"/>
        <v>75</v>
      </c>
      <c r="L122" s="125">
        <f t="shared" si="12"/>
        <v>0.16129032258064516</v>
      </c>
      <c r="M122" s="126" t="s">
        <v>556</v>
      </c>
      <c r="N122" s="127">
        <v>42530</v>
      </c>
      <c r="O122" s="54"/>
      <c r="P122" s="13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94">
        <v>46</v>
      </c>
      <c r="B123" s="102">
        <v>42380</v>
      </c>
      <c r="C123" s="102"/>
      <c r="D123" s="103" t="s">
        <v>376</v>
      </c>
      <c r="E123" s="104" t="s">
        <v>557</v>
      </c>
      <c r="F123" s="105">
        <v>81</v>
      </c>
      <c r="G123" s="104"/>
      <c r="H123" s="104">
        <v>110</v>
      </c>
      <c r="I123" s="122">
        <v>110</v>
      </c>
      <c r="J123" s="123" t="s">
        <v>639</v>
      </c>
      <c r="K123" s="124">
        <f t="shared" si="11"/>
        <v>29</v>
      </c>
      <c r="L123" s="125">
        <f t="shared" si="12"/>
        <v>0.35802469135802467</v>
      </c>
      <c r="M123" s="126" t="s">
        <v>556</v>
      </c>
      <c r="N123" s="127">
        <v>42745</v>
      </c>
      <c r="O123" s="54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194">
        <v>47</v>
      </c>
      <c r="B124" s="102">
        <v>42382</v>
      </c>
      <c r="C124" s="102"/>
      <c r="D124" s="103" t="s">
        <v>646</v>
      </c>
      <c r="E124" s="104" t="s">
        <v>557</v>
      </c>
      <c r="F124" s="105">
        <v>417.5</v>
      </c>
      <c r="G124" s="104"/>
      <c r="H124" s="104">
        <v>547</v>
      </c>
      <c r="I124" s="122">
        <v>535</v>
      </c>
      <c r="J124" s="123" t="s">
        <v>639</v>
      </c>
      <c r="K124" s="124">
        <f t="shared" si="11"/>
        <v>129.5</v>
      </c>
      <c r="L124" s="125">
        <f t="shared" si="12"/>
        <v>0.31017964071856285</v>
      </c>
      <c r="M124" s="126" t="s">
        <v>556</v>
      </c>
      <c r="N124" s="127">
        <v>42578</v>
      </c>
      <c r="O124" s="54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94">
        <v>48</v>
      </c>
      <c r="B125" s="102">
        <v>42408</v>
      </c>
      <c r="C125" s="102"/>
      <c r="D125" s="103" t="s">
        <v>647</v>
      </c>
      <c r="E125" s="104" t="s">
        <v>580</v>
      </c>
      <c r="F125" s="105">
        <v>650</v>
      </c>
      <c r="G125" s="104"/>
      <c r="H125" s="104">
        <v>800</v>
      </c>
      <c r="I125" s="122">
        <v>800</v>
      </c>
      <c r="J125" s="123" t="s">
        <v>639</v>
      </c>
      <c r="K125" s="124">
        <f t="shared" si="11"/>
        <v>150</v>
      </c>
      <c r="L125" s="125">
        <f t="shared" si="12"/>
        <v>0.23076923076923078</v>
      </c>
      <c r="M125" s="126" t="s">
        <v>556</v>
      </c>
      <c r="N125" s="127">
        <v>43154</v>
      </c>
      <c r="O125" s="54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94">
        <v>49</v>
      </c>
      <c r="B126" s="102">
        <v>42433</v>
      </c>
      <c r="C126" s="102"/>
      <c r="D126" s="103" t="s">
        <v>193</v>
      </c>
      <c r="E126" s="104" t="s">
        <v>580</v>
      </c>
      <c r="F126" s="105">
        <v>437.5</v>
      </c>
      <c r="G126" s="104"/>
      <c r="H126" s="104">
        <v>504.5</v>
      </c>
      <c r="I126" s="122">
        <v>522</v>
      </c>
      <c r="J126" s="123" t="s">
        <v>648</v>
      </c>
      <c r="K126" s="124">
        <f t="shared" si="11"/>
        <v>67</v>
      </c>
      <c r="L126" s="125">
        <f t="shared" si="12"/>
        <v>0.15314285714285714</v>
      </c>
      <c r="M126" s="126" t="s">
        <v>556</v>
      </c>
      <c r="N126" s="127">
        <v>42480</v>
      </c>
      <c r="O126" s="54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94">
        <v>50</v>
      </c>
      <c r="B127" s="102">
        <v>42438</v>
      </c>
      <c r="C127" s="102"/>
      <c r="D127" s="103" t="s">
        <v>649</v>
      </c>
      <c r="E127" s="104" t="s">
        <v>580</v>
      </c>
      <c r="F127" s="105">
        <v>189.5</v>
      </c>
      <c r="G127" s="104"/>
      <c r="H127" s="104">
        <v>218</v>
      </c>
      <c r="I127" s="122">
        <v>218</v>
      </c>
      <c r="J127" s="123" t="s">
        <v>639</v>
      </c>
      <c r="K127" s="124">
        <f t="shared" si="11"/>
        <v>28.5</v>
      </c>
      <c r="L127" s="125">
        <f t="shared" si="12"/>
        <v>0.15039577836411611</v>
      </c>
      <c r="M127" s="126" t="s">
        <v>556</v>
      </c>
      <c r="N127" s="127">
        <v>43034</v>
      </c>
      <c r="O127" s="54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339">
        <v>51</v>
      </c>
      <c r="B128" s="111">
        <v>42471</v>
      </c>
      <c r="C128" s="111"/>
      <c r="D128" s="112" t="s">
        <v>650</v>
      </c>
      <c r="E128" s="113" t="s">
        <v>580</v>
      </c>
      <c r="F128" s="114">
        <v>36.5</v>
      </c>
      <c r="G128" s="115"/>
      <c r="H128" s="115">
        <v>15.85</v>
      </c>
      <c r="I128" s="115">
        <v>60</v>
      </c>
      <c r="J128" s="134" t="s">
        <v>651</v>
      </c>
      <c r="K128" s="130">
        <f t="shared" si="11"/>
        <v>-20.65</v>
      </c>
      <c r="L128" s="164">
        <f t="shared" si="12"/>
        <v>-0.5657534246575342</v>
      </c>
      <c r="M128" s="132" t="s">
        <v>620</v>
      </c>
      <c r="N128" s="165">
        <v>43627</v>
      </c>
      <c r="O128" s="54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94">
        <v>52</v>
      </c>
      <c r="B129" s="102">
        <v>42472</v>
      </c>
      <c r="C129" s="102"/>
      <c r="D129" s="103" t="s">
        <v>652</v>
      </c>
      <c r="E129" s="104" t="s">
        <v>580</v>
      </c>
      <c r="F129" s="105">
        <v>93</v>
      </c>
      <c r="G129" s="104"/>
      <c r="H129" s="104">
        <v>149</v>
      </c>
      <c r="I129" s="122">
        <v>140</v>
      </c>
      <c r="J129" s="137" t="s">
        <v>653</v>
      </c>
      <c r="K129" s="124">
        <f t="shared" si="11"/>
        <v>56</v>
      </c>
      <c r="L129" s="125">
        <f t="shared" si="12"/>
        <v>0.60215053763440862</v>
      </c>
      <c r="M129" s="126" t="s">
        <v>556</v>
      </c>
      <c r="N129" s="127">
        <v>42740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94">
        <v>53</v>
      </c>
      <c r="B130" s="102">
        <v>42472</v>
      </c>
      <c r="C130" s="102"/>
      <c r="D130" s="103" t="s">
        <v>654</v>
      </c>
      <c r="E130" s="104" t="s">
        <v>580</v>
      </c>
      <c r="F130" s="105">
        <v>130</v>
      </c>
      <c r="G130" s="104"/>
      <c r="H130" s="104">
        <v>150</v>
      </c>
      <c r="I130" s="122" t="s">
        <v>655</v>
      </c>
      <c r="J130" s="123" t="s">
        <v>639</v>
      </c>
      <c r="K130" s="124">
        <f t="shared" si="11"/>
        <v>20</v>
      </c>
      <c r="L130" s="125">
        <f t="shared" si="12"/>
        <v>0.15384615384615385</v>
      </c>
      <c r="M130" s="126" t="s">
        <v>556</v>
      </c>
      <c r="N130" s="127">
        <v>42564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94">
        <v>54</v>
      </c>
      <c r="B131" s="102">
        <v>42473</v>
      </c>
      <c r="C131" s="102"/>
      <c r="D131" s="103" t="s">
        <v>344</v>
      </c>
      <c r="E131" s="104" t="s">
        <v>580</v>
      </c>
      <c r="F131" s="105">
        <v>196</v>
      </c>
      <c r="G131" s="104"/>
      <c r="H131" s="104">
        <v>299</v>
      </c>
      <c r="I131" s="122">
        <v>299</v>
      </c>
      <c r="J131" s="123" t="s">
        <v>639</v>
      </c>
      <c r="K131" s="124">
        <v>103</v>
      </c>
      <c r="L131" s="125">
        <v>0.52551020408163296</v>
      </c>
      <c r="M131" s="126" t="s">
        <v>556</v>
      </c>
      <c r="N131" s="127">
        <v>42620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94">
        <v>55</v>
      </c>
      <c r="B132" s="102">
        <v>42473</v>
      </c>
      <c r="C132" s="102"/>
      <c r="D132" s="103" t="s">
        <v>713</v>
      </c>
      <c r="E132" s="104" t="s">
        <v>580</v>
      </c>
      <c r="F132" s="105">
        <v>88</v>
      </c>
      <c r="G132" s="104"/>
      <c r="H132" s="104">
        <v>103</v>
      </c>
      <c r="I132" s="122">
        <v>103</v>
      </c>
      <c r="J132" s="123" t="s">
        <v>639</v>
      </c>
      <c r="K132" s="124">
        <v>15</v>
      </c>
      <c r="L132" s="125">
        <v>0.170454545454545</v>
      </c>
      <c r="M132" s="126" t="s">
        <v>556</v>
      </c>
      <c r="N132" s="127">
        <v>42530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94">
        <v>56</v>
      </c>
      <c r="B133" s="102">
        <v>42492</v>
      </c>
      <c r="C133" s="102"/>
      <c r="D133" s="103" t="s">
        <v>656</v>
      </c>
      <c r="E133" s="104" t="s">
        <v>580</v>
      </c>
      <c r="F133" s="105">
        <v>127.5</v>
      </c>
      <c r="G133" s="104"/>
      <c r="H133" s="104">
        <v>148</v>
      </c>
      <c r="I133" s="122" t="s">
        <v>657</v>
      </c>
      <c r="J133" s="123" t="s">
        <v>639</v>
      </c>
      <c r="K133" s="124">
        <f>H133-F133</f>
        <v>20.5</v>
      </c>
      <c r="L133" s="125">
        <f>K133/F133</f>
        <v>0.16078431372549021</v>
      </c>
      <c r="M133" s="126" t="s">
        <v>556</v>
      </c>
      <c r="N133" s="127">
        <v>42564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94">
        <v>57</v>
      </c>
      <c r="B134" s="102">
        <v>42493</v>
      </c>
      <c r="C134" s="102"/>
      <c r="D134" s="103" t="s">
        <v>658</v>
      </c>
      <c r="E134" s="104" t="s">
        <v>580</v>
      </c>
      <c r="F134" s="105">
        <v>675</v>
      </c>
      <c r="G134" s="104"/>
      <c r="H134" s="104">
        <v>815</v>
      </c>
      <c r="I134" s="122" t="s">
        <v>659</v>
      </c>
      <c r="J134" s="123" t="s">
        <v>639</v>
      </c>
      <c r="K134" s="124">
        <f>H134-F134</f>
        <v>140</v>
      </c>
      <c r="L134" s="125">
        <f>K134/F134</f>
        <v>0.2074074074074074</v>
      </c>
      <c r="M134" s="126" t="s">
        <v>556</v>
      </c>
      <c r="N134" s="127">
        <v>43154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95">
        <v>58</v>
      </c>
      <c r="B135" s="106">
        <v>42522</v>
      </c>
      <c r="C135" s="106"/>
      <c r="D135" s="107" t="s">
        <v>714</v>
      </c>
      <c r="E135" s="108" t="s">
        <v>580</v>
      </c>
      <c r="F135" s="109">
        <v>500</v>
      </c>
      <c r="G135" s="109"/>
      <c r="H135" s="110">
        <v>232.5</v>
      </c>
      <c r="I135" s="128" t="s">
        <v>715</v>
      </c>
      <c r="J135" s="129" t="s">
        <v>716</v>
      </c>
      <c r="K135" s="130">
        <f>H135-F135</f>
        <v>-267.5</v>
      </c>
      <c r="L135" s="131">
        <f>K135/F135</f>
        <v>-0.53500000000000003</v>
      </c>
      <c r="M135" s="132" t="s">
        <v>620</v>
      </c>
      <c r="N135" s="133">
        <v>43735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94">
        <v>59</v>
      </c>
      <c r="B136" s="102">
        <v>42527</v>
      </c>
      <c r="C136" s="102"/>
      <c r="D136" s="103" t="s">
        <v>660</v>
      </c>
      <c r="E136" s="104" t="s">
        <v>580</v>
      </c>
      <c r="F136" s="105">
        <v>110</v>
      </c>
      <c r="G136" s="104"/>
      <c r="H136" s="104">
        <v>126.5</v>
      </c>
      <c r="I136" s="122">
        <v>125</v>
      </c>
      <c r="J136" s="123" t="s">
        <v>589</v>
      </c>
      <c r="K136" s="124">
        <f>H136-F136</f>
        <v>16.5</v>
      </c>
      <c r="L136" s="125">
        <f>K136/F136</f>
        <v>0.15</v>
      </c>
      <c r="M136" s="126" t="s">
        <v>556</v>
      </c>
      <c r="N136" s="127">
        <v>42552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94">
        <v>60</v>
      </c>
      <c r="B137" s="102">
        <v>42538</v>
      </c>
      <c r="C137" s="102"/>
      <c r="D137" s="103" t="s">
        <v>661</v>
      </c>
      <c r="E137" s="104" t="s">
        <v>580</v>
      </c>
      <c r="F137" s="105">
        <v>44</v>
      </c>
      <c r="G137" s="104"/>
      <c r="H137" s="104">
        <v>69.5</v>
      </c>
      <c r="I137" s="122">
        <v>69.5</v>
      </c>
      <c r="J137" s="123" t="s">
        <v>662</v>
      </c>
      <c r="K137" s="124">
        <f>H137-F137</f>
        <v>25.5</v>
      </c>
      <c r="L137" s="125">
        <f>K137/F137</f>
        <v>0.57954545454545459</v>
      </c>
      <c r="M137" s="126" t="s">
        <v>556</v>
      </c>
      <c r="N137" s="127">
        <v>42977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94">
        <v>61</v>
      </c>
      <c r="B138" s="102">
        <v>42549</v>
      </c>
      <c r="C138" s="102"/>
      <c r="D138" s="144" t="s">
        <v>717</v>
      </c>
      <c r="E138" s="104" t="s">
        <v>580</v>
      </c>
      <c r="F138" s="105">
        <v>262.5</v>
      </c>
      <c r="G138" s="104"/>
      <c r="H138" s="104">
        <v>340</v>
      </c>
      <c r="I138" s="122">
        <v>333</v>
      </c>
      <c r="J138" s="123" t="s">
        <v>718</v>
      </c>
      <c r="K138" s="124">
        <v>77.5</v>
      </c>
      <c r="L138" s="125">
        <v>0.29523809523809502</v>
      </c>
      <c r="M138" s="126" t="s">
        <v>556</v>
      </c>
      <c r="N138" s="127">
        <v>43017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94">
        <v>62</v>
      </c>
      <c r="B139" s="102">
        <v>42549</v>
      </c>
      <c r="C139" s="102"/>
      <c r="D139" s="144" t="s">
        <v>719</v>
      </c>
      <c r="E139" s="104" t="s">
        <v>580</v>
      </c>
      <c r="F139" s="105">
        <v>840</v>
      </c>
      <c r="G139" s="104"/>
      <c r="H139" s="104">
        <v>1230</v>
      </c>
      <c r="I139" s="122">
        <v>1230</v>
      </c>
      <c r="J139" s="123" t="s">
        <v>639</v>
      </c>
      <c r="K139" s="124">
        <v>390</v>
      </c>
      <c r="L139" s="125">
        <v>0.46428571428571402</v>
      </c>
      <c r="M139" s="126" t="s">
        <v>556</v>
      </c>
      <c r="N139" s="127">
        <v>42649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340">
        <v>63</v>
      </c>
      <c r="B140" s="139">
        <v>42556</v>
      </c>
      <c r="C140" s="139"/>
      <c r="D140" s="140" t="s">
        <v>663</v>
      </c>
      <c r="E140" s="141" t="s">
        <v>580</v>
      </c>
      <c r="F140" s="142">
        <v>395</v>
      </c>
      <c r="G140" s="143"/>
      <c r="H140" s="143">
        <f>(468.5+342.5)/2</f>
        <v>405.5</v>
      </c>
      <c r="I140" s="143">
        <v>510</v>
      </c>
      <c r="J140" s="166" t="s">
        <v>664</v>
      </c>
      <c r="K140" s="167">
        <f t="shared" ref="K140:K146" si="13">H140-F140</f>
        <v>10.5</v>
      </c>
      <c r="L140" s="168">
        <f t="shared" ref="L140:L146" si="14">K140/F140</f>
        <v>2.6582278481012658E-2</v>
      </c>
      <c r="M140" s="169" t="s">
        <v>665</v>
      </c>
      <c r="N140" s="170">
        <v>43606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95">
        <v>64</v>
      </c>
      <c r="B141" s="106">
        <v>42584</v>
      </c>
      <c r="C141" s="106"/>
      <c r="D141" s="107" t="s">
        <v>666</v>
      </c>
      <c r="E141" s="108" t="s">
        <v>557</v>
      </c>
      <c r="F141" s="109">
        <f>169.5-12.8</f>
        <v>156.69999999999999</v>
      </c>
      <c r="G141" s="109"/>
      <c r="H141" s="110">
        <v>77</v>
      </c>
      <c r="I141" s="128" t="s">
        <v>667</v>
      </c>
      <c r="J141" s="359" t="s">
        <v>795</v>
      </c>
      <c r="K141" s="130">
        <f t="shared" si="13"/>
        <v>-79.699999999999989</v>
      </c>
      <c r="L141" s="131">
        <f t="shared" si="14"/>
        <v>-0.50861518825781749</v>
      </c>
      <c r="M141" s="132" t="s">
        <v>620</v>
      </c>
      <c r="N141" s="133">
        <v>43522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95">
        <v>65</v>
      </c>
      <c r="B142" s="106">
        <v>42586</v>
      </c>
      <c r="C142" s="106"/>
      <c r="D142" s="107" t="s">
        <v>668</v>
      </c>
      <c r="E142" s="108" t="s">
        <v>580</v>
      </c>
      <c r="F142" s="109">
        <v>400</v>
      </c>
      <c r="G142" s="109"/>
      <c r="H142" s="110">
        <v>305</v>
      </c>
      <c r="I142" s="128">
        <v>475</v>
      </c>
      <c r="J142" s="129" t="s">
        <v>669</v>
      </c>
      <c r="K142" s="130">
        <f t="shared" si="13"/>
        <v>-95</v>
      </c>
      <c r="L142" s="131">
        <f t="shared" si="14"/>
        <v>-0.23749999999999999</v>
      </c>
      <c r="M142" s="132" t="s">
        <v>620</v>
      </c>
      <c r="N142" s="133">
        <v>43606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94">
        <v>66</v>
      </c>
      <c r="B143" s="102">
        <v>42593</v>
      </c>
      <c r="C143" s="102"/>
      <c r="D143" s="103" t="s">
        <v>670</v>
      </c>
      <c r="E143" s="104" t="s">
        <v>580</v>
      </c>
      <c r="F143" s="105">
        <v>86.5</v>
      </c>
      <c r="G143" s="104"/>
      <c r="H143" s="104">
        <v>130</v>
      </c>
      <c r="I143" s="122">
        <v>130</v>
      </c>
      <c r="J143" s="137" t="s">
        <v>671</v>
      </c>
      <c r="K143" s="124">
        <f t="shared" si="13"/>
        <v>43.5</v>
      </c>
      <c r="L143" s="125">
        <f t="shared" si="14"/>
        <v>0.50289017341040465</v>
      </c>
      <c r="M143" s="126" t="s">
        <v>556</v>
      </c>
      <c r="N143" s="127">
        <v>43091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95">
        <v>67</v>
      </c>
      <c r="B144" s="106">
        <v>42600</v>
      </c>
      <c r="C144" s="106"/>
      <c r="D144" s="107" t="s">
        <v>367</v>
      </c>
      <c r="E144" s="108" t="s">
        <v>580</v>
      </c>
      <c r="F144" s="109">
        <v>133.5</v>
      </c>
      <c r="G144" s="109"/>
      <c r="H144" s="110">
        <v>126.5</v>
      </c>
      <c r="I144" s="128">
        <v>178</v>
      </c>
      <c r="J144" s="129" t="s">
        <v>672</v>
      </c>
      <c r="K144" s="130">
        <f t="shared" si="13"/>
        <v>-7</v>
      </c>
      <c r="L144" s="131">
        <f t="shared" si="14"/>
        <v>-5.2434456928838954E-2</v>
      </c>
      <c r="M144" s="132" t="s">
        <v>620</v>
      </c>
      <c r="N144" s="133">
        <v>42615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94">
        <v>68</v>
      </c>
      <c r="B145" s="102">
        <v>42613</v>
      </c>
      <c r="C145" s="102"/>
      <c r="D145" s="103" t="s">
        <v>673</v>
      </c>
      <c r="E145" s="104" t="s">
        <v>580</v>
      </c>
      <c r="F145" s="105">
        <v>560</v>
      </c>
      <c r="G145" s="104"/>
      <c r="H145" s="104">
        <v>725</v>
      </c>
      <c r="I145" s="122">
        <v>725</v>
      </c>
      <c r="J145" s="123" t="s">
        <v>582</v>
      </c>
      <c r="K145" s="124">
        <f t="shared" si="13"/>
        <v>165</v>
      </c>
      <c r="L145" s="125">
        <f t="shared" si="14"/>
        <v>0.29464285714285715</v>
      </c>
      <c r="M145" s="126" t="s">
        <v>556</v>
      </c>
      <c r="N145" s="127">
        <v>42456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94">
        <v>69</v>
      </c>
      <c r="B146" s="102">
        <v>42614</v>
      </c>
      <c r="C146" s="102"/>
      <c r="D146" s="103" t="s">
        <v>674</v>
      </c>
      <c r="E146" s="104" t="s">
        <v>580</v>
      </c>
      <c r="F146" s="105">
        <v>160.5</v>
      </c>
      <c r="G146" s="104"/>
      <c r="H146" s="104">
        <v>210</v>
      </c>
      <c r="I146" s="122">
        <v>210</v>
      </c>
      <c r="J146" s="123" t="s">
        <v>582</v>
      </c>
      <c r="K146" s="124">
        <f t="shared" si="13"/>
        <v>49.5</v>
      </c>
      <c r="L146" s="125">
        <f t="shared" si="14"/>
        <v>0.30841121495327101</v>
      </c>
      <c r="M146" s="126" t="s">
        <v>556</v>
      </c>
      <c r="N146" s="127">
        <v>42871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94">
        <v>70</v>
      </c>
      <c r="B147" s="102">
        <v>42646</v>
      </c>
      <c r="C147" s="102"/>
      <c r="D147" s="144" t="s">
        <v>390</v>
      </c>
      <c r="E147" s="104" t="s">
        <v>580</v>
      </c>
      <c r="F147" s="105">
        <v>430</v>
      </c>
      <c r="G147" s="104"/>
      <c r="H147" s="104">
        <v>596</v>
      </c>
      <c r="I147" s="122">
        <v>575</v>
      </c>
      <c r="J147" s="123" t="s">
        <v>720</v>
      </c>
      <c r="K147" s="124">
        <v>166</v>
      </c>
      <c r="L147" s="125">
        <v>0.38604651162790699</v>
      </c>
      <c r="M147" s="126" t="s">
        <v>556</v>
      </c>
      <c r="N147" s="127">
        <v>42769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94">
        <v>71</v>
      </c>
      <c r="B148" s="102">
        <v>42657</v>
      </c>
      <c r="C148" s="102"/>
      <c r="D148" s="103" t="s">
        <v>675</v>
      </c>
      <c r="E148" s="104" t="s">
        <v>580</v>
      </c>
      <c r="F148" s="105">
        <v>280</v>
      </c>
      <c r="G148" s="104"/>
      <c r="H148" s="104">
        <v>345</v>
      </c>
      <c r="I148" s="122">
        <v>345</v>
      </c>
      <c r="J148" s="123" t="s">
        <v>582</v>
      </c>
      <c r="K148" s="124">
        <f t="shared" ref="K148:K153" si="15">H148-F148</f>
        <v>65</v>
      </c>
      <c r="L148" s="125">
        <f>K148/F148</f>
        <v>0.23214285714285715</v>
      </c>
      <c r="M148" s="126" t="s">
        <v>556</v>
      </c>
      <c r="N148" s="127">
        <v>42814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94">
        <v>72</v>
      </c>
      <c r="B149" s="102">
        <v>42657</v>
      </c>
      <c r="C149" s="102"/>
      <c r="D149" s="103" t="s">
        <v>676</v>
      </c>
      <c r="E149" s="104" t="s">
        <v>580</v>
      </c>
      <c r="F149" s="105">
        <v>245</v>
      </c>
      <c r="G149" s="104"/>
      <c r="H149" s="104">
        <v>325.5</v>
      </c>
      <c r="I149" s="122">
        <v>330</v>
      </c>
      <c r="J149" s="123" t="s">
        <v>677</v>
      </c>
      <c r="K149" s="124">
        <f t="shared" si="15"/>
        <v>80.5</v>
      </c>
      <c r="L149" s="125">
        <f>K149/F149</f>
        <v>0.32857142857142857</v>
      </c>
      <c r="M149" s="126" t="s">
        <v>556</v>
      </c>
      <c r="N149" s="127">
        <v>42769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94">
        <v>73</v>
      </c>
      <c r="B150" s="102">
        <v>42660</v>
      </c>
      <c r="C150" s="102"/>
      <c r="D150" s="103" t="s">
        <v>340</v>
      </c>
      <c r="E150" s="104" t="s">
        <v>580</v>
      </c>
      <c r="F150" s="105">
        <v>125</v>
      </c>
      <c r="G150" s="104"/>
      <c r="H150" s="104">
        <v>160</v>
      </c>
      <c r="I150" s="122">
        <v>160</v>
      </c>
      <c r="J150" s="123" t="s">
        <v>639</v>
      </c>
      <c r="K150" s="124">
        <f t="shared" si="15"/>
        <v>35</v>
      </c>
      <c r="L150" s="125">
        <v>0.28000000000000003</v>
      </c>
      <c r="M150" s="126" t="s">
        <v>556</v>
      </c>
      <c r="N150" s="127">
        <v>42803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94">
        <v>74</v>
      </c>
      <c r="B151" s="102">
        <v>42660</v>
      </c>
      <c r="C151" s="102"/>
      <c r="D151" s="103" t="s">
        <v>455</v>
      </c>
      <c r="E151" s="104" t="s">
        <v>580</v>
      </c>
      <c r="F151" s="105">
        <v>114</v>
      </c>
      <c r="G151" s="104"/>
      <c r="H151" s="104">
        <v>145</v>
      </c>
      <c r="I151" s="122">
        <v>145</v>
      </c>
      <c r="J151" s="123" t="s">
        <v>639</v>
      </c>
      <c r="K151" s="124">
        <f t="shared" si="15"/>
        <v>31</v>
      </c>
      <c r="L151" s="125">
        <f>K151/F151</f>
        <v>0.27192982456140352</v>
      </c>
      <c r="M151" s="126" t="s">
        <v>556</v>
      </c>
      <c r="N151" s="127">
        <v>42859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94">
        <v>75</v>
      </c>
      <c r="B152" s="102">
        <v>42660</v>
      </c>
      <c r="C152" s="102"/>
      <c r="D152" s="103" t="s">
        <v>678</v>
      </c>
      <c r="E152" s="104" t="s">
        <v>580</v>
      </c>
      <c r="F152" s="105">
        <v>212</v>
      </c>
      <c r="G152" s="104"/>
      <c r="H152" s="104">
        <v>280</v>
      </c>
      <c r="I152" s="122">
        <v>276</v>
      </c>
      <c r="J152" s="123" t="s">
        <v>679</v>
      </c>
      <c r="K152" s="124">
        <f t="shared" si="15"/>
        <v>68</v>
      </c>
      <c r="L152" s="125">
        <f>K152/F152</f>
        <v>0.32075471698113206</v>
      </c>
      <c r="M152" s="126" t="s">
        <v>556</v>
      </c>
      <c r="N152" s="127">
        <v>42858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94">
        <v>76</v>
      </c>
      <c r="B153" s="102">
        <v>42678</v>
      </c>
      <c r="C153" s="102"/>
      <c r="D153" s="103" t="s">
        <v>149</v>
      </c>
      <c r="E153" s="104" t="s">
        <v>580</v>
      </c>
      <c r="F153" s="105">
        <v>155</v>
      </c>
      <c r="G153" s="104"/>
      <c r="H153" s="104">
        <v>210</v>
      </c>
      <c r="I153" s="122">
        <v>210</v>
      </c>
      <c r="J153" s="123" t="s">
        <v>680</v>
      </c>
      <c r="K153" s="124">
        <f t="shared" si="15"/>
        <v>55</v>
      </c>
      <c r="L153" s="125">
        <f>K153/F153</f>
        <v>0.35483870967741937</v>
      </c>
      <c r="M153" s="126" t="s">
        <v>556</v>
      </c>
      <c r="N153" s="127">
        <v>42944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95">
        <v>77</v>
      </c>
      <c r="B154" s="106">
        <v>42710</v>
      </c>
      <c r="C154" s="106"/>
      <c r="D154" s="107" t="s">
        <v>721</v>
      </c>
      <c r="E154" s="108" t="s">
        <v>580</v>
      </c>
      <c r="F154" s="109">
        <v>150.5</v>
      </c>
      <c r="G154" s="109"/>
      <c r="H154" s="110">
        <v>72.5</v>
      </c>
      <c r="I154" s="128">
        <v>174</v>
      </c>
      <c r="J154" s="129" t="s">
        <v>722</v>
      </c>
      <c r="K154" s="130">
        <v>-78</v>
      </c>
      <c r="L154" s="131">
        <v>-0.51827242524916906</v>
      </c>
      <c r="M154" s="132" t="s">
        <v>620</v>
      </c>
      <c r="N154" s="133">
        <v>43333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94">
        <v>78</v>
      </c>
      <c r="B155" s="102">
        <v>42712</v>
      </c>
      <c r="C155" s="102"/>
      <c r="D155" s="103" t="s">
        <v>123</v>
      </c>
      <c r="E155" s="104" t="s">
        <v>580</v>
      </c>
      <c r="F155" s="105">
        <v>380</v>
      </c>
      <c r="G155" s="104"/>
      <c r="H155" s="104">
        <v>478</v>
      </c>
      <c r="I155" s="122">
        <v>468</v>
      </c>
      <c r="J155" s="123" t="s">
        <v>639</v>
      </c>
      <c r="K155" s="124">
        <f>H155-F155</f>
        <v>98</v>
      </c>
      <c r="L155" s="125">
        <f>K155/F155</f>
        <v>0.25789473684210529</v>
      </c>
      <c r="M155" s="126" t="s">
        <v>556</v>
      </c>
      <c r="N155" s="127">
        <v>43025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94">
        <v>79</v>
      </c>
      <c r="B156" s="102">
        <v>42734</v>
      </c>
      <c r="C156" s="102"/>
      <c r="D156" s="103" t="s">
        <v>244</v>
      </c>
      <c r="E156" s="104" t="s">
        <v>580</v>
      </c>
      <c r="F156" s="105">
        <v>305</v>
      </c>
      <c r="G156" s="104"/>
      <c r="H156" s="104">
        <v>375</v>
      </c>
      <c r="I156" s="122">
        <v>375</v>
      </c>
      <c r="J156" s="123" t="s">
        <v>639</v>
      </c>
      <c r="K156" s="124">
        <f>H156-F156</f>
        <v>70</v>
      </c>
      <c r="L156" s="125">
        <f>K156/F156</f>
        <v>0.22950819672131148</v>
      </c>
      <c r="M156" s="126" t="s">
        <v>556</v>
      </c>
      <c r="N156" s="127">
        <v>42768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94">
        <v>80</v>
      </c>
      <c r="B157" s="102">
        <v>42739</v>
      </c>
      <c r="C157" s="102"/>
      <c r="D157" s="103" t="s">
        <v>342</v>
      </c>
      <c r="E157" s="104" t="s">
        <v>580</v>
      </c>
      <c r="F157" s="105">
        <v>99.5</v>
      </c>
      <c r="G157" s="104"/>
      <c r="H157" s="104">
        <v>158</v>
      </c>
      <c r="I157" s="122">
        <v>158</v>
      </c>
      <c r="J157" s="123" t="s">
        <v>639</v>
      </c>
      <c r="K157" s="124">
        <f>H157-F157</f>
        <v>58.5</v>
      </c>
      <c r="L157" s="125">
        <f>K157/F157</f>
        <v>0.5879396984924623</v>
      </c>
      <c r="M157" s="126" t="s">
        <v>556</v>
      </c>
      <c r="N157" s="127">
        <v>42898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94">
        <v>81</v>
      </c>
      <c r="B158" s="102">
        <v>42739</v>
      </c>
      <c r="C158" s="102"/>
      <c r="D158" s="103" t="s">
        <v>342</v>
      </c>
      <c r="E158" s="104" t="s">
        <v>580</v>
      </c>
      <c r="F158" s="105">
        <v>99.5</v>
      </c>
      <c r="G158" s="104"/>
      <c r="H158" s="104">
        <v>158</v>
      </c>
      <c r="I158" s="122">
        <v>158</v>
      </c>
      <c r="J158" s="123" t="s">
        <v>639</v>
      </c>
      <c r="K158" s="124">
        <v>58.5</v>
      </c>
      <c r="L158" s="125">
        <v>0.58793969849246197</v>
      </c>
      <c r="M158" s="126" t="s">
        <v>556</v>
      </c>
      <c r="N158" s="127">
        <v>42898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94">
        <v>82</v>
      </c>
      <c r="B159" s="102">
        <v>42786</v>
      </c>
      <c r="C159" s="102"/>
      <c r="D159" s="103" t="s">
        <v>166</v>
      </c>
      <c r="E159" s="104" t="s">
        <v>580</v>
      </c>
      <c r="F159" s="105">
        <v>140.5</v>
      </c>
      <c r="G159" s="104"/>
      <c r="H159" s="104">
        <v>220</v>
      </c>
      <c r="I159" s="122">
        <v>220</v>
      </c>
      <c r="J159" s="123" t="s">
        <v>639</v>
      </c>
      <c r="K159" s="124">
        <f>H159-F159</f>
        <v>79.5</v>
      </c>
      <c r="L159" s="125">
        <f>K159/F159</f>
        <v>0.5658362989323843</v>
      </c>
      <c r="M159" s="126" t="s">
        <v>556</v>
      </c>
      <c r="N159" s="127">
        <v>42864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94">
        <v>83</v>
      </c>
      <c r="B160" s="102">
        <v>42786</v>
      </c>
      <c r="C160" s="102"/>
      <c r="D160" s="103" t="s">
        <v>723</v>
      </c>
      <c r="E160" s="104" t="s">
        <v>580</v>
      </c>
      <c r="F160" s="105">
        <v>202.5</v>
      </c>
      <c r="G160" s="104"/>
      <c r="H160" s="104">
        <v>234</v>
      </c>
      <c r="I160" s="122">
        <v>234</v>
      </c>
      <c r="J160" s="123" t="s">
        <v>639</v>
      </c>
      <c r="K160" s="124">
        <v>31.5</v>
      </c>
      <c r="L160" s="125">
        <v>0.155555555555556</v>
      </c>
      <c r="M160" s="126" t="s">
        <v>556</v>
      </c>
      <c r="N160" s="127">
        <v>42836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94">
        <v>84</v>
      </c>
      <c r="B161" s="102">
        <v>42818</v>
      </c>
      <c r="C161" s="102"/>
      <c r="D161" s="103" t="s">
        <v>517</v>
      </c>
      <c r="E161" s="104" t="s">
        <v>580</v>
      </c>
      <c r="F161" s="105">
        <v>300.5</v>
      </c>
      <c r="G161" s="104"/>
      <c r="H161" s="104">
        <v>417.5</v>
      </c>
      <c r="I161" s="122">
        <v>420</v>
      </c>
      <c r="J161" s="123" t="s">
        <v>681</v>
      </c>
      <c r="K161" s="124">
        <f>H161-F161</f>
        <v>117</v>
      </c>
      <c r="L161" s="125">
        <f>K161/F161</f>
        <v>0.38935108153078202</v>
      </c>
      <c r="M161" s="126" t="s">
        <v>556</v>
      </c>
      <c r="N161" s="127">
        <v>43070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94">
        <v>85</v>
      </c>
      <c r="B162" s="102">
        <v>42818</v>
      </c>
      <c r="C162" s="102"/>
      <c r="D162" s="103" t="s">
        <v>719</v>
      </c>
      <c r="E162" s="104" t="s">
        <v>580</v>
      </c>
      <c r="F162" s="105">
        <v>850</v>
      </c>
      <c r="G162" s="104"/>
      <c r="H162" s="104">
        <v>1042.5</v>
      </c>
      <c r="I162" s="122">
        <v>1023</v>
      </c>
      <c r="J162" s="123" t="s">
        <v>724</v>
      </c>
      <c r="K162" s="124">
        <v>192.5</v>
      </c>
      <c r="L162" s="125">
        <v>0.22647058823529401</v>
      </c>
      <c r="M162" s="126" t="s">
        <v>556</v>
      </c>
      <c r="N162" s="127">
        <v>42830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94">
        <v>86</v>
      </c>
      <c r="B163" s="102">
        <v>42830</v>
      </c>
      <c r="C163" s="102"/>
      <c r="D163" s="103" t="s">
        <v>471</v>
      </c>
      <c r="E163" s="104" t="s">
        <v>580</v>
      </c>
      <c r="F163" s="105">
        <v>785</v>
      </c>
      <c r="G163" s="104"/>
      <c r="H163" s="104">
        <v>930</v>
      </c>
      <c r="I163" s="122">
        <v>920</v>
      </c>
      <c r="J163" s="123" t="s">
        <v>682</v>
      </c>
      <c r="K163" s="124">
        <f>H163-F163</f>
        <v>145</v>
      </c>
      <c r="L163" s="125">
        <f>K163/F163</f>
        <v>0.18471337579617833</v>
      </c>
      <c r="M163" s="126" t="s">
        <v>556</v>
      </c>
      <c r="N163" s="127">
        <v>42976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95">
        <v>87</v>
      </c>
      <c r="B164" s="106">
        <v>42831</v>
      </c>
      <c r="C164" s="106"/>
      <c r="D164" s="107" t="s">
        <v>725</v>
      </c>
      <c r="E164" s="108" t="s">
        <v>580</v>
      </c>
      <c r="F164" s="109">
        <v>40</v>
      </c>
      <c r="G164" s="109"/>
      <c r="H164" s="110">
        <v>13.1</v>
      </c>
      <c r="I164" s="128">
        <v>60</v>
      </c>
      <c r="J164" s="134" t="s">
        <v>726</v>
      </c>
      <c r="K164" s="130">
        <v>-26.9</v>
      </c>
      <c r="L164" s="131">
        <v>-0.67249999999999999</v>
      </c>
      <c r="M164" s="132" t="s">
        <v>620</v>
      </c>
      <c r="N164" s="133">
        <v>43138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94">
        <v>88</v>
      </c>
      <c r="B165" s="102">
        <v>42837</v>
      </c>
      <c r="C165" s="102"/>
      <c r="D165" s="103" t="s">
        <v>87</v>
      </c>
      <c r="E165" s="104" t="s">
        <v>580</v>
      </c>
      <c r="F165" s="105">
        <v>289.5</v>
      </c>
      <c r="G165" s="104"/>
      <c r="H165" s="104">
        <v>354</v>
      </c>
      <c r="I165" s="122">
        <v>360</v>
      </c>
      <c r="J165" s="123" t="s">
        <v>683</v>
      </c>
      <c r="K165" s="124">
        <f t="shared" ref="K165:K173" si="16">H165-F165</f>
        <v>64.5</v>
      </c>
      <c r="L165" s="125">
        <f t="shared" ref="L165:L173" si="17">K165/F165</f>
        <v>0.22279792746113988</v>
      </c>
      <c r="M165" s="126" t="s">
        <v>556</v>
      </c>
      <c r="N165" s="127">
        <v>43040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94">
        <v>89</v>
      </c>
      <c r="B166" s="102">
        <v>42845</v>
      </c>
      <c r="C166" s="102"/>
      <c r="D166" s="103" t="s">
        <v>416</v>
      </c>
      <c r="E166" s="104" t="s">
        <v>580</v>
      </c>
      <c r="F166" s="105">
        <v>700</v>
      </c>
      <c r="G166" s="104"/>
      <c r="H166" s="104">
        <v>840</v>
      </c>
      <c r="I166" s="122">
        <v>840</v>
      </c>
      <c r="J166" s="123" t="s">
        <v>684</v>
      </c>
      <c r="K166" s="124">
        <f t="shared" si="16"/>
        <v>140</v>
      </c>
      <c r="L166" s="125">
        <f t="shared" si="17"/>
        <v>0.2</v>
      </c>
      <c r="M166" s="126" t="s">
        <v>556</v>
      </c>
      <c r="N166" s="127">
        <v>42893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94">
        <v>90</v>
      </c>
      <c r="B167" s="102">
        <v>42887</v>
      </c>
      <c r="C167" s="102"/>
      <c r="D167" s="144" t="s">
        <v>353</v>
      </c>
      <c r="E167" s="104" t="s">
        <v>580</v>
      </c>
      <c r="F167" s="105">
        <v>130</v>
      </c>
      <c r="G167" s="104"/>
      <c r="H167" s="104">
        <v>144.25</v>
      </c>
      <c r="I167" s="122">
        <v>170</v>
      </c>
      <c r="J167" s="123" t="s">
        <v>685</v>
      </c>
      <c r="K167" s="124">
        <f t="shared" si="16"/>
        <v>14.25</v>
      </c>
      <c r="L167" s="125">
        <f t="shared" si="17"/>
        <v>0.10961538461538461</v>
      </c>
      <c r="M167" s="126" t="s">
        <v>556</v>
      </c>
      <c r="N167" s="127">
        <v>43675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94">
        <v>91</v>
      </c>
      <c r="B168" s="102">
        <v>42901</v>
      </c>
      <c r="C168" s="102"/>
      <c r="D168" s="144" t="s">
        <v>686</v>
      </c>
      <c r="E168" s="104" t="s">
        <v>580</v>
      </c>
      <c r="F168" s="105">
        <v>214.5</v>
      </c>
      <c r="G168" s="104"/>
      <c r="H168" s="104">
        <v>262</v>
      </c>
      <c r="I168" s="122">
        <v>262</v>
      </c>
      <c r="J168" s="123" t="s">
        <v>687</v>
      </c>
      <c r="K168" s="124">
        <f t="shared" si="16"/>
        <v>47.5</v>
      </c>
      <c r="L168" s="125">
        <f t="shared" si="17"/>
        <v>0.22144522144522144</v>
      </c>
      <c r="M168" s="126" t="s">
        <v>556</v>
      </c>
      <c r="N168" s="127">
        <v>42977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96">
        <v>92</v>
      </c>
      <c r="B169" s="150">
        <v>42933</v>
      </c>
      <c r="C169" s="150"/>
      <c r="D169" s="151" t="s">
        <v>688</v>
      </c>
      <c r="E169" s="152" t="s">
        <v>580</v>
      </c>
      <c r="F169" s="153">
        <v>370</v>
      </c>
      <c r="G169" s="152"/>
      <c r="H169" s="152">
        <v>447.5</v>
      </c>
      <c r="I169" s="174">
        <v>450</v>
      </c>
      <c r="J169" s="218" t="s">
        <v>639</v>
      </c>
      <c r="K169" s="124">
        <f t="shared" si="16"/>
        <v>77.5</v>
      </c>
      <c r="L169" s="176">
        <f t="shared" si="17"/>
        <v>0.20945945945945946</v>
      </c>
      <c r="M169" s="177" t="s">
        <v>556</v>
      </c>
      <c r="N169" s="178">
        <v>43035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96">
        <v>93</v>
      </c>
      <c r="B170" s="150">
        <v>42943</v>
      </c>
      <c r="C170" s="150"/>
      <c r="D170" s="151" t="s">
        <v>164</v>
      </c>
      <c r="E170" s="152" t="s">
        <v>580</v>
      </c>
      <c r="F170" s="153">
        <v>657.5</v>
      </c>
      <c r="G170" s="152"/>
      <c r="H170" s="152">
        <v>825</v>
      </c>
      <c r="I170" s="174">
        <v>820</v>
      </c>
      <c r="J170" s="218" t="s">
        <v>639</v>
      </c>
      <c r="K170" s="124">
        <f t="shared" si="16"/>
        <v>167.5</v>
      </c>
      <c r="L170" s="176">
        <f t="shared" si="17"/>
        <v>0.25475285171102663</v>
      </c>
      <c r="M170" s="177" t="s">
        <v>556</v>
      </c>
      <c r="N170" s="178">
        <v>43090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94">
        <v>94</v>
      </c>
      <c r="B171" s="102">
        <v>42964</v>
      </c>
      <c r="C171" s="102"/>
      <c r="D171" s="103" t="s">
        <v>357</v>
      </c>
      <c r="E171" s="104" t="s">
        <v>580</v>
      </c>
      <c r="F171" s="105">
        <v>605</v>
      </c>
      <c r="G171" s="104"/>
      <c r="H171" s="104">
        <v>750</v>
      </c>
      <c r="I171" s="122">
        <v>750</v>
      </c>
      <c r="J171" s="123" t="s">
        <v>682</v>
      </c>
      <c r="K171" s="124">
        <f t="shared" si="16"/>
        <v>145</v>
      </c>
      <c r="L171" s="125">
        <f t="shared" si="17"/>
        <v>0.23966942148760331</v>
      </c>
      <c r="M171" s="126" t="s">
        <v>556</v>
      </c>
      <c r="N171" s="127">
        <v>43027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341">
        <v>95</v>
      </c>
      <c r="B172" s="145">
        <v>42979</v>
      </c>
      <c r="C172" s="145"/>
      <c r="D172" s="146" t="s">
        <v>475</v>
      </c>
      <c r="E172" s="147" t="s">
        <v>580</v>
      </c>
      <c r="F172" s="148">
        <v>255</v>
      </c>
      <c r="G172" s="149"/>
      <c r="H172" s="149">
        <v>217.25</v>
      </c>
      <c r="I172" s="149">
        <v>320</v>
      </c>
      <c r="J172" s="171" t="s">
        <v>689</v>
      </c>
      <c r="K172" s="130">
        <f t="shared" si="16"/>
        <v>-37.75</v>
      </c>
      <c r="L172" s="172">
        <f t="shared" si="17"/>
        <v>-0.14803921568627451</v>
      </c>
      <c r="M172" s="132" t="s">
        <v>620</v>
      </c>
      <c r="N172" s="173">
        <v>43661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94">
        <v>96</v>
      </c>
      <c r="B173" s="102">
        <v>42997</v>
      </c>
      <c r="C173" s="102"/>
      <c r="D173" s="103" t="s">
        <v>690</v>
      </c>
      <c r="E173" s="104" t="s">
        <v>580</v>
      </c>
      <c r="F173" s="105">
        <v>215</v>
      </c>
      <c r="G173" s="104"/>
      <c r="H173" s="104">
        <v>258</v>
      </c>
      <c r="I173" s="122">
        <v>258</v>
      </c>
      <c r="J173" s="123" t="s">
        <v>639</v>
      </c>
      <c r="K173" s="124">
        <f t="shared" si="16"/>
        <v>43</v>
      </c>
      <c r="L173" s="125">
        <f t="shared" si="17"/>
        <v>0.2</v>
      </c>
      <c r="M173" s="126" t="s">
        <v>556</v>
      </c>
      <c r="N173" s="127">
        <v>43040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94">
        <v>97</v>
      </c>
      <c r="B174" s="102">
        <v>42997</v>
      </c>
      <c r="C174" s="102"/>
      <c r="D174" s="103" t="s">
        <v>690</v>
      </c>
      <c r="E174" s="104" t="s">
        <v>580</v>
      </c>
      <c r="F174" s="105">
        <v>215</v>
      </c>
      <c r="G174" s="104"/>
      <c r="H174" s="104">
        <v>258</v>
      </c>
      <c r="I174" s="122">
        <v>258</v>
      </c>
      <c r="J174" s="218" t="s">
        <v>639</v>
      </c>
      <c r="K174" s="124">
        <v>43</v>
      </c>
      <c r="L174" s="125">
        <v>0.2</v>
      </c>
      <c r="M174" s="126" t="s">
        <v>556</v>
      </c>
      <c r="N174" s="127">
        <v>43040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97">
        <v>98</v>
      </c>
      <c r="B175" s="198">
        <v>42998</v>
      </c>
      <c r="C175" s="198"/>
      <c r="D175" s="350" t="s">
        <v>780</v>
      </c>
      <c r="E175" s="199" t="s">
        <v>580</v>
      </c>
      <c r="F175" s="200">
        <v>75</v>
      </c>
      <c r="G175" s="199"/>
      <c r="H175" s="199">
        <v>90</v>
      </c>
      <c r="I175" s="219">
        <v>90</v>
      </c>
      <c r="J175" s="123" t="s">
        <v>691</v>
      </c>
      <c r="K175" s="124">
        <f t="shared" ref="K175:K180" si="18">H175-F175</f>
        <v>15</v>
      </c>
      <c r="L175" s="125">
        <f t="shared" ref="L175:L180" si="19">K175/F175</f>
        <v>0.2</v>
      </c>
      <c r="M175" s="126" t="s">
        <v>556</v>
      </c>
      <c r="N175" s="127">
        <v>43019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96">
        <v>99</v>
      </c>
      <c r="B176" s="150">
        <v>43011</v>
      </c>
      <c r="C176" s="150"/>
      <c r="D176" s="151" t="s">
        <v>692</v>
      </c>
      <c r="E176" s="152" t="s">
        <v>580</v>
      </c>
      <c r="F176" s="153">
        <v>315</v>
      </c>
      <c r="G176" s="152"/>
      <c r="H176" s="152">
        <v>392</v>
      </c>
      <c r="I176" s="174">
        <v>384</v>
      </c>
      <c r="J176" s="218" t="s">
        <v>693</v>
      </c>
      <c r="K176" s="124">
        <f t="shared" si="18"/>
        <v>77</v>
      </c>
      <c r="L176" s="176">
        <f t="shared" si="19"/>
        <v>0.24444444444444444</v>
      </c>
      <c r="M176" s="177" t="s">
        <v>556</v>
      </c>
      <c r="N176" s="178">
        <v>43017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96">
        <v>100</v>
      </c>
      <c r="B177" s="150">
        <v>43013</v>
      </c>
      <c r="C177" s="150"/>
      <c r="D177" s="151" t="s">
        <v>694</v>
      </c>
      <c r="E177" s="152" t="s">
        <v>580</v>
      </c>
      <c r="F177" s="153">
        <v>145</v>
      </c>
      <c r="G177" s="152"/>
      <c r="H177" s="152">
        <v>179</v>
      </c>
      <c r="I177" s="174">
        <v>180</v>
      </c>
      <c r="J177" s="218" t="s">
        <v>570</v>
      </c>
      <c r="K177" s="124">
        <f t="shared" si="18"/>
        <v>34</v>
      </c>
      <c r="L177" s="176">
        <f t="shared" si="19"/>
        <v>0.23448275862068965</v>
      </c>
      <c r="M177" s="177" t="s">
        <v>556</v>
      </c>
      <c r="N177" s="178">
        <v>43025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96">
        <v>101</v>
      </c>
      <c r="B178" s="150">
        <v>43014</v>
      </c>
      <c r="C178" s="150"/>
      <c r="D178" s="151" t="s">
        <v>330</v>
      </c>
      <c r="E178" s="152" t="s">
        <v>580</v>
      </c>
      <c r="F178" s="153">
        <v>256</v>
      </c>
      <c r="G178" s="152"/>
      <c r="H178" s="152">
        <v>323</v>
      </c>
      <c r="I178" s="174">
        <v>320</v>
      </c>
      <c r="J178" s="218" t="s">
        <v>639</v>
      </c>
      <c r="K178" s="124">
        <f t="shared" si="18"/>
        <v>67</v>
      </c>
      <c r="L178" s="176">
        <f t="shared" si="19"/>
        <v>0.26171875</v>
      </c>
      <c r="M178" s="177" t="s">
        <v>556</v>
      </c>
      <c r="N178" s="178">
        <v>43067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96">
        <v>102</v>
      </c>
      <c r="B179" s="150">
        <v>43017</v>
      </c>
      <c r="C179" s="150"/>
      <c r="D179" s="151" t="s">
        <v>350</v>
      </c>
      <c r="E179" s="152" t="s">
        <v>580</v>
      </c>
      <c r="F179" s="153">
        <v>137.5</v>
      </c>
      <c r="G179" s="152"/>
      <c r="H179" s="152">
        <v>184</v>
      </c>
      <c r="I179" s="174">
        <v>183</v>
      </c>
      <c r="J179" s="175" t="s">
        <v>695</v>
      </c>
      <c r="K179" s="124">
        <f t="shared" si="18"/>
        <v>46.5</v>
      </c>
      <c r="L179" s="176">
        <f t="shared" si="19"/>
        <v>0.33818181818181819</v>
      </c>
      <c r="M179" s="177" t="s">
        <v>556</v>
      </c>
      <c r="N179" s="178">
        <v>43108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96">
        <v>103</v>
      </c>
      <c r="B180" s="150">
        <v>43018</v>
      </c>
      <c r="C180" s="150"/>
      <c r="D180" s="151" t="s">
        <v>696</v>
      </c>
      <c r="E180" s="152" t="s">
        <v>580</v>
      </c>
      <c r="F180" s="153">
        <v>125.5</v>
      </c>
      <c r="G180" s="152"/>
      <c r="H180" s="152">
        <v>158</v>
      </c>
      <c r="I180" s="174">
        <v>155</v>
      </c>
      <c r="J180" s="175" t="s">
        <v>697</v>
      </c>
      <c r="K180" s="124">
        <f t="shared" si="18"/>
        <v>32.5</v>
      </c>
      <c r="L180" s="176">
        <f t="shared" si="19"/>
        <v>0.25896414342629481</v>
      </c>
      <c r="M180" s="177" t="s">
        <v>556</v>
      </c>
      <c r="N180" s="178">
        <v>43067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96">
        <v>104</v>
      </c>
      <c r="B181" s="150">
        <v>43018</v>
      </c>
      <c r="C181" s="150"/>
      <c r="D181" s="151" t="s">
        <v>727</v>
      </c>
      <c r="E181" s="152" t="s">
        <v>580</v>
      </c>
      <c r="F181" s="153">
        <v>895</v>
      </c>
      <c r="G181" s="152"/>
      <c r="H181" s="152">
        <v>1122.5</v>
      </c>
      <c r="I181" s="174">
        <v>1078</v>
      </c>
      <c r="J181" s="175" t="s">
        <v>728</v>
      </c>
      <c r="K181" s="124">
        <v>227.5</v>
      </c>
      <c r="L181" s="176">
        <v>0.25418994413407803</v>
      </c>
      <c r="M181" s="177" t="s">
        <v>556</v>
      </c>
      <c r="N181" s="178">
        <v>43117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96">
        <v>105</v>
      </c>
      <c r="B182" s="150">
        <v>43020</v>
      </c>
      <c r="C182" s="150"/>
      <c r="D182" s="151" t="s">
        <v>338</v>
      </c>
      <c r="E182" s="152" t="s">
        <v>580</v>
      </c>
      <c r="F182" s="153">
        <v>525</v>
      </c>
      <c r="G182" s="152"/>
      <c r="H182" s="152">
        <v>629</v>
      </c>
      <c r="I182" s="174">
        <v>629</v>
      </c>
      <c r="J182" s="218" t="s">
        <v>639</v>
      </c>
      <c r="K182" s="124">
        <v>104</v>
      </c>
      <c r="L182" s="176">
        <v>0.19809523809523799</v>
      </c>
      <c r="M182" s="177" t="s">
        <v>556</v>
      </c>
      <c r="N182" s="178">
        <v>43119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96">
        <v>106</v>
      </c>
      <c r="B183" s="150">
        <v>43046</v>
      </c>
      <c r="C183" s="150"/>
      <c r="D183" s="151" t="s">
        <v>379</v>
      </c>
      <c r="E183" s="152" t="s">
        <v>580</v>
      </c>
      <c r="F183" s="153">
        <v>740</v>
      </c>
      <c r="G183" s="152"/>
      <c r="H183" s="152">
        <v>892.5</v>
      </c>
      <c r="I183" s="174">
        <v>900</v>
      </c>
      <c r="J183" s="175" t="s">
        <v>698</v>
      </c>
      <c r="K183" s="124">
        <f>H183-F183</f>
        <v>152.5</v>
      </c>
      <c r="L183" s="176">
        <f>K183/F183</f>
        <v>0.20608108108108109</v>
      </c>
      <c r="M183" s="177" t="s">
        <v>556</v>
      </c>
      <c r="N183" s="178">
        <v>43052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94">
        <v>107</v>
      </c>
      <c r="B184" s="102">
        <v>43073</v>
      </c>
      <c r="C184" s="102"/>
      <c r="D184" s="103" t="s">
        <v>699</v>
      </c>
      <c r="E184" s="104" t="s">
        <v>580</v>
      </c>
      <c r="F184" s="105">
        <v>118.5</v>
      </c>
      <c r="G184" s="104"/>
      <c r="H184" s="104">
        <v>143.5</v>
      </c>
      <c r="I184" s="122">
        <v>145</v>
      </c>
      <c r="J184" s="137" t="s">
        <v>700</v>
      </c>
      <c r="K184" s="124">
        <f>H184-F184</f>
        <v>25</v>
      </c>
      <c r="L184" s="125">
        <f>K184/F184</f>
        <v>0.2109704641350211</v>
      </c>
      <c r="M184" s="126" t="s">
        <v>556</v>
      </c>
      <c r="N184" s="127">
        <v>43097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95">
        <v>108</v>
      </c>
      <c r="B185" s="106">
        <v>43090</v>
      </c>
      <c r="C185" s="106"/>
      <c r="D185" s="154" t="s">
        <v>420</v>
      </c>
      <c r="E185" s="108" t="s">
        <v>580</v>
      </c>
      <c r="F185" s="109">
        <v>715</v>
      </c>
      <c r="G185" s="109"/>
      <c r="H185" s="110">
        <v>500</v>
      </c>
      <c r="I185" s="128">
        <v>872</v>
      </c>
      <c r="J185" s="134" t="s">
        <v>701</v>
      </c>
      <c r="K185" s="130">
        <f>H185-F185</f>
        <v>-215</v>
      </c>
      <c r="L185" s="131">
        <f>K185/F185</f>
        <v>-0.30069930069930068</v>
      </c>
      <c r="M185" s="132" t="s">
        <v>620</v>
      </c>
      <c r="N185" s="133">
        <v>43670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94">
        <v>109</v>
      </c>
      <c r="B186" s="102">
        <v>43098</v>
      </c>
      <c r="C186" s="102"/>
      <c r="D186" s="103" t="s">
        <v>692</v>
      </c>
      <c r="E186" s="104" t="s">
        <v>580</v>
      </c>
      <c r="F186" s="105">
        <v>435</v>
      </c>
      <c r="G186" s="104"/>
      <c r="H186" s="104">
        <v>542.5</v>
      </c>
      <c r="I186" s="122">
        <v>539</v>
      </c>
      <c r="J186" s="137" t="s">
        <v>639</v>
      </c>
      <c r="K186" s="124">
        <v>107.5</v>
      </c>
      <c r="L186" s="125">
        <v>0.247126436781609</v>
      </c>
      <c r="M186" s="126" t="s">
        <v>556</v>
      </c>
      <c r="N186" s="127">
        <v>43206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4">
        <v>110</v>
      </c>
      <c r="B187" s="102">
        <v>43098</v>
      </c>
      <c r="C187" s="102"/>
      <c r="D187" s="103" t="s">
        <v>530</v>
      </c>
      <c r="E187" s="104" t="s">
        <v>580</v>
      </c>
      <c r="F187" s="105">
        <v>885</v>
      </c>
      <c r="G187" s="104"/>
      <c r="H187" s="104">
        <v>1090</v>
      </c>
      <c r="I187" s="122">
        <v>1084</v>
      </c>
      <c r="J187" s="137" t="s">
        <v>639</v>
      </c>
      <c r="K187" s="124">
        <v>205</v>
      </c>
      <c r="L187" s="125">
        <v>0.23163841807909599</v>
      </c>
      <c r="M187" s="126" t="s">
        <v>556</v>
      </c>
      <c r="N187" s="127">
        <v>43213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342">
        <v>111</v>
      </c>
      <c r="B188" s="328">
        <v>43192</v>
      </c>
      <c r="C188" s="328"/>
      <c r="D188" s="112" t="s">
        <v>709</v>
      </c>
      <c r="E188" s="330" t="s">
        <v>580</v>
      </c>
      <c r="F188" s="332">
        <v>478.5</v>
      </c>
      <c r="G188" s="330"/>
      <c r="H188" s="330">
        <v>442</v>
      </c>
      <c r="I188" s="334">
        <v>613</v>
      </c>
      <c r="J188" s="359" t="s">
        <v>797</v>
      </c>
      <c r="K188" s="130">
        <f>H188-F188</f>
        <v>-36.5</v>
      </c>
      <c r="L188" s="131">
        <f>K188/F188</f>
        <v>-7.6280041797283177E-2</v>
      </c>
      <c r="M188" s="132" t="s">
        <v>620</v>
      </c>
      <c r="N188" s="133">
        <v>43762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95">
        <v>112</v>
      </c>
      <c r="B189" s="106">
        <v>43194</v>
      </c>
      <c r="C189" s="106"/>
      <c r="D189" s="349" t="s">
        <v>779</v>
      </c>
      <c r="E189" s="108" t="s">
        <v>580</v>
      </c>
      <c r="F189" s="109">
        <f>141.5-7.3</f>
        <v>134.19999999999999</v>
      </c>
      <c r="G189" s="109"/>
      <c r="H189" s="110">
        <v>77</v>
      </c>
      <c r="I189" s="128">
        <v>180</v>
      </c>
      <c r="J189" s="359" t="s">
        <v>796</v>
      </c>
      <c r="K189" s="130">
        <f>H189-F189</f>
        <v>-57.199999999999989</v>
      </c>
      <c r="L189" s="131">
        <f>K189/F189</f>
        <v>-0.42622950819672129</v>
      </c>
      <c r="M189" s="132" t="s">
        <v>620</v>
      </c>
      <c r="N189" s="133">
        <v>43522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95">
        <v>113</v>
      </c>
      <c r="B190" s="106">
        <v>43209</v>
      </c>
      <c r="C190" s="106"/>
      <c r="D190" s="107" t="s">
        <v>702</v>
      </c>
      <c r="E190" s="108" t="s">
        <v>580</v>
      </c>
      <c r="F190" s="109">
        <v>430</v>
      </c>
      <c r="G190" s="109"/>
      <c r="H190" s="110">
        <v>220</v>
      </c>
      <c r="I190" s="128">
        <v>537</v>
      </c>
      <c r="J190" s="134" t="s">
        <v>703</v>
      </c>
      <c r="K190" s="130">
        <f>H190-F190</f>
        <v>-210</v>
      </c>
      <c r="L190" s="131">
        <f>K190/F190</f>
        <v>-0.48837209302325579</v>
      </c>
      <c r="M190" s="132" t="s">
        <v>620</v>
      </c>
      <c r="N190" s="133">
        <v>43252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343">
        <v>114</v>
      </c>
      <c r="B191" s="155">
        <v>43220</v>
      </c>
      <c r="C191" s="155"/>
      <c r="D191" s="156" t="s">
        <v>380</v>
      </c>
      <c r="E191" s="157" t="s">
        <v>580</v>
      </c>
      <c r="F191" s="159">
        <v>153.5</v>
      </c>
      <c r="G191" s="159"/>
      <c r="H191" s="159">
        <v>196</v>
      </c>
      <c r="I191" s="159">
        <v>196</v>
      </c>
      <c r="J191" s="336" t="s">
        <v>813</v>
      </c>
      <c r="K191" s="179">
        <f>H191-F191</f>
        <v>42.5</v>
      </c>
      <c r="L191" s="180">
        <f>K191/F191</f>
        <v>0.27687296416938112</v>
      </c>
      <c r="M191" s="158" t="s">
        <v>556</v>
      </c>
      <c r="N191" s="181">
        <v>43605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95">
        <v>115</v>
      </c>
      <c r="B192" s="106">
        <v>43306</v>
      </c>
      <c r="C192" s="106"/>
      <c r="D192" s="107" t="s">
        <v>725</v>
      </c>
      <c r="E192" s="108" t="s">
        <v>580</v>
      </c>
      <c r="F192" s="109">
        <v>27.5</v>
      </c>
      <c r="G192" s="109"/>
      <c r="H192" s="110">
        <v>13.1</v>
      </c>
      <c r="I192" s="128">
        <v>60</v>
      </c>
      <c r="J192" s="134" t="s">
        <v>729</v>
      </c>
      <c r="K192" s="130">
        <v>-14.4</v>
      </c>
      <c r="L192" s="131">
        <v>-0.52363636363636401</v>
      </c>
      <c r="M192" s="132" t="s">
        <v>620</v>
      </c>
      <c r="N192" s="133">
        <v>43138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342">
        <v>116</v>
      </c>
      <c r="B193" s="328">
        <v>43318</v>
      </c>
      <c r="C193" s="328"/>
      <c r="D193" s="112" t="s">
        <v>704</v>
      </c>
      <c r="E193" s="330" t="s">
        <v>580</v>
      </c>
      <c r="F193" s="330">
        <v>148.5</v>
      </c>
      <c r="G193" s="330"/>
      <c r="H193" s="330">
        <v>102</v>
      </c>
      <c r="I193" s="334">
        <v>182</v>
      </c>
      <c r="J193" s="134" t="s">
        <v>812</v>
      </c>
      <c r="K193" s="130">
        <f>H193-F193</f>
        <v>-46.5</v>
      </c>
      <c r="L193" s="131">
        <f>K193/F193</f>
        <v>-0.31313131313131315</v>
      </c>
      <c r="M193" s="132" t="s">
        <v>620</v>
      </c>
      <c r="N193" s="133">
        <v>43661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4">
        <v>117</v>
      </c>
      <c r="B194" s="102">
        <v>43335</v>
      </c>
      <c r="C194" s="102"/>
      <c r="D194" s="103" t="s">
        <v>730</v>
      </c>
      <c r="E194" s="104" t="s">
        <v>580</v>
      </c>
      <c r="F194" s="152">
        <v>285</v>
      </c>
      <c r="G194" s="104"/>
      <c r="H194" s="104">
        <v>355</v>
      </c>
      <c r="I194" s="122">
        <v>364</v>
      </c>
      <c r="J194" s="137" t="s">
        <v>731</v>
      </c>
      <c r="K194" s="124">
        <v>70</v>
      </c>
      <c r="L194" s="125">
        <v>0.24561403508771901</v>
      </c>
      <c r="M194" s="126" t="s">
        <v>556</v>
      </c>
      <c r="N194" s="127">
        <v>43455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94">
        <v>118</v>
      </c>
      <c r="B195" s="102">
        <v>43341</v>
      </c>
      <c r="C195" s="102"/>
      <c r="D195" s="103" t="s">
        <v>370</v>
      </c>
      <c r="E195" s="104" t="s">
        <v>580</v>
      </c>
      <c r="F195" s="152">
        <v>525</v>
      </c>
      <c r="G195" s="104"/>
      <c r="H195" s="104">
        <v>585</v>
      </c>
      <c r="I195" s="122">
        <v>635</v>
      </c>
      <c r="J195" s="137" t="s">
        <v>705</v>
      </c>
      <c r="K195" s="124">
        <f t="shared" ref="K195:K207" si="20">H195-F195</f>
        <v>60</v>
      </c>
      <c r="L195" s="125">
        <f t="shared" ref="L195:L207" si="21">K195/F195</f>
        <v>0.11428571428571428</v>
      </c>
      <c r="M195" s="126" t="s">
        <v>556</v>
      </c>
      <c r="N195" s="127">
        <v>43662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94">
        <v>119</v>
      </c>
      <c r="B196" s="102">
        <v>43395</v>
      </c>
      <c r="C196" s="102"/>
      <c r="D196" s="103" t="s">
        <v>357</v>
      </c>
      <c r="E196" s="104" t="s">
        <v>580</v>
      </c>
      <c r="F196" s="152">
        <v>475</v>
      </c>
      <c r="G196" s="104"/>
      <c r="H196" s="104">
        <v>574</v>
      </c>
      <c r="I196" s="122">
        <v>570</v>
      </c>
      <c r="J196" s="137" t="s">
        <v>639</v>
      </c>
      <c r="K196" s="124">
        <f t="shared" si="20"/>
        <v>99</v>
      </c>
      <c r="L196" s="125">
        <f t="shared" si="21"/>
        <v>0.20842105263157895</v>
      </c>
      <c r="M196" s="126" t="s">
        <v>556</v>
      </c>
      <c r="N196" s="127">
        <v>43403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96">
        <v>120</v>
      </c>
      <c r="B197" s="150">
        <v>43397</v>
      </c>
      <c r="C197" s="150"/>
      <c r="D197" s="376" t="s">
        <v>377</v>
      </c>
      <c r="E197" s="152" t="s">
        <v>580</v>
      </c>
      <c r="F197" s="152">
        <v>707.5</v>
      </c>
      <c r="G197" s="152"/>
      <c r="H197" s="152">
        <v>872</v>
      </c>
      <c r="I197" s="174">
        <v>872</v>
      </c>
      <c r="J197" s="175" t="s">
        <v>639</v>
      </c>
      <c r="K197" s="124">
        <f t="shared" si="20"/>
        <v>164.5</v>
      </c>
      <c r="L197" s="176">
        <f t="shared" si="21"/>
        <v>0.23250883392226149</v>
      </c>
      <c r="M197" s="177" t="s">
        <v>556</v>
      </c>
      <c r="N197" s="178">
        <v>43482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96">
        <v>121</v>
      </c>
      <c r="B198" s="150">
        <v>43398</v>
      </c>
      <c r="C198" s="150"/>
      <c r="D198" s="376" t="s">
        <v>339</v>
      </c>
      <c r="E198" s="152" t="s">
        <v>580</v>
      </c>
      <c r="F198" s="152">
        <v>162</v>
      </c>
      <c r="G198" s="152"/>
      <c r="H198" s="152">
        <v>204</v>
      </c>
      <c r="I198" s="174">
        <v>209</v>
      </c>
      <c r="J198" s="175" t="s">
        <v>811</v>
      </c>
      <c r="K198" s="124">
        <f t="shared" si="20"/>
        <v>42</v>
      </c>
      <c r="L198" s="176">
        <f t="shared" si="21"/>
        <v>0.25925925925925924</v>
      </c>
      <c r="M198" s="177" t="s">
        <v>556</v>
      </c>
      <c r="N198" s="178">
        <v>43539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97">
        <v>122</v>
      </c>
      <c r="B199" s="198">
        <v>43399</v>
      </c>
      <c r="C199" s="198"/>
      <c r="D199" s="151" t="s">
        <v>465</v>
      </c>
      <c r="E199" s="199" t="s">
        <v>580</v>
      </c>
      <c r="F199" s="199">
        <v>240</v>
      </c>
      <c r="G199" s="199"/>
      <c r="H199" s="199">
        <v>297</v>
      </c>
      <c r="I199" s="219">
        <v>297</v>
      </c>
      <c r="J199" s="175" t="s">
        <v>639</v>
      </c>
      <c r="K199" s="220">
        <f t="shared" si="20"/>
        <v>57</v>
      </c>
      <c r="L199" s="221">
        <f t="shared" si="21"/>
        <v>0.23749999999999999</v>
      </c>
      <c r="M199" s="222" t="s">
        <v>556</v>
      </c>
      <c r="N199" s="223">
        <v>43417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94">
        <v>123</v>
      </c>
      <c r="B200" s="102">
        <v>43439</v>
      </c>
      <c r="C200" s="102"/>
      <c r="D200" s="144" t="s">
        <v>706</v>
      </c>
      <c r="E200" s="104" t="s">
        <v>580</v>
      </c>
      <c r="F200" s="104">
        <v>202.5</v>
      </c>
      <c r="G200" s="104"/>
      <c r="H200" s="104">
        <v>255</v>
      </c>
      <c r="I200" s="122">
        <v>252</v>
      </c>
      <c r="J200" s="137" t="s">
        <v>639</v>
      </c>
      <c r="K200" s="124">
        <f t="shared" si="20"/>
        <v>52.5</v>
      </c>
      <c r="L200" s="125">
        <f t="shared" si="21"/>
        <v>0.25925925925925924</v>
      </c>
      <c r="M200" s="126" t="s">
        <v>556</v>
      </c>
      <c r="N200" s="127">
        <v>43542</v>
      </c>
      <c r="O200" s="54"/>
      <c r="P200" s="13"/>
      <c r="Q200" s="13"/>
      <c r="R200" s="90" t="s">
        <v>708</v>
      </c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97">
        <v>124</v>
      </c>
      <c r="B201" s="198">
        <v>43465</v>
      </c>
      <c r="C201" s="102"/>
      <c r="D201" s="376" t="s">
        <v>402</v>
      </c>
      <c r="E201" s="199" t="s">
        <v>580</v>
      </c>
      <c r="F201" s="199">
        <v>710</v>
      </c>
      <c r="G201" s="199"/>
      <c r="H201" s="199">
        <v>866</v>
      </c>
      <c r="I201" s="219">
        <v>866</v>
      </c>
      <c r="J201" s="175" t="s">
        <v>639</v>
      </c>
      <c r="K201" s="124">
        <f t="shared" si="20"/>
        <v>156</v>
      </c>
      <c r="L201" s="125">
        <f t="shared" si="21"/>
        <v>0.21971830985915494</v>
      </c>
      <c r="M201" s="126" t="s">
        <v>556</v>
      </c>
      <c r="N201" s="338">
        <v>43553</v>
      </c>
      <c r="O201" s="54"/>
      <c r="P201" s="13"/>
      <c r="Q201" s="13"/>
      <c r="R201" s="14" t="s">
        <v>708</v>
      </c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97">
        <v>125</v>
      </c>
      <c r="B202" s="198">
        <v>43522</v>
      </c>
      <c r="C202" s="198"/>
      <c r="D202" s="376" t="s">
        <v>139</v>
      </c>
      <c r="E202" s="199" t="s">
        <v>580</v>
      </c>
      <c r="F202" s="199">
        <v>337.25</v>
      </c>
      <c r="G202" s="199"/>
      <c r="H202" s="199">
        <v>398.5</v>
      </c>
      <c r="I202" s="219">
        <v>411</v>
      </c>
      <c r="J202" s="137" t="s">
        <v>810</v>
      </c>
      <c r="K202" s="124">
        <f t="shared" si="20"/>
        <v>61.25</v>
      </c>
      <c r="L202" s="125">
        <f t="shared" si="21"/>
        <v>0.1816160118606375</v>
      </c>
      <c r="M202" s="126" t="s">
        <v>556</v>
      </c>
      <c r="N202" s="338">
        <v>43760</v>
      </c>
      <c r="O202" s="54"/>
      <c r="P202" s="13"/>
      <c r="Q202" s="13"/>
      <c r="R202" s="90" t="s">
        <v>708</v>
      </c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344">
        <v>126</v>
      </c>
      <c r="B203" s="160">
        <v>43559</v>
      </c>
      <c r="C203" s="160"/>
      <c r="D203" s="161" t="s">
        <v>394</v>
      </c>
      <c r="E203" s="162" t="s">
        <v>580</v>
      </c>
      <c r="F203" s="162">
        <v>130</v>
      </c>
      <c r="G203" s="162"/>
      <c r="H203" s="162">
        <v>65</v>
      </c>
      <c r="I203" s="182">
        <v>158</v>
      </c>
      <c r="J203" s="134" t="s">
        <v>707</v>
      </c>
      <c r="K203" s="130">
        <f t="shared" si="20"/>
        <v>-65</v>
      </c>
      <c r="L203" s="131">
        <f t="shared" si="21"/>
        <v>-0.5</v>
      </c>
      <c r="M203" s="132" t="s">
        <v>620</v>
      </c>
      <c r="N203" s="133">
        <v>43726</v>
      </c>
      <c r="O203" s="54"/>
      <c r="P203" s="13"/>
      <c r="Q203" s="13"/>
      <c r="R203" s="14" t="s">
        <v>710</v>
      </c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345">
        <v>127</v>
      </c>
      <c r="B204" s="183">
        <v>43017</v>
      </c>
      <c r="C204" s="183"/>
      <c r="D204" s="184" t="s">
        <v>166</v>
      </c>
      <c r="E204" s="185" t="s">
        <v>580</v>
      </c>
      <c r="F204" s="186">
        <v>141.5</v>
      </c>
      <c r="G204" s="187"/>
      <c r="H204" s="187">
        <v>183.5</v>
      </c>
      <c r="I204" s="187">
        <v>210</v>
      </c>
      <c r="J204" s="208" t="s">
        <v>801</v>
      </c>
      <c r="K204" s="209">
        <f t="shared" si="20"/>
        <v>42</v>
      </c>
      <c r="L204" s="210">
        <f t="shared" si="21"/>
        <v>0.29681978798586572</v>
      </c>
      <c r="M204" s="186" t="s">
        <v>556</v>
      </c>
      <c r="N204" s="211">
        <v>43042</v>
      </c>
      <c r="O204" s="54"/>
      <c r="P204" s="13"/>
      <c r="Q204" s="13"/>
      <c r="R204" s="90" t="s">
        <v>710</v>
      </c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344">
        <v>128</v>
      </c>
      <c r="B205" s="160">
        <v>43074</v>
      </c>
      <c r="C205" s="160"/>
      <c r="D205" s="161" t="s">
        <v>295</v>
      </c>
      <c r="E205" s="162" t="s">
        <v>580</v>
      </c>
      <c r="F205" s="163">
        <v>172</v>
      </c>
      <c r="G205" s="162"/>
      <c r="H205" s="162">
        <v>155.25</v>
      </c>
      <c r="I205" s="182">
        <v>230</v>
      </c>
      <c r="J205" s="359" t="s">
        <v>794</v>
      </c>
      <c r="K205" s="130">
        <f t="shared" ref="K205" si="22">H205-F205</f>
        <v>-16.75</v>
      </c>
      <c r="L205" s="131">
        <f t="shared" ref="L205" si="23">K205/F205</f>
        <v>-9.7383720930232565E-2</v>
      </c>
      <c r="M205" s="132" t="s">
        <v>620</v>
      </c>
      <c r="N205" s="133">
        <v>43787</v>
      </c>
      <c r="O205" s="54"/>
      <c r="P205" s="13"/>
      <c r="Q205" s="13"/>
      <c r="R205" s="14" t="s">
        <v>710</v>
      </c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345">
        <v>129</v>
      </c>
      <c r="B206" s="183">
        <v>43398</v>
      </c>
      <c r="C206" s="183"/>
      <c r="D206" s="184" t="s">
        <v>103</v>
      </c>
      <c r="E206" s="185" t="s">
        <v>580</v>
      </c>
      <c r="F206" s="187">
        <v>698.5</v>
      </c>
      <c r="G206" s="187"/>
      <c r="H206" s="187">
        <v>850</v>
      </c>
      <c r="I206" s="187">
        <v>890</v>
      </c>
      <c r="J206" s="212" t="s">
        <v>807</v>
      </c>
      <c r="K206" s="209">
        <f t="shared" si="20"/>
        <v>151.5</v>
      </c>
      <c r="L206" s="210">
        <f t="shared" si="21"/>
        <v>0.21689334287759485</v>
      </c>
      <c r="M206" s="186" t="s">
        <v>556</v>
      </c>
      <c r="N206" s="211">
        <v>43453</v>
      </c>
      <c r="O206" s="54"/>
      <c r="P206" s="13"/>
      <c r="Q206" s="13"/>
      <c r="R206" s="14" t="s">
        <v>708</v>
      </c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7">
        <v>130</v>
      </c>
      <c r="B207" s="155">
        <v>42877</v>
      </c>
      <c r="C207" s="155"/>
      <c r="D207" s="156" t="s">
        <v>369</v>
      </c>
      <c r="E207" s="157" t="s">
        <v>580</v>
      </c>
      <c r="F207" s="158">
        <v>127.6</v>
      </c>
      <c r="G207" s="159"/>
      <c r="H207" s="159">
        <v>138</v>
      </c>
      <c r="I207" s="159">
        <v>190</v>
      </c>
      <c r="J207" s="360" t="s">
        <v>798</v>
      </c>
      <c r="K207" s="179">
        <f t="shared" si="20"/>
        <v>10.400000000000006</v>
      </c>
      <c r="L207" s="180">
        <f t="shared" si="21"/>
        <v>8.1504702194357417E-2</v>
      </c>
      <c r="M207" s="158" t="s">
        <v>556</v>
      </c>
      <c r="N207" s="181">
        <v>43774</v>
      </c>
      <c r="O207" s="54"/>
      <c r="P207" s="13"/>
      <c r="Q207" s="13"/>
      <c r="R207" s="90" t="s">
        <v>710</v>
      </c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7">
        <v>131</v>
      </c>
      <c r="B208" s="155">
        <v>43158</v>
      </c>
      <c r="C208" s="155"/>
      <c r="D208" s="156" t="s">
        <v>711</v>
      </c>
      <c r="E208" s="157" t="s">
        <v>580</v>
      </c>
      <c r="F208" s="158">
        <v>317</v>
      </c>
      <c r="G208" s="159"/>
      <c r="H208" s="159">
        <v>382.5</v>
      </c>
      <c r="I208" s="159">
        <v>398</v>
      </c>
      <c r="J208" s="360" t="s">
        <v>838</v>
      </c>
      <c r="K208" s="179">
        <f t="shared" ref="K208" si="24">H208-F208</f>
        <v>65.5</v>
      </c>
      <c r="L208" s="180">
        <f t="shared" ref="L208" si="25">K208/F208</f>
        <v>0.20662460567823343</v>
      </c>
      <c r="M208" s="158" t="s">
        <v>556</v>
      </c>
      <c r="N208" s="181">
        <v>44238</v>
      </c>
      <c r="O208" s="54"/>
      <c r="P208" s="13"/>
      <c r="Q208" s="13"/>
      <c r="R208" s="322" t="s">
        <v>710</v>
      </c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344">
        <v>132</v>
      </c>
      <c r="B209" s="160">
        <v>43164</v>
      </c>
      <c r="C209" s="160"/>
      <c r="D209" s="161" t="s">
        <v>133</v>
      </c>
      <c r="E209" s="162" t="s">
        <v>580</v>
      </c>
      <c r="F209" s="163">
        <f>510-14.4</f>
        <v>495.6</v>
      </c>
      <c r="G209" s="162"/>
      <c r="H209" s="162">
        <v>350</v>
      </c>
      <c r="I209" s="182">
        <v>672</v>
      </c>
      <c r="J209" s="359" t="s">
        <v>803</v>
      </c>
      <c r="K209" s="130">
        <f t="shared" ref="K209" si="26">H209-F209</f>
        <v>-145.60000000000002</v>
      </c>
      <c r="L209" s="131">
        <f t="shared" ref="L209" si="27">K209/F209</f>
        <v>-0.29378531073446329</v>
      </c>
      <c r="M209" s="132" t="s">
        <v>620</v>
      </c>
      <c r="N209" s="133">
        <v>43887</v>
      </c>
      <c r="O209" s="54"/>
      <c r="P209" s="13"/>
      <c r="Q209" s="13"/>
      <c r="R209" s="14" t="s">
        <v>708</v>
      </c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344">
        <v>133</v>
      </c>
      <c r="B210" s="160">
        <v>43237</v>
      </c>
      <c r="C210" s="160"/>
      <c r="D210" s="161" t="s">
        <v>459</v>
      </c>
      <c r="E210" s="162" t="s">
        <v>580</v>
      </c>
      <c r="F210" s="163">
        <v>230.3</v>
      </c>
      <c r="G210" s="162"/>
      <c r="H210" s="162">
        <v>102.5</v>
      </c>
      <c r="I210" s="182">
        <v>348</v>
      </c>
      <c r="J210" s="359" t="s">
        <v>805</v>
      </c>
      <c r="K210" s="130">
        <f t="shared" ref="K210:K211" si="28">H210-F210</f>
        <v>-127.80000000000001</v>
      </c>
      <c r="L210" s="131">
        <f t="shared" ref="L210:L211" si="29">K210/F210</f>
        <v>-0.55492835432045162</v>
      </c>
      <c r="M210" s="132" t="s">
        <v>620</v>
      </c>
      <c r="N210" s="133">
        <v>43896</v>
      </c>
      <c r="O210" s="54"/>
      <c r="P210" s="13"/>
      <c r="Q210" s="13"/>
      <c r="R210" s="324" t="s">
        <v>708</v>
      </c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97">
        <v>134</v>
      </c>
      <c r="B211" s="155">
        <v>43258</v>
      </c>
      <c r="C211" s="155"/>
      <c r="D211" s="156" t="s">
        <v>426</v>
      </c>
      <c r="E211" s="157" t="s">
        <v>580</v>
      </c>
      <c r="F211" s="158">
        <f>342.5-5.1</f>
        <v>337.4</v>
      </c>
      <c r="G211" s="159"/>
      <c r="H211" s="159">
        <v>412.5</v>
      </c>
      <c r="I211" s="159">
        <v>439</v>
      </c>
      <c r="J211" s="360" t="s">
        <v>836</v>
      </c>
      <c r="K211" s="179">
        <f t="shared" si="28"/>
        <v>75.100000000000023</v>
      </c>
      <c r="L211" s="180">
        <f t="shared" si="29"/>
        <v>0.22258446947243635</v>
      </c>
      <c r="M211" s="158" t="s">
        <v>556</v>
      </c>
      <c r="N211" s="181">
        <v>44230</v>
      </c>
      <c r="O211" s="54"/>
      <c r="P211" s="13"/>
      <c r="Q211" s="13"/>
      <c r="R211" s="90" t="s">
        <v>710</v>
      </c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205">
        <v>135</v>
      </c>
      <c r="B212" s="190">
        <v>43285</v>
      </c>
      <c r="C212" s="190"/>
      <c r="D212" s="193" t="s">
        <v>48</v>
      </c>
      <c r="E212" s="191" t="s">
        <v>580</v>
      </c>
      <c r="F212" s="189">
        <f>127.5-5.53</f>
        <v>121.97</v>
      </c>
      <c r="G212" s="191"/>
      <c r="H212" s="191"/>
      <c r="I212" s="213">
        <v>170</v>
      </c>
      <c r="J212" s="225" t="s">
        <v>558</v>
      </c>
      <c r="K212" s="215"/>
      <c r="L212" s="216"/>
      <c r="M212" s="214" t="s">
        <v>558</v>
      </c>
      <c r="N212" s="217"/>
      <c r="O212" s="54"/>
      <c r="P212" s="13"/>
      <c r="Q212" s="13"/>
      <c r="R212" s="14" t="s">
        <v>708</v>
      </c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344">
        <v>136</v>
      </c>
      <c r="B213" s="160">
        <v>43294</v>
      </c>
      <c r="C213" s="160"/>
      <c r="D213" s="161" t="s">
        <v>239</v>
      </c>
      <c r="E213" s="162" t="s">
        <v>580</v>
      </c>
      <c r="F213" s="163">
        <v>46.5</v>
      </c>
      <c r="G213" s="162"/>
      <c r="H213" s="162">
        <v>17</v>
      </c>
      <c r="I213" s="182">
        <v>59</v>
      </c>
      <c r="J213" s="359" t="s">
        <v>802</v>
      </c>
      <c r="K213" s="130">
        <f t="shared" ref="K213" si="30">H213-F213</f>
        <v>-29.5</v>
      </c>
      <c r="L213" s="131">
        <f t="shared" ref="L213" si="31">K213/F213</f>
        <v>-0.63440860215053763</v>
      </c>
      <c r="M213" s="132" t="s">
        <v>620</v>
      </c>
      <c r="N213" s="133">
        <v>43887</v>
      </c>
      <c r="O213" s="54"/>
      <c r="P213" s="13"/>
      <c r="Q213" s="13"/>
      <c r="R213" s="14" t="s">
        <v>708</v>
      </c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346">
        <v>137</v>
      </c>
      <c r="B214" s="188">
        <v>43396</v>
      </c>
      <c r="C214" s="188"/>
      <c r="D214" s="193" t="s">
        <v>404</v>
      </c>
      <c r="E214" s="191" t="s">
        <v>580</v>
      </c>
      <c r="F214" s="192">
        <v>156.5</v>
      </c>
      <c r="G214" s="191"/>
      <c r="H214" s="191"/>
      <c r="I214" s="213">
        <v>191</v>
      </c>
      <c r="J214" s="225" t="s">
        <v>558</v>
      </c>
      <c r="K214" s="215"/>
      <c r="L214" s="216"/>
      <c r="M214" s="214" t="s">
        <v>558</v>
      </c>
      <c r="N214" s="217"/>
      <c r="O214" s="54"/>
      <c r="P214" s="13"/>
      <c r="Q214" s="13"/>
      <c r="R214" s="14" t="s">
        <v>708</v>
      </c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346">
        <v>138</v>
      </c>
      <c r="B215" s="188">
        <v>43439</v>
      </c>
      <c r="C215" s="188"/>
      <c r="D215" s="193" t="s">
        <v>321</v>
      </c>
      <c r="E215" s="191" t="s">
        <v>580</v>
      </c>
      <c r="F215" s="192">
        <v>259.5</v>
      </c>
      <c r="G215" s="191"/>
      <c r="H215" s="191"/>
      <c r="I215" s="213">
        <v>321</v>
      </c>
      <c r="J215" s="225" t="s">
        <v>558</v>
      </c>
      <c r="K215" s="215"/>
      <c r="L215" s="216"/>
      <c r="M215" s="214" t="s">
        <v>558</v>
      </c>
      <c r="N215" s="217"/>
      <c r="O215" s="13"/>
      <c r="P215" s="13"/>
      <c r="Q215" s="13"/>
      <c r="R215" s="14" t="s">
        <v>708</v>
      </c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344">
        <v>139</v>
      </c>
      <c r="B216" s="160">
        <v>43439</v>
      </c>
      <c r="C216" s="160"/>
      <c r="D216" s="161" t="s">
        <v>732</v>
      </c>
      <c r="E216" s="162" t="s">
        <v>580</v>
      </c>
      <c r="F216" s="162">
        <v>715</v>
      </c>
      <c r="G216" s="162"/>
      <c r="H216" s="162">
        <v>445</v>
      </c>
      <c r="I216" s="182">
        <v>840</v>
      </c>
      <c r="J216" s="134" t="s">
        <v>782</v>
      </c>
      <c r="K216" s="130">
        <f t="shared" ref="K216:K219" si="32">H216-F216</f>
        <v>-270</v>
      </c>
      <c r="L216" s="131">
        <f t="shared" ref="L216:L219" si="33">K216/F216</f>
        <v>-0.3776223776223776</v>
      </c>
      <c r="M216" s="132" t="s">
        <v>620</v>
      </c>
      <c r="N216" s="133">
        <v>43800</v>
      </c>
      <c r="O216" s="54"/>
      <c r="P216" s="13"/>
      <c r="Q216" s="13"/>
      <c r="R216" s="14" t="s">
        <v>708</v>
      </c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97">
        <v>140</v>
      </c>
      <c r="B217" s="198">
        <v>43469</v>
      </c>
      <c r="C217" s="198"/>
      <c r="D217" s="151" t="s">
        <v>143</v>
      </c>
      <c r="E217" s="199" t="s">
        <v>580</v>
      </c>
      <c r="F217" s="199">
        <v>875</v>
      </c>
      <c r="G217" s="199"/>
      <c r="H217" s="199">
        <v>1165</v>
      </c>
      <c r="I217" s="219">
        <v>1185</v>
      </c>
      <c r="J217" s="137" t="s">
        <v>808</v>
      </c>
      <c r="K217" s="124">
        <f t="shared" si="32"/>
        <v>290</v>
      </c>
      <c r="L217" s="125">
        <f t="shared" si="33"/>
        <v>0.33142857142857141</v>
      </c>
      <c r="M217" s="126" t="s">
        <v>556</v>
      </c>
      <c r="N217" s="338">
        <v>43847</v>
      </c>
      <c r="O217" s="54"/>
      <c r="P217" s="13"/>
      <c r="Q217" s="13"/>
      <c r="R217" s="324" t="s">
        <v>708</v>
      </c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97">
        <v>141</v>
      </c>
      <c r="B218" s="198">
        <v>43559</v>
      </c>
      <c r="C218" s="198"/>
      <c r="D218" s="376" t="s">
        <v>336</v>
      </c>
      <c r="E218" s="199" t="s">
        <v>580</v>
      </c>
      <c r="F218" s="199">
        <f>387-14.63</f>
        <v>372.37</v>
      </c>
      <c r="G218" s="199"/>
      <c r="H218" s="199">
        <v>490</v>
      </c>
      <c r="I218" s="219">
        <v>490</v>
      </c>
      <c r="J218" s="137" t="s">
        <v>639</v>
      </c>
      <c r="K218" s="124">
        <f t="shared" si="32"/>
        <v>117.63</v>
      </c>
      <c r="L218" s="125">
        <f t="shared" si="33"/>
        <v>0.31589548030185027</v>
      </c>
      <c r="M218" s="126" t="s">
        <v>556</v>
      </c>
      <c r="N218" s="338">
        <v>43850</v>
      </c>
      <c r="O218" s="54"/>
      <c r="P218" s="13"/>
      <c r="Q218" s="13"/>
      <c r="R218" s="324" t="s">
        <v>708</v>
      </c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344">
        <v>142</v>
      </c>
      <c r="B219" s="160">
        <v>43578</v>
      </c>
      <c r="C219" s="160"/>
      <c r="D219" s="161" t="s">
        <v>733</v>
      </c>
      <c r="E219" s="162" t="s">
        <v>557</v>
      </c>
      <c r="F219" s="162">
        <v>220</v>
      </c>
      <c r="G219" s="162"/>
      <c r="H219" s="162">
        <v>127.5</v>
      </c>
      <c r="I219" s="182">
        <v>284</v>
      </c>
      <c r="J219" s="359" t="s">
        <v>806</v>
      </c>
      <c r="K219" s="130">
        <f t="shared" si="32"/>
        <v>-92.5</v>
      </c>
      <c r="L219" s="131">
        <f t="shared" si="33"/>
        <v>-0.42045454545454547</v>
      </c>
      <c r="M219" s="132" t="s">
        <v>620</v>
      </c>
      <c r="N219" s="133">
        <v>43896</v>
      </c>
      <c r="O219" s="54"/>
      <c r="P219" s="13"/>
      <c r="Q219" s="13"/>
      <c r="R219" s="14" t="s">
        <v>708</v>
      </c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7">
        <v>143</v>
      </c>
      <c r="B220" s="198">
        <v>43622</v>
      </c>
      <c r="C220" s="198"/>
      <c r="D220" s="376" t="s">
        <v>466</v>
      </c>
      <c r="E220" s="199" t="s">
        <v>557</v>
      </c>
      <c r="F220" s="199">
        <v>332.8</v>
      </c>
      <c r="G220" s="199"/>
      <c r="H220" s="199">
        <v>405</v>
      </c>
      <c r="I220" s="219">
        <v>419</v>
      </c>
      <c r="J220" s="137" t="s">
        <v>809</v>
      </c>
      <c r="K220" s="124">
        <f t="shared" ref="K220" si="34">H220-F220</f>
        <v>72.199999999999989</v>
      </c>
      <c r="L220" s="125">
        <f t="shared" ref="L220" si="35">K220/F220</f>
        <v>0.21694711538461534</v>
      </c>
      <c r="M220" s="126" t="s">
        <v>556</v>
      </c>
      <c r="N220" s="338">
        <v>43860</v>
      </c>
      <c r="O220" s="54"/>
      <c r="P220" s="13"/>
      <c r="Q220" s="13"/>
      <c r="R220" s="14" t="s">
        <v>710</v>
      </c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40">
        <v>144</v>
      </c>
      <c r="B221" s="139">
        <v>43641</v>
      </c>
      <c r="C221" s="139"/>
      <c r="D221" s="140" t="s">
        <v>137</v>
      </c>
      <c r="E221" s="141" t="s">
        <v>580</v>
      </c>
      <c r="F221" s="142">
        <v>386</v>
      </c>
      <c r="G221" s="143"/>
      <c r="H221" s="143">
        <v>395</v>
      </c>
      <c r="I221" s="143">
        <v>452</v>
      </c>
      <c r="J221" s="166" t="s">
        <v>799</v>
      </c>
      <c r="K221" s="167">
        <f t="shared" ref="K221" si="36">H221-F221</f>
        <v>9</v>
      </c>
      <c r="L221" s="168">
        <f t="shared" ref="L221" si="37">K221/F221</f>
        <v>2.3316062176165803E-2</v>
      </c>
      <c r="M221" s="169" t="s">
        <v>665</v>
      </c>
      <c r="N221" s="170">
        <v>43868</v>
      </c>
      <c r="O221" s="13"/>
      <c r="P221" s="13"/>
      <c r="Q221" s="13"/>
      <c r="R221" s="14" t="s">
        <v>710</v>
      </c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347">
        <v>145</v>
      </c>
      <c r="B222" s="188">
        <v>43707</v>
      </c>
      <c r="C222" s="188"/>
      <c r="D222" s="193" t="s">
        <v>255</v>
      </c>
      <c r="E222" s="191" t="s">
        <v>580</v>
      </c>
      <c r="F222" s="191" t="s">
        <v>712</v>
      </c>
      <c r="G222" s="191"/>
      <c r="H222" s="191"/>
      <c r="I222" s="213">
        <v>190</v>
      </c>
      <c r="J222" s="225" t="s">
        <v>558</v>
      </c>
      <c r="K222" s="215"/>
      <c r="L222" s="216"/>
      <c r="M222" s="335" t="s">
        <v>558</v>
      </c>
      <c r="N222" s="217"/>
      <c r="O222" s="13"/>
      <c r="P222" s="13"/>
      <c r="Q222" s="13"/>
      <c r="R222" s="324" t="s">
        <v>708</v>
      </c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97">
        <v>146</v>
      </c>
      <c r="B223" s="198">
        <v>43731</v>
      </c>
      <c r="C223" s="198"/>
      <c r="D223" s="151" t="s">
        <v>418</v>
      </c>
      <c r="E223" s="199" t="s">
        <v>580</v>
      </c>
      <c r="F223" s="199">
        <v>235</v>
      </c>
      <c r="G223" s="199"/>
      <c r="H223" s="199">
        <v>295</v>
      </c>
      <c r="I223" s="219">
        <v>296</v>
      </c>
      <c r="J223" s="137" t="s">
        <v>787</v>
      </c>
      <c r="K223" s="124">
        <f t="shared" ref="K223" si="38">H223-F223</f>
        <v>60</v>
      </c>
      <c r="L223" s="125">
        <f t="shared" ref="L223" si="39">K223/F223</f>
        <v>0.25531914893617019</v>
      </c>
      <c r="M223" s="126" t="s">
        <v>556</v>
      </c>
      <c r="N223" s="338">
        <v>43844</v>
      </c>
      <c r="O223" s="54"/>
      <c r="P223" s="13"/>
      <c r="Q223" s="13"/>
      <c r="R223" s="14" t="s">
        <v>710</v>
      </c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97">
        <v>147</v>
      </c>
      <c r="B224" s="198">
        <v>43752</v>
      </c>
      <c r="C224" s="198"/>
      <c r="D224" s="151" t="s">
        <v>778</v>
      </c>
      <c r="E224" s="199" t="s">
        <v>580</v>
      </c>
      <c r="F224" s="199">
        <v>277.5</v>
      </c>
      <c r="G224" s="199"/>
      <c r="H224" s="199">
        <v>333</v>
      </c>
      <c r="I224" s="219">
        <v>333</v>
      </c>
      <c r="J224" s="137" t="s">
        <v>788</v>
      </c>
      <c r="K224" s="124">
        <f t="shared" ref="K224" si="40">H224-F224</f>
        <v>55.5</v>
      </c>
      <c r="L224" s="125">
        <f t="shared" ref="L224" si="41">K224/F224</f>
        <v>0.2</v>
      </c>
      <c r="M224" s="126" t="s">
        <v>556</v>
      </c>
      <c r="N224" s="338">
        <v>43846</v>
      </c>
      <c r="O224" s="54"/>
      <c r="P224" s="13"/>
      <c r="Q224" s="13"/>
      <c r="R224" s="324" t="s">
        <v>708</v>
      </c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97">
        <v>148</v>
      </c>
      <c r="B225" s="198">
        <v>43752</v>
      </c>
      <c r="C225" s="198"/>
      <c r="D225" s="151" t="s">
        <v>777</v>
      </c>
      <c r="E225" s="199" t="s">
        <v>580</v>
      </c>
      <c r="F225" s="199">
        <v>930</v>
      </c>
      <c r="G225" s="199"/>
      <c r="H225" s="199">
        <v>1165</v>
      </c>
      <c r="I225" s="219">
        <v>1200</v>
      </c>
      <c r="J225" s="137" t="s">
        <v>789</v>
      </c>
      <c r="K225" s="124">
        <f t="shared" ref="K225" si="42">H225-F225</f>
        <v>235</v>
      </c>
      <c r="L225" s="125">
        <f t="shared" ref="L225" si="43">K225/F225</f>
        <v>0.25268817204301075</v>
      </c>
      <c r="M225" s="126" t="s">
        <v>556</v>
      </c>
      <c r="N225" s="338">
        <v>43847</v>
      </c>
      <c r="O225" s="54"/>
      <c r="P225" s="13"/>
      <c r="Q225" s="13"/>
      <c r="R225" s="324" t="s">
        <v>710</v>
      </c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346">
        <v>149</v>
      </c>
      <c r="B226" s="327">
        <v>43753</v>
      </c>
      <c r="C226" s="202"/>
      <c r="D226" s="348" t="s">
        <v>776</v>
      </c>
      <c r="E226" s="329" t="s">
        <v>580</v>
      </c>
      <c r="F226" s="331">
        <v>111</v>
      </c>
      <c r="G226" s="329"/>
      <c r="H226" s="329"/>
      <c r="I226" s="333">
        <v>141</v>
      </c>
      <c r="J226" s="225" t="s">
        <v>558</v>
      </c>
      <c r="K226" s="225"/>
      <c r="L226" s="119"/>
      <c r="M226" s="337" t="s">
        <v>558</v>
      </c>
      <c r="N226" s="227"/>
      <c r="O226" s="13"/>
      <c r="P226" s="13"/>
      <c r="Q226" s="13"/>
      <c r="R226" s="324" t="s">
        <v>710</v>
      </c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97">
        <v>150</v>
      </c>
      <c r="B227" s="198">
        <v>43753</v>
      </c>
      <c r="C227" s="198"/>
      <c r="D227" s="151" t="s">
        <v>775</v>
      </c>
      <c r="E227" s="199" t="s">
        <v>580</v>
      </c>
      <c r="F227" s="200">
        <v>296</v>
      </c>
      <c r="G227" s="199"/>
      <c r="H227" s="199">
        <v>370</v>
      </c>
      <c r="I227" s="219">
        <v>370</v>
      </c>
      <c r="J227" s="137" t="s">
        <v>639</v>
      </c>
      <c r="K227" s="124">
        <f t="shared" ref="K227:K228" si="44">H227-F227</f>
        <v>74</v>
      </c>
      <c r="L227" s="125">
        <f t="shared" ref="L227:L228" si="45">K227/F227</f>
        <v>0.25</v>
      </c>
      <c r="M227" s="126" t="s">
        <v>556</v>
      </c>
      <c r="N227" s="338">
        <v>43853</v>
      </c>
      <c r="O227" s="54"/>
      <c r="P227" s="13"/>
      <c r="Q227" s="13"/>
      <c r="R227" s="324" t="s">
        <v>710</v>
      </c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97">
        <v>151</v>
      </c>
      <c r="B228" s="198">
        <v>43754</v>
      </c>
      <c r="C228" s="198"/>
      <c r="D228" s="151" t="s">
        <v>774</v>
      </c>
      <c r="E228" s="199" t="s">
        <v>580</v>
      </c>
      <c r="F228" s="200">
        <v>300</v>
      </c>
      <c r="G228" s="199"/>
      <c r="H228" s="199">
        <v>382.5</v>
      </c>
      <c r="I228" s="219">
        <v>344</v>
      </c>
      <c r="J228" s="456" t="s">
        <v>839</v>
      </c>
      <c r="K228" s="124">
        <f t="shared" si="44"/>
        <v>82.5</v>
      </c>
      <c r="L228" s="125">
        <f t="shared" si="45"/>
        <v>0.27500000000000002</v>
      </c>
      <c r="M228" s="126" t="s">
        <v>556</v>
      </c>
      <c r="N228" s="338">
        <v>44238</v>
      </c>
      <c r="O228" s="13"/>
      <c r="P228" s="13"/>
      <c r="Q228" s="13"/>
      <c r="R228" s="324" t="s">
        <v>710</v>
      </c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326">
        <v>152</v>
      </c>
      <c r="B229" s="202">
        <v>43832</v>
      </c>
      <c r="C229" s="202"/>
      <c r="D229" s="206" t="s">
        <v>758</v>
      </c>
      <c r="E229" s="203" t="s">
        <v>580</v>
      </c>
      <c r="F229" s="204" t="s">
        <v>786</v>
      </c>
      <c r="G229" s="203"/>
      <c r="H229" s="203"/>
      <c r="I229" s="224">
        <v>590</v>
      </c>
      <c r="J229" s="225" t="s">
        <v>558</v>
      </c>
      <c r="K229" s="225"/>
      <c r="L229" s="119"/>
      <c r="M229" s="323" t="s">
        <v>558</v>
      </c>
      <c r="N229" s="227"/>
      <c r="O229" s="13"/>
      <c r="P229" s="13"/>
      <c r="Q229" s="13"/>
      <c r="R229" s="324" t="s">
        <v>710</v>
      </c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97">
        <v>153</v>
      </c>
      <c r="B230" s="198">
        <v>43966</v>
      </c>
      <c r="C230" s="198"/>
      <c r="D230" s="151" t="s">
        <v>64</v>
      </c>
      <c r="E230" s="199" t="s">
        <v>580</v>
      </c>
      <c r="F230" s="200">
        <v>67.5</v>
      </c>
      <c r="G230" s="199"/>
      <c r="H230" s="199">
        <v>86</v>
      </c>
      <c r="I230" s="219">
        <v>86</v>
      </c>
      <c r="J230" s="137" t="s">
        <v>817</v>
      </c>
      <c r="K230" s="124">
        <f t="shared" ref="K230" si="46">H230-F230</f>
        <v>18.5</v>
      </c>
      <c r="L230" s="125">
        <f t="shared" ref="L230" si="47">K230/F230</f>
        <v>0.27407407407407408</v>
      </c>
      <c r="M230" s="126" t="s">
        <v>556</v>
      </c>
      <c r="N230" s="338">
        <v>44008</v>
      </c>
      <c r="O230" s="54"/>
      <c r="P230" s="13"/>
      <c r="Q230" s="13"/>
      <c r="R230" s="324" t="s">
        <v>710</v>
      </c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201">
        <v>154</v>
      </c>
      <c r="B231" s="202">
        <v>44035</v>
      </c>
      <c r="C231" s="202"/>
      <c r="D231" s="206" t="s">
        <v>465</v>
      </c>
      <c r="E231" s="203" t="s">
        <v>580</v>
      </c>
      <c r="F231" s="204" t="s">
        <v>820</v>
      </c>
      <c r="G231" s="203"/>
      <c r="H231" s="203"/>
      <c r="I231" s="224">
        <v>296</v>
      </c>
      <c r="J231" s="225" t="s">
        <v>558</v>
      </c>
      <c r="K231" s="225"/>
      <c r="L231" s="119"/>
      <c r="M231" s="226"/>
      <c r="N231" s="227"/>
      <c r="O231" s="13"/>
      <c r="P231" s="13"/>
      <c r="Q231" s="13"/>
      <c r="R231" s="324" t="s">
        <v>710</v>
      </c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97">
        <v>155</v>
      </c>
      <c r="B232" s="198">
        <v>44092</v>
      </c>
      <c r="C232" s="198"/>
      <c r="D232" s="151" t="s">
        <v>398</v>
      </c>
      <c r="E232" s="199" t="s">
        <v>580</v>
      </c>
      <c r="F232" s="199">
        <v>206</v>
      </c>
      <c r="G232" s="199"/>
      <c r="H232" s="199">
        <v>248</v>
      </c>
      <c r="I232" s="219">
        <v>248</v>
      </c>
      <c r="J232" s="137" t="s">
        <v>639</v>
      </c>
      <c r="K232" s="124">
        <f t="shared" ref="K232:K233" si="48">H232-F232</f>
        <v>42</v>
      </c>
      <c r="L232" s="125">
        <f t="shared" ref="L232:L233" si="49">K232/F232</f>
        <v>0.20388349514563106</v>
      </c>
      <c r="M232" s="126" t="s">
        <v>556</v>
      </c>
      <c r="N232" s="338">
        <v>44214</v>
      </c>
      <c r="O232" s="54"/>
      <c r="P232" s="13"/>
      <c r="Q232" s="13"/>
      <c r="R232" s="324" t="s">
        <v>710</v>
      </c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97">
        <v>156</v>
      </c>
      <c r="B233" s="198">
        <v>44140</v>
      </c>
      <c r="C233" s="198"/>
      <c r="D233" s="151" t="s">
        <v>398</v>
      </c>
      <c r="E233" s="199" t="s">
        <v>580</v>
      </c>
      <c r="F233" s="199">
        <v>182.5</v>
      </c>
      <c r="G233" s="199"/>
      <c r="H233" s="199">
        <v>248</v>
      </c>
      <c r="I233" s="219">
        <v>248</v>
      </c>
      <c r="J233" s="137" t="s">
        <v>639</v>
      </c>
      <c r="K233" s="124">
        <f t="shared" si="48"/>
        <v>65.5</v>
      </c>
      <c r="L233" s="125">
        <f t="shared" si="49"/>
        <v>0.35890410958904112</v>
      </c>
      <c r="M233" s="126" t="s">
        <v>556</v>
      </c>
      <c r="N233" s="338">
        <v>44214</v>
      </c>
      <c r="O233" s="54"/>
      <c r="P233" s="13"/>
      <c r="Q233" s="13"/>
      <c r="R233" s="324" t="s">
        <v>710</v>
      </c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201">
        <v>157</v>
      </c>
      <c r="B234" s="202">
        <v>44140</v>
      </c>
      <c r="C234" s="202"/>
      <c r="D234" s="206" t="s">
        <v>321</v>
      </c>
      <c r="E234" s="203" t="s">
        <v>580</v>
      </c>
      <c r="F234" s="204" t="s">
        <v>824</v>
      </c>
      <c r="G234" s="203"/>
      <c r="H234" s="203"/>
      <c r="I234" s="224">
        <v>320</v>
      </c>
      <c r="J234" s="225" t="s">
        <v>558</v>
      </c>
      <c r="K234" s="225"/>
      <c r="L234" s="119"/>
      <c r="M234" s="226"/>
      <c r="N234" s="227"/>
      <c r="O234" s="13"/>
      <c r="P234" s="13"/>
      <c r="Q234" s="13"/>
      <c r="R234" s="324" t="s">
        <v>710</v>
      </c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97">
        <v>158</v>
      </c>
      <c r="B235" s="198">
        <v>44140</v>
      </c>
      <c r="C235" s="198"/>
      <c r="D235" s="151" t="s">
        <v>461</v>
      </c>
      <c r="E235" s="199" t="s">
        <v>580</v>
      </c>
      <c r="F235" s="200">
        <v>925</v>
      </c>
      <c r="G235" s="199"/>
      <c r="H235" s="199">
        <v>1095</v>
      </c>
      <c r="I235" s="219">
        <v>1093</v>
      </c>
      <c r="J235" s="456" t="s">
        <v>828</v>
      </c>
      <c r="K235" s="124">
        <f t="shared" ref="K235" si="50">H235-F235</f>
        <v>170</v>
      </c>
      <c r="L235" s="125">
        <f t="shared" ref="L235" si="51">K235/F235</f>
        <v>0.18378378378378379</v>
      </c>
      <c r="M235" s="126" t="s">
        <v>556</v>
      </c>
      <c r="N235" s="338">
        <v>44201</v>
      </c>
      <c r="O235" s="13"/>
      <c r="P235" s="13"/>
      <c r="Q235" s="13"/>
      <c r="R235" s="324" t="s">
        <v>710</v>
      </c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97">
        <v>159</v>
      </c>
      <c r="B236" s="198">
        <v>44140</v>
      </c>
      <c r="C236" s="198"/>
      <c r="D236" s="151" t="s">
        <v>336</v>
      </c>
      <c r="E236" s="199" t="s">
        <v>580</v>
      </c>
      <c r="F236" s="200">
        <v>332.5</v>
      </c>
      <c r="G236" s="199"/>
      <c r="H236" s="199">
        <v>393</v>
      </c>
      <c r="I236" s="219">
        <v>406</v>
      </c>
      <c r="J236" s="456" t="s">
        <v>842</v>
      </c>
      <c r="K236" s="124">
        <f t="shared" ref="K236" si="52">H236-F236</f>
        <v>60.5</v>
      </c>
      <c r="L236" s="125">
        <f t="shared" ref="L236" si="53">K236/F236</f>
        <v>0.18195488721804512</v>
      </c>
      <c r="M236" s="126" t="s">
        <v>556</v>
      </c>
      <c r="N236" s="338">
        <v>44256</v>
      </c>
      <c r="O236" s="13"/>
      <c r="P236" s="13"/>
      <c r="Q236" s="13"/>
      <c r="R236" s="324" t="s">
        <v>710</v>
      </c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201">
        <v>160</v>
      </c>
      <c r="B237" s="202">
        <v>44141</v>
      </c>
      <c r="C237" s="202"/>
      <c r="D237" s="206" t="s">
        <v>465</v>
      </c>
      <c r="E237" s="203" t="s">
        <v>580</v>
      </c>
      <c r="F237" s="204" t="s">
        <v>825</v>
      </c>
      <c r="G237" s="203"/>
      <c r="H237" s="203"/>
      <c r="I237" s="224">
        <v>290</v>
      </c>
      <c r="J237" s="225" t="s">
        <v>558</v>
      </c>
      <c r="K237" s="225"/>
      <c r="L237" s="119"/>
      <c r="M237" s="226"/>
      <c r="N237" s="227"/>
      <c r="O237" s="13"/>
      <c r="P237" s="13"/>
      <c r="Q237" s="13"/>
      <c r="R237" s="324" t="s">
        <v>710</v>
      </c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201">
        <v>161</v>
      </c>
      <c r="B238" s="202">
        <v>44187</v>
      </c>
      <c r="C238" s="202"/>
      <c r="D238" s="206" t="s">
        <v>754</v>
      </c>
      <c r="E238" s="203" t="s">
        <v>580</v>
      </c>
      <c r="F238" s="453" t="s">
        <v>827</v>
      </c>
      <c r="G238" s="203"/>
      <c r="H238" s="203"/>
      <c r="I238" s="224">
        <v>239</v>
      </c>
      <c r="J238" s="454" t="s">
        <v>558</v>
      </c>
      <c r="K238" s="225"/>
      <c r="L238" s="119"/>
      <c r="M238" s="226"/>
      <c r="N238" s="227"/>
      <c r="O238" s="13"/>
      <c r="P238" s="13"/>
      <c r="Q238" s="13"/>
      <c r="R238" s="324" t="s">
        <v>710</v>
      </c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201">
        <v>162</v>
      </c>
      <c r="B239" s="202">
        <v>44258</v>
      </c>
      <c r="C239" s="202"/>
      <c r="D239" s="206" t="s">
        <v>758</v>
      </c>
      <c r="E239" s="203" t="s">
        <v>580</v>
      </c>
      <c r="F239" s="204" t="s">
        <v>786</v>
      </c>
      <c r="G239" s="203"/>
      <c r="H239" s="203"/>
      <c r="I239" s="224">
        <v>590</v>
      </c>
      <c r="J239" s="225" t="s">
        <v>558</v>
      </c>
      <c r="K239" s="225"/>
      <c r="L239" s="119"/>
      <c r="M239" s="323"/>
      <c r="N239" s="227"/>
      <c r="O239" s="13"/>
      <c r="P239" s="13"/>
      <c r="R239" s="324" t="s">
        <v>710</v>
      </c>
    </row>
    <row r="240" spans="1:26">
      <c r="A240" s="201">
        <v>163</v>
      </c>
      <c r="B240" s="202">
        <v>44274</v>
      </c>
      <c r="C240" s="202"/>
      <c r="D240" s="206" t="s">
        <v>336</v>
      </c>
      <c r="E240" s="486" t="s">
        <v>580</v>
      </c>
      <c r="F240" s="453" t="s">
        <v>844</v>
      </c>
      <c r="G240" s="203"/>
      <c r="H240" s="203"/>
      <c r="I240" s="224">
        <v>420</v>
      </c>
      <c r="J240" s="454" t="s">
        <v>558</v>
      </c>
      <c r="K240" s="225"/>
      <c r="L240" s="119"/>
      <c r="M240" s="226"/>
      <c r="N240" s="227"/>
      <c r="O240" s="13"/>
      <c r="R240" s="487" t="s">
        <v>710</v>
      </c>
    </row>
    <row r="241" spans="1:18">
      <c r="A241" s="201">
        <v>164</v>
      </c>
      <c r="B241" s="202">
        <v>44295</v>
      </c>
      <c r="C241" s="202"/>
      <c r="D241" s="206" t="s">
        <v>847</v>
      </c>
      <c r="E241" s="203" t="s">
        <v>580</v>
      </c>
      <c r="F241" s="204" t="s">
        <v>848</v>
      </c>
      <c r="G241" s="203"/>
      <c r="H241" s="203"/>
      <c r="I241" s="224">
        <v>663</v>
      </c>
      <c r="J241" s="454" t="s">
        <v>558</v>
      </c>
      <c r="K241" s="225"/>
      <c r="L241" s="119"/>
      <c r="M241" s="226"/>
      <c r="N241" s="227"/>
      <c r="O241" s="13"/>
      <c r="R241" s="228"/>
    </row>
    <row r="242" spans="1:18">
      <c r="A242" s="201">
        <v>165</v>
      </c>
      <c r="B242" s="202">
        <v>44308</v>
      </c>
      <c r="C242" s="202"/>
      <c r="D242" s="206" t="s">
        <v>369</v>
      </c>
      <c r="E242" s="486" t="s">
        <v>580</v>
      </c>
      <c r="F242" s="453" t="s">
        <v>856</v>
      </c>
      <c r="G242" s="203"/>
      <c r="H242" s="203"/>
      <c r="I242" s="224">
        <v>155</v>
      </c>
      <c r="J242" s="454" t="s">
        <v>558</v>
      </c>
      <c r="K242" s="225"/>
      <c r="L242" s="119"/>
      <c r="M242" s="226"/>
      <c r="N242" s="227"/>
      <c r="O242" s="13"/>
      <c r="R242" s="228"/>
    </row>
    <row r="243" spans="1:18">
      <c r="O243" s="13"/>
      <c r="R243" s="228"/>
    </row>
    <row r="244" spans="1:18">
      <c r="R244" s="228"/>
    </row>
    <row r="245" spans="1:18">
      <c r="R245" s="228"/>
    </row>
    <row r="246" spans="1:18">
      <c r="R246" s="228"/>
    </row>
    <row r="247" spans="1:18">
      <c r="R247" s="228"/>
    </row>
    <row r="248" spans="1:18">
      <c r="R248" s="228"/>
    </row>
    <row r="249" spans="1:18">
      <c r="R249" s="228"/>
    </row>
    <row r="250" spans="1:18">
      <c r="A250" s="201"/>
      <c r="B250" s="192" t="s">
        <v>781</v>
      </c>
      <c r="R250" s="228"/>
    </row>
    <row r="260" spans="1:6">
      <c r="A260" s="207"/>
    </row>
    <row r="261" spans="1:6">
      <c r="A261" s="207"/>
      <c r="F261" s="455"/>
    </row>
    <row r="262" spans="1:6">
      <c r="A262" s="203"/>
    </row>
  </sheetData>
  <autoFilter ref="R1:R258"/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2021-05-04T02:36:38Z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