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54" i="7"/>
  <c r="L254" s="1"/>
  <c r="L32"/>
  <c r="K32"/>
  <c r="M32" s="1"/>
  <c r="M31"/>
  <c r="L31"/>
  <c r="K31"/>
  <c r="L30"/>
  <c r="K30"/>
  <c r="M30" s="1"/>
  <c r="L52"/>
  <c r="M52" s="1"/>
  <c r="K52"/>
  <c r="L51"/>
  <c r="K51"/>
  <c r="K63"/>
  <c r="M63" s="1"/>
  <c r="K62"/>
  <c r="M62" s="1"/>
  <c r="L50"/>
  <c r="K50"/>
  <c r="L25"/>
  <c r="K25"/>
  <c r="K61"/>
  <c r="M61" s="1"/>
  <c r="L49"/>
  <c r="K49"/>
  <c r="L48"/>
  <c r="K48"/>
  <c r="L44"/>
  <c r="K45"/>
  <c r="K44"/>
  <c r="L11"/>
  <c r="K11"/>
  <c r="L12"/>
  <c r="K12"/>
  <c r="L13"/>
  <c r="K13"/>
  <c r="K46"/>
  <c r="L46"/>
  <c r="K47"/>
  <c r="L47"/>
  <c r="K60"/>
  <c r="M60" s="1"/>
  <c r="K59"/>
  <c r="M59" s="1"/>
  <c r="L28"/>
  <c r="K28"/>
  <c r="L27"/>
  <c r="K27"/>
  <c r="L26"/>
  <c r="K26"/>
  <c r="M51" l="1"/>
  <c r="M13"/>
  <c r="M11"/>
  <c r="M25"/>
  <c r="M50"/>
  <c r="M49"/>
  <c r="M48"/>
  <c r="M47"/>
  <c r="M12"/>
  <c r="M46"/>
  <c r="M27"/>
  <c r="M26"/>
  <c r="M28"/>
  <c r="L43"/>
  <c r="K43"/>
  <c r="L42"/>
  <c r="K42"/>
  <c r="L74"/>
  <c r="K74"/>
  <c r="K246"/>
  <c r="L246" s="1"/>
  <c r="K226"/>
  <c r="L226" s="1"/>
  <c r="K251"/>
  <c r="L251" s="1"/>
  <c r="K250"/>
  <c r="L250" s="1"/>
  <c r="K253"/>
  <c r="L253" s="1"/>
  <c r="K248"/>
  <c r="L248" s="1"/>
  <c r="M7"/>
  <c r="F236"/>
  <c r="K236" s="1"/>
  <c r="L236" s="1"/>
  <c r="K237"/>
  <c r="L237" s="1"/>
  <c r="K228"/>
  <c r="L228" s="1"/>
  <c r="K231"/>
  <c r="L231" s="1"/>
  <c r="K239"/>
  <c r="L239" s="1"/>
  <c r="F230"/>
  <c r="F229"/>
  <c r="K229" s="1"/>
  <c r="L229" s="1"/>
  <c r="F227"/>
  <c r="K227" s="1"/>
  <c r="L227" s="1"/>
  <c r="F207"/>
  <c r="K207" s="1"/>
  <c r="L207" s="1"/>
  <c r="F159"/>
  <c r="K159" s="1"/>
  <c r="L159" s="1"/>
  <c r="K238"/>
  <c r="L238" s="1"/>
  <c r="K242"/>
  <c r="L242" s="1"/>
  <c r="K243"/>
  <c r="L243" s="1"/>
  <c r="K235"/>
  <c r="L235" s="1"/>
  <c r="K245"/>
  <c r="L245" s="1"/>
  <c r="K241"/>
  <c r="L241" s="1"/>
  <c r="K234"/>
  <c r="L234" s="1"/>
  <c r="K223"/>
  <c r="L223" s="1"/>
  <c r="K225"/>
  <c r="L225" s="1"/>
  <c r="K222"/>
  <c r="L222" s="1"/>
  <c r="K224"/>
  <c r="L224" s="1"/>
  <c r="K153"/>
  <c r="L153" s="1"/>
  <c r="K206"/>
  <c r="L206" s="1"/>
  <c r="K220"/>
  <c r="L220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8"/>
  <c r="L208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1"/>
  <c r="L181" s="1"/>
  <c r="K179"/>
  <c r="L179" s="1"/>
  <c r="K177"/>
  <c r="L177" s="1"/>
  <c r="K175"/>
  <c r="L175" s="1"/>
  <c r="K174"/>
  <c r="L174" s="1"/>
  <c r="K173"/>
  <c r="L173" s="1"/>
  <c r="K171"/>
  <c r="L171" s="1"/>
  <c r="K170"/>
  <c r="L170" s="1"/>
  <c r="K169"/>
  <c r="L169" s="1"/>
  <c r="K168"/>
  <c r="K167"/>
  <c r="L167" s="1"/>
  <c r="K166"/>
  <c r="L166" s="1"/>
  <c r="K164"/>
  <c r="L164" s="1"/>
  <c r="K163"/>
  <c r="L163" s="1"/>
  <c r="K162"/>
  <c r="L162" s="1"/>
  <c r="K161"/>
  <c r="L161" s="1"/>
  <c r="K160"/>
  <c r="L160" s="1"/>
  <c r="H158"/>
  <c r="K158" s="1"/>
  <c r="L158" s="1"/>
  <c r="K155"/>
  <c r="L155" s="1"/>
  <c r="K154"/>
  <c r="L154" s="1"/>
  <c r="K152"/>
  <c r="L152" s="1"/>
  <c r="K151"/>
  <c r="L151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H124"/>
  <c r="K124" s="1"/>
  <c r="L124" s="1"/>
  <c r="F123"/>
  <c r="K123" s="1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D7" i="6"/>
  <c r="K6" i="4"/>
  <c r="K6" i="3"/>
  <c r="L6" i="2"/>
  <c r="M43" i="7" l="1"/>
  <c r="M42"/>
  <c r="M74"/>
</calcChain>
</file>

<file path=xl/sharedStrings.xml><?xml version="1.0" encoding="utf-8"?>
<sst xmlns="http://schemas.openxmlformats.org/spreadsheetml/2006/main" count="2609" uniqueCount="1018">
  <si>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</si>
  <si>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</si>
  <si>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</si>
  <si>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</si>
  <si>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</si>
  <si>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</si>
  <si>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</si>
  <si>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</si>
  <si>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</si>
  <si>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</si>
  <si>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</si>
  <si>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</si>
  <si>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</si>
  <si>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</si>
  <si>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</si>
  <si>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</si>
  <si>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</si>
  <si>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</si>
  <si>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</si>
  <si>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</si>
  <si>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</si>
  <si>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</si>
  <si>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</si>
  <si>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</si>
  <si>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</si>
  <si>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</si>
  <si>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</si>
  <si>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</si>
  <si>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</si>
  <si>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</si>
  <si>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</si>
  <si>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</si>
  <si>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</si>
  <si>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</si>
  <si>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</si>
  <si>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</si>
  <si>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</si>
  <si>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</si>
  <si>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</si>
  <si>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</si>
  <si>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</si>
  <si>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</si>
  <si>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</si>
  <si>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</si>
  <si>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</si>
  <si>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</si>
  <si>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</si>
  <si>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</si>
  <si>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</si>
  <si>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</si>
  <si>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</si>
  <si>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</si>
  <si>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</si>
  <si>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</si>
  <si>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</si>
  <si>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</si>
  <si>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</si>
  <si>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</si>
  <si>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</si>
  <si>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</si>
  <si>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</si>
  <si>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</si>
  <si>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</si>
  <si>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</si>
  <si>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</si>
  <si>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</si>
  <si>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</si>
  <si>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</si>
  <si>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</si>
  <si>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</si>
  <si>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</si>
  <si>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</si>
  <si>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</si>
  <si>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</si>
  <si>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</si>
  <si>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</si>
  <si>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</si>
  <si>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</si>
  <si>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</si>
  <si>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</si>
  <si>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</si>
  <si>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</si>
  <si>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</si>
  <si>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</si>
  <si>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</si>
  <si>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</si>
  <si>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</si>
  <si>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</si>
  <si>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</si>
  <si>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</si>
  <si>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</si>
  <si>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</si>
  <si>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</si>
  <si>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</si>
  <si>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</si>
  <si>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</si>
  <si>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</si>
  <si>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</si>
  <si>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</si>
  <si>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</si>
  <si>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</si>
  <si>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</si>
  <si>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</si>
  <si>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</si>
  <si>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</si>
  <si>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</si>
  <si>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</si>
  <si>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</si>
  <si>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</si>
  <si>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</si>
  <si>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</si>
  <si>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</si>
  <si>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</si>
  <si>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</si>
  <si>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</si>
  <si>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</si>
  <si>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</si>
  <si>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</si>
  <si>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</si>
  <si>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</si>
  <si>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</si>
  <si>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</si>
  <si>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</si>
  <si>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</si>
  <si>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</si>
  <si>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</si>
  <si>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</si>
  <si>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</si>
  <si>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</si>
  <si>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</si>
  <si>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</si>
  <si>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</si>
  <si>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</si>
  <si>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</si>
  <si>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</si>
  <si>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</si>
  <si>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</si>
  <si>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</si>
  <si>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</si>
  <si>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</si>
  <si>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</si>
  <si>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</si>
  <si>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</si>
  <si>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</si>
  <si>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</si>
  <si>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</si>
  <si>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</si>
  <si>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</si>
  <si>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</si>
  <si>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</si>
  <si>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</si>
  <si>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</si>
  <si>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</si>
  <si>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</si>
  <si>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</si>
  <si>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</si>
  <si>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</si>
  <si>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</si>
  <si>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</si>
  <si>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</si>
  <si>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</si>
  <si>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</si>
  <si>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</si>
  <si>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</si>
  <si>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</si>
  <si>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</si>
  <si>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</si>
  <si>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</si>
  <si>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</si>
  <si>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</si>
  <si>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</si>
  <si>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</si>
  <si>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</si>
  <si>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</si>
  <si>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</si>
  <si>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</si>
  <si>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</si>
  <si>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</si>
  <si>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</si>
  <si>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</si>
  <si>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</si>
  <si>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</si>
  <si>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</si>
  <si>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</si>
  <si>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</si>
  <si>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</si>
  <si>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</si>
  <si>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</si>
  <si>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</si>
  <si>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</si>
  <si>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</si>
  <si>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</si>
  <si>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</si>
  <si>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</si>
  <si>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</si>
  <si>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</si>
  <si>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</si>
  <si>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</si>
  <si>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</si>
  <si>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</si>
  <si>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</si>
  <si>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</si>
  <si>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</si>
  <si>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</si>
  <si>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</si>
  <si>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</si>
  <si>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</si>
  <si>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</si>
  <si>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</si>
  <si>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</si>
  <si>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</si>
  <si>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</si>
  <si>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</si>
  <si>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</si>
  <si>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</si>
  <si>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</si>
  <si>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</si>
  <si>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</si>
  <si>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</si>
  <si>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</si>
  <si>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</si>
  <si>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</si>
  <si>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</si>
  <si>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</si>
  <si>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</si>
  <si>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</si>
  <si>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</si>
  <si>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</si>
  <si>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</si>
  <si>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</si>
  <si>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</si>
  <si>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</si>
  <si>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</si>
  <si>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</si>
  <si>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</si>
  <si>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</si>
  <si>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</si>
  <si>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</si>
  <si>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</si>
  <si>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</si>
  <si>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</si>
  <si>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</si>
  <si>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</si>
  <si>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</si>
  <si>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</si>
  <si>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</si>
  <si>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</si>
  <si>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</si>
  <si>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</si>
  <si>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</si>
  <si>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</si>
  <si>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</si>
  <si>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</si>
  <si>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</si>
  <si>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</si>
  <si>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</si>
  <si>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</si>
  <si>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</si>
  <si>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</si>
  <si>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</si>
  <si>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</si>
  <si>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</si>
  <si>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</si>
  <si>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</si>
  <si>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</si>
  <si>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</si>
  <si>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</si>
  <si>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</si>
  <si>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</si>
  <si>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</si>
  <si>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</si>
  <si>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</si>
  <si>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</si>
  <si>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</si>
  <si>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</si>
  <si>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</si>
  <si>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</si>
  <si>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</si>
  <si>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</si>
  <si>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</si>
  <si>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</si>
  <si>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</si>
  <si>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</si>
  <si>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</si>
  <si>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</si>
  <si>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</si>
  <si>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</si>
  <si>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</si>
  <si>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</si>
  <si>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</si>
  <si>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</si>
  <si>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</si>
  <si>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</si>
  <si>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</si>
  <si>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</si>
  <si>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</si>
  <si>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</si>
  <si>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</si>
  <si>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</si>
  <si>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</si>
  <si>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</si>
  <si>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</si>
  <si>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</si>
  <si>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</si>
  <si>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</si>
  <si>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</si>
  <si>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</si>
  <si>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</si>
  <si>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</si>
  <si>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</si>
  <si>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</si>
  <si>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</si>
  <si>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</si>
  <si>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</si>
  <si>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</si>
  <si>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</si>
  <si>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</si>
  <si>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</si>
  <si>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</si>
  <si>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</si>
  <si>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</si>
  <si>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</si>
  <si>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</si>
  <si>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</si>
  <si>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</si>
  <si>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</si>
  <si>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</si>
  <si>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</si>
  <si>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</si>
  <si>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</si>
  <si>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</si>
  <si>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</si>
  <si>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</si>
  <si>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</si>
  <si>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</si>
  <si>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</si>
  <si>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</si>
  <si>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</si>
  <si>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</si>
  <si>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</si>
  <si>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</si>
  <si>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</si>
  <si>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</si>
  <si>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</si>
  <si>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</si>
  <si>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</si>
  <si>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</si>
  <si>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</si>
  <si>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</si>
  <si>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</si>
  <si>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</si>
  <si>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</si>
  <si>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</si>
  <si>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</si>
  <si>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</si>
  <si>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</si>
  <si>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</si>
  <si>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</si>
  <si>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</si>
  <si>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</si>
  <si>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</si>
  <si>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</si>
  <si>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</si>
  <si>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</si>
  <si>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</si>
  <si>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</si>
  <si>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</si>
  <si>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</si>
  <si>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</si>
  <si>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</si>
  <si>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</si>
  <si>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</si>
  <si>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</si>
  <si>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</si>
  <si>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</si>
  <si>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</si>
  <si>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</si>
  <si>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</si>
  <si>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</si>
  <si>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</si>
  <si>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</si>
  <si>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</si>
  <si>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</si>
  <si>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</si>
  <si>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</si>
  <si>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</si>
  <si>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</si>
  <si>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</si>
  <si>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</si>
  <si>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</si>
  <si>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</si>
  <si>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</si>
  <si>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</si>
  <si>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</si>
  <si>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</si>
  <si>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</si>
  <si>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</si>
  <si>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</si>
  <si>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</si>
  <si>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</si>
  <si>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</si>
  <si>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</si>
  <si>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</si>
  <si>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</si>
  <si>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</si>
  <si>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</si>
  <si>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</si>
  <si>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</si>
  <si>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</si>
  <si>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</si>
  <si>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</si>
  <si>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</si>
  <si>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</si>
  <si>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</si>
  <si>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</si>
  <si>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</si>
  <si>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</si>
  <si>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</si>
  <si>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</si>
  <si>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</si>
  <si>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</si>
  <si>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</si>
  <si>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</si>
  <si>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</si>
  <si>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</si>
  <si>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</si>
  <si>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</si>
  <si>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</si>
  <si>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</si>
  <si>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</si>
  <si>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</si>
  <si>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</si>
  <si>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</si>
  <si>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</si>
  <si>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</si>
  <si>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</si>
  <si>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</si>
  <si>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</si>
  <si>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</si>
  <si>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</si>
  <si>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</si>
  <si>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</si>
  <si>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</si>
  <si>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</si>
  <si>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</si>
  <si>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</si>
  <si>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</si>
  <si>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</si>
  <si>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</si>
  <si>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</si>
  <si>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</si>
  <si>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</si>
  <si>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</si>
  <si>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</si>
  <si>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</si>
  <si>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</si>
  <si>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</si>
  <si>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</si>
  <si>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</si>
  <si>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</si>
  <si>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</si>
  <si>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</si>
  <si>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</si>
  <si>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</si>
  <si>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</si>
  <si>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</si>
  <si>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</si>
  <si>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</si>
  <si>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</si>
  <si>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</si>
  <si>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</si>
  <si>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</si>
  <si>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</si>
  <si>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</si>
  <si>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</si>
  <si>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</si>
  <si>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</si>
  <si>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</si>
  <si>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</si>
  <si>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</si>
  <si>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</si>
  <si>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</si>
  <si>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</si>
  <si>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</si>
  <si>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</si>
  <si>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</si>
  <si>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</si>
  <si>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</si>
  <si>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</si>
  <si>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</si>
  <si>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</si>
  <si>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</si>
  <si>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</si>
  <si>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</si>
  <si>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</si>
  <si>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</si>
  <si>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</si>
  <si>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</si>
  <si>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</si>
  <si>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</si>
  <si>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</si>
  <si>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</si>
  <si>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</si>
  <si>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</si>
  <si>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</si>
  <si>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</si>
  <si>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</si>
  <si>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</si>
  <si>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</si>
  <si>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</si>
  <si>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</si>
  <si>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</si>
  <si>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</si>
  <si>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</si>
  <si>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</si>
  <si>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</si>
  <si>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</si>
  <si>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</si>
  <si>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</si>
  <si>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</si>
  <si>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</si>
  <si>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</si>
  <si>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</si>
  <si>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</si>
  <si>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</si>
  <si>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</si>
  <si>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</si>
  <si>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</si>
  <si>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</si>
  <si>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</si>
  <si>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</si>
  <si>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</si>
  <si>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</si>
  <si>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</si>
  <si>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</si>
  <si>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</si>
  <si>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</si>
  <si>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</si>
  <si>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</si>
  <si>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</si>
  <si>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</si>
  <si>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</si>
  <si>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</si>
  <si>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</si>
  <si>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</si>
  <si>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</si>
  <si>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</si>
  <si>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</si>
  <si>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</si>
  <si>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</si>
  <si>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</si>
  <si>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</si>
  <si>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</si>
  <si>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</si>
  <si>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</si>
  <si>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</si>
  <si>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</si>
  <si>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</si>
  <si>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</si>
  <si>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</si>
  <si>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</si>
  <si>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</si>
  <si>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</si>
  <si>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</si>
  <si>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</si>
  <si>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</si>
  <si>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</si>
  <si>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</si>
  <si>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</si>
  <si>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</si>
  <si>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</si>
  <si>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</si>
  <si>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</si>
  <si>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</si>
  <si>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</si>
  <si>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</si>
  <si>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</si>
  <si>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</si>
  <si>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</si>
  <si>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</si>
  <si>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</si>
  <si>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</si>
  <si>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</si>
  <si>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</si>
  <si>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</si>
  <si>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</si>
  <si>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</si>
  <si>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</si>
  <si>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</si>
  <si>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</si>
  <si>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</si>
  <si>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</si>
  <si>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</si>
  <si>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</si>
  <si>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</si>
  <si>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</si>
  <si>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</si>
  <si>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</si>
  <si>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</si>
  <si>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</si>
  <si>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</si>
  <si>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</si>
  <si>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</si>
  <si>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</si>
  <si>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</si>
  <si>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</si>
  <si>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</si>
  <si>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</si>
  <si>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</si>
  <si>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</si>
  <si>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</si>
  <si>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</si>
  <si>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</si>
  <si>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</si>
  <si>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</si>
  <si>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</si>
  <si>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</si>
  <si>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</si>
  <si>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</si>
  <si>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</si>
  <si>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</si>
  <si>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</si>
  <si>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</si>
  <si>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</si>
  <si>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</si>
  <si>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</si>
  <si>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</si>
  <si>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</si>
  <si>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</si>
  <si>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</si>
  <si>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</si>
  <si>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</si>
  <si>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</si>
  <si>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</si>
  <si>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</si>
  <si>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</si>
  <si>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</si>
  <si>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</si>
  <si>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</si>
  <si>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</si>
  <si>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</si>
  <si>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</si>
  <si>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</si>
  <si>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</si>
  <si>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</si>
  <si>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</si>
  <si>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</si>
  <si>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</si>
  <si>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</si>
  <si>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</si>
  <si>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</si>
  <si>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</si>
  <si>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</si>
  <si>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</si>
  <si>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</si>
  <si>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</si>
  <si>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</si>
  <si>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</si>
  <si>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</si>
  <si>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</si>
  <si>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</si>
  <si>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</si>
  <si>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</si>
  <si>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</si>
  <si>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</si>
  <si>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</si>
  <si>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</si>
  <si>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</si>
  <si>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</si>
  <si>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</si>
  <si>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</si>
  <si>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</si>
  <si>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</si>
  <si>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</si>
  <si>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</si>
  <si>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</si>
  <si>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</si>
  <si>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</si>
  <si>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</si>
  <si>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</si>
  <si>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</si>
  <si>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</si>
  <si>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</si>
  <si>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</si>
  <si>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</si>
  <si>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</si>
  <si>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</si>
  <si>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</si>
  <si>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</si>
  <si>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</si>
  <si>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</si>
  <si>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</si>
  <si>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</si>
  <si>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</si>
  <si>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</si>
  <si>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</si>
  <si>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</si>
  <si>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</si>
  <si>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</si>
  <si>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</si>
  <si>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</si>
  <si>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</si>
  <si>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</si>
  <si>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</si>
  <si>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</si>
  <si>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</si>
  <si>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</si>
  <si>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</si>
  <si>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</si>
  <si>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</si>
  <si>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</si>
  <si>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</si>
  <si>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</si>
  <si>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</si>
  <si>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</si>
  <si>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</si>
  <si>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</si>
  <si>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</si>
  <si>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</si>
  <si>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</si>
  <si>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</si>
  <si>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</si>
  <si>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</si>
  <si>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</si>
  <si>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</si>
  <si>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</si>
  <si>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</si>
  <si>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</si>
  <si>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</si>
  <si>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</si>
  <si>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</si>
  <si>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</si>
  <si>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</si>
  <si>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</si>
  <si>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</si>
  <si>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</si>
  <si>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</si>
  <si>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</si>
  <si>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</si>
  <si>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</si>
  <si>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</si>
  <si>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</si>
  <si>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</si>
  <si>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</si>
  <si>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</si>
  <si>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</si>
  <si>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</si>
  <si>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</si>
  <si>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</si>
  <si>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</si>
  <si>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</si>
  <si>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</si>
  <si>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</si>
  <si>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</si>
  <si>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</si>
  <si>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</si>
  <si>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</si>
  <si>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</si>
  <si>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</si>
  <si>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</si>
  <si>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</si>
  <si>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</si>
  <si>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</si>
  <si>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</si>
  <si>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</si>
  <si>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</si>
  <si>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</si>
  <si>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</si>
  <si>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</si>
  <si>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</si>
  <si>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</si>
  <si>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</si>
  <si>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</si>
  <si>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</si>
  <si>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</si>
  <si>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</si>
  <si>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</si>
  <si>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</si>
  <si>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</si>
  <si>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</si>
  <si>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</si>
  <si>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</si>
  <si>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</si>
  <si>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</si>
  <si>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</si>
  <si>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</si>
  <si>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</si>
  <si>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</si>
  <si>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</si>
  <si>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</si>
  <si>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</si>
  <si>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</si>
  <si>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</si>
  <si>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</si>
  <si>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</si>
  <si>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</si>
  <si>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</si>
  <si>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</si>
  <si>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</si>
  <si>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</si>
  <si>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</si>
  <si>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</si>
  <si>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</si>
  <si>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</si>
  <si>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</si>
  <si>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</si>
  <si>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</si>
  <si>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</si>
  <si>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</si>
  <si>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</si>
  <si>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</si>
  <si>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</si>
  <si>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</si>
  <si>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</si>
  <si>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</si>
  <si>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</si>
  <si>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</si>
  <si>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</si>
  <si>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</si>
  <si>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</si>
  <si>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</si>
  <si>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</si>
  <si>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</si>
  <si>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</si>
  <si>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</si>
  <si>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</si>
  <si>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</si>
  <si>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</si>
  <si>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</si>
  <si>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</si>
  <si>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</si>
  <si>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</si>
  <si>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</si>
  <si>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</si>
  <si>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</si>
  <si>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</si>
  <si>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</si>
  <si>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</si>
  <si>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OLGA TRADING PRIVATE LIMITED</t>
  </si>
  <si>
    <t>2235-2245</t>
  </si>
  <si>
    <t>2500-2550</t>
  </si>
  <si>
    <t>Profit of Rs.75.10</t>
  </si>
  <si>
    <t>2400-2500</t>
  </si>
  <si>
    <t>1500-1530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</si>
  <si>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</si>
  <si>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</si>
  <si>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</si>
  <si>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</si>
  <si>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</si>
  <si>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</si>
  <si>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SHANGAR</t>
  </si>
  <si>
    <t>TRANWAY</t>
  </si>
  <si>
    <t>Profit of Rs.7/-</t>
  </si>
  <si>
    <t>DRREDDY MAR FUT</t>
  </si>
  <si>
    <t>439-441</t>
  </si>
  <si>
    <t>7NR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</si>
  <si>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</si>
  <si>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</si>
  <si>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</si>
  <si>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</si>
  <si>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</si>
  <si>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</si>
  <si>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</si>
  <si>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</si>
  <si>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</si>
  <si>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</si>
  <si>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</si>
  <si>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</si>
  <si>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</si>
  <si>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</si>
  <si>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</si>
  <si>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</si>
  <si>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</si>
  <si>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</si>
  <si>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</si>
  <si>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</si>
  <si>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CONCORD</t>
  </si>
  <si>
    <t>NAGI REDDY SEELAM</t>
  </si>
  <si>
    <t>NAVEEN GUPTA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</si>
  <si>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</si>
  <si>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</si>
  <si>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</si>
  <si>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</si>
  <si>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</si>
  <si>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</si>
  <si>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</si>
  <si>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</si>
  <si>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</si>
  <si>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</si>
  <si>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</si>
  <si>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</si>
  <si>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DIVYAKANDA</t>
  </si>
  <si>
    <t>ARUNKUMAR DASHRATHBHAI PRAJAPATI</t>
  </si>
  <si>
    <t>NAVIGANT</t>
  </si>
  <si>
    <t>JAYANTILAL HANSRAJ LODHA</t>
  </si>
  <si>
    <t>OZONEWORLD</t>
  </si>
  <si>
    <t>VAIBHAV RAJENDRA DOSHI</t>
  </si>
  <si>
    <t>SSPNFIN</t>
  </si>
  <si>
    <t>SUBASH RAMASHISH MISHRA</t>
  </si>
  <si>
    <t>ASHOK KUMAR SINGH</t>
  </si>
  <si>
    <t>ANSHUGOEL</t>
  </si>
  <si>
    <t>GRAVITON RESEARCH CAPITAL LLP</t>
  </si>
  <si>
    <t>B M TRADERS</t>
  </si>
  <si>
    <t>HISARMETAL</t>
  </si>
  <si>
    <t>Hisar Metal Ind. Limited</t>
  </si>
  <si>
    <t>ALPHA LEON ENTERPRISES LLP</t>
  </si>
  <si>
    <t>DIGVIJAY SHIVSHANGBHAI CHAVDA</t>
  </si>
  <si>
    <t>Justdial Ltd.</t>
  </si>
  <si>
    <t>KEERTI</t>
  </si>
  <si>
    <t>Keerti Know &amp; Skill Ltd.</t>
  </si>
  <si>
    <t>RAILTEL</t>
  </si>
  <si>
    <t>Railtel Corp of Ind Ltd</t>
  </si>
  <si>
    <t>VAIBHAV STOCK AND DERIVATIVES BROKING PRIVATE LIMITED</t>
  </si>
  <si>
    <t>NSE</t>
  </si>
  <si>
    <t>290-300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</si>
  <si>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</si>
  <si>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</si>
  <si>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</si>
  <si>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</si>
  <si>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</si>
  <si>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</si>
  <si>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</si>
  <si>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</si>
  <si>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</si>
  <si>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</si>
  <si>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NNM SECURITIES PVT LTD</t>
  </si>
  <si>
    <t>JAYKISHAN SHANTILAL PATEL</t>
  </si>
  <si>
    <t>AKASHDEEP</t>
  </si>
  <si>
    <t>DHANANJAY MALIK</t>
  </si>
  <si>
    <t>PUJA MALIK</t>
  </si>
  <si>
    <t>SUNIL KUMAR MALIK</t>
  </si>
  <si>
    <t>ALEXANDER</t>
  </si>
  <si>
    <t>HARESH PARMANAND SHAH</t>
  </si>
  <si>
    <t>NOWROSJEE WADIA AND SONS LTD</t>
  </si>
  <si>
    <t>BCLIL</t>
  </si>
  <si>
    <t>DYNAMICP</t>
  </si>
  <si>
    <t>RAJESH GUPTA</t>
  </si>
  <si>
    <t>RITESH REAL ESTATES PRIVATE LIMITED</t>
  </si>
  <si>
    <t>FUNDVISER</t>
  </si>
  <si>
    <t>MOHAN DEEP CHANDIRAMANI HUF</t>
  </si>
  <si>
    <t>JUMPNET</t>
  </si>
  <si>
    <t>KAPILRAJ</t>
  </si>
  <si>
    <t>RITA KISHOR BHIMJIYANI</t>
  </si>
  <si>
    <t>MAYUKH</t>
  </si>
  <si>
    <t>RAJ DEVANGBHAI PATEL</t>
  </si>
  <si>
    <t>OCTAWARE</t>
  </si>
  <si>
    <t>EMRALD COMMERCIAL LIMITED</t>
  </si>
  <si>
    <t>VINOD HARILAL JHAVERI HUF</t>
  </si>
  <si>
    <t>PRIMAGR</t>
  </si>
  <si>
    <t>DARSHAN TRADING COMPANY</t>
  </si>
  <si>
    <t>RANASUG</t>
  </si>
  <si>
    <t>RGL</t>
  </si>
  <si>
    <t>DARSHIL ATUL SHAH</t>
  </si>
  <si>
    <t>AMIT CHANDRAKANT SHAH</t>
  </si>
  <si>
    <t>ARVIND SHANTILAL SHAH</t>
  </si>
  <si>
    <t>RUPAL BHAVIN SHAH</t>
  </si>
  <si>
    <t>BHAVIN ARVIND SHAH</t>
  </si>
  <si>
    <t>SHREE SHIVSHAKTI PROJECT CONSULTANT PRIVATE LIMITED</t>
  </si>
  <si>
    <t>DEVJEET CHAKRABORTY</t>
  </si>
  <si>
    <t>SURYAAMBA</t>
  </si>
  <si>
    <t>GAUTAM MANEKLAL MEHTA</t>
  </si>
  <si>
    <t>SURYVANSP</t>
  </si>
  <si>
    <t>PANKAJ KUMAR RAMAWAT</t>
  </si>
  <si>
    <t>RACHANA KOTHARI</t>
  </si>
  <si>
    <t>NETHRAVATHI K C</t>
  </si>
  <si>
    <t>MANGALMURTI ADVISORY SERVICES PRIVATE LIMITED</t>
  </si>
  <si>
    <t>ALKASHARMA</t>
  </si>
  <si>
    <t>VIKASHKOTHARI</t>
  </si>
  <si>
    <t>ACACIA BANYAN PARTNERS</t>
  </si>
  <si>
    <t>AMJUMBO</t>
  </si>
  <si>
    <t>A and M Jumbo Bags Ltd</t>
  </si>
  <si>
    <t>SURENDRA NAVNITLAL SANGHAVI</t>
  </si>
  <si>
    <t>BAJAJHIND</t>
  </si>
  <si>
    <t>Bajaj Hindustan Sugar Ltd</t>
  </si>
  <si>
    <t>ANKITA VISHAL SHAH</t>
  </si>
  <si>
    <t>BCP</t>
  </si>
  <si>
    <t>B.C. Power Controls Ltd</t>
  </si>
  <si>
    <t>COMFORT COMMOTRADE PRIVATE LIMITED</t>
  </si>
  <si>
    <t>Bombay Dyeing &amp; Mfg Co.</t>
  </si>
  <si>
    <t>CONSOFINVT</t>
  </si>
  <si>
    <t>Consolidated Finvest &amp; Ho</t>
  </si>
  <si>
    <t>ACACIA CONSERVATION FUND LP</t>
  </si>
  <si>
    <t>GSS</t>
  </si>
  <si>
    <t>GSS Infotech Limited</t>
  </si>
  <si>
    <t>VIKRAMKUMAR KARANRAJ SAKARIA HUF DAKSH CORPORATION</t>
  </si>
  <si>
    <t>NK SECURITIES RESEARCH PRIVATE LIMITED</t>
  </si>
  <si>
    <t>COLO FINTRADE</t>
  </si>
  <si>
    <t>Indiabulls Hsg Fin Ltd</t>
  </si>
  <si>
    <t>KOTAK SECURITIES LTD</t>
  </si>
  <si>
    <t>Jump Networks Limited</t>
  </si>
  <si>
    <t>MAJESCO</t>
  </si>
  <si>
    <t>Majesco Limited</t>
  </si>
  <si>
    <t>PARMOD AGGARWAL (HUF)</t>
  </si>
  <si>
    <t>MCLEODRUSS</t>
  </si>
  <si>
    <t>Mcleod Russel India Limit</t>
  </si>
  <si>
    <t>NBVENTURES</t>
  </si>
  <si>
    <t>Nava Bharat Ventures Ltd.</t>
  </si>
  <si>
    <t>NAVA BHARAT VENTURES LIMITED</t>
  </si>
  <si>
    <t>Polyplex Corporation Ltd.</t>
  </si>
  <si>
    <t>SAKHI SARAF</t>
  </si>
  <si>
    <t>Rana Sugars Ltd</t>
  </si>
  <si>
    <t>VERTOZ</t>
  </si>
  <si>
    <t>Vertoz Advertising Ltd</t>
  </si>
  <si>
    <t>JIGNESHKUMAR PARSOTTAMBHAI AMBALIA</t>
  </si>
  <si>
    <t>BALAJI AGENCIES</t>
  </si>
  <si>
    <t>NIMISH DEEPAK BROKER</t>
  </si>
  <si>
    <t>MCDHOLDING</t>
  </si>
  <si>
    <t>McDowell Holdings Limited</t>
  </si>
  <si>
    <t>MIRCELECTR</t>
  </si>
  <si>
    <t>MIRCELECTR - Depo</t>
  </si>
  <si>
    <t>BENNETT COLEMAN &amp; CO LTD</t>
  </si>
  <si>
    <t>ORTEL</t>
  </si>
  <si>
    <t>Ortel Communications Ltd</t>
  </si>
  <si>
    <t>SANJIV  SARAF</t>
  </si>
  <si>
    <t>TEXMOPIPES</t>
  </si>
  <si>
    <t>Texmo Pipe &amp; Products Ltd</t>
  </si>
  <si>
    <t>SHAH SHARAD KANAYALAL</t>
  </si>
  <si>
    <t>HETAL N. SHAH (HUF)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</si>
</sst>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5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2" sqref="B22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44259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44259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4" t="s">
        <v>16</v>
      </c>
      <c r="B9" s="536" t="s">
        <v>17</v>
      </c>
      <c r="C9" s="536" t="s">
        <v>18</v>
      </c>
      <c r="D9" s="536" t="s">
        <v>833</v>
      </c>
      <c r="E9" s="260" t="s">
        <v>19</v>
      </c>
      <c r="F9" s="260" t="s">
        <v>20</v>
      </c>
      <c r="G9" s="531" t="s">
        <v>21</v>
      </c>
      <c r="H9" s="532"/>
      <c r="I9" s="533"/>
      <c r="J9" s="531" t="s">
        <v>22</v>
      </c>
      <c r="K9" s="532"/>
      <c r="L9" s="533"/>
      <c r="M9" s="260"/>
      <c r="N9" s="267"/>
      <c r="O9" s="267"/>
      <c r="P9" s="267"/>
    </row>
    <row r="10" spans="1:16" ht="59.25" customHeight="1">
      <c r="A10" s="535"/>
      <c r="B10" s="537" t="s">
        <v>17</v>
      </c>
      <c r="C10" s="537"/>
      <c r="D10" s="537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36491.75</v>
      </c>
      <c r="F11" s="284">
        <v>36246.5</v>
      </c>
      <c r="G11" s="296">
        <v>35912.050000000003</v>
      </c>
      <c r="H11" s="296">
        <v>35332.350000000006</v>
      </c>
      <c r="I11" s="296">
        <v>34997.900000000009</v>
      </c>
      <c r="J11" s="296">
        <v>36826.199999999997</v>
      </c>
      <c r="K11" s="296">
        <v>37160.649999999994</v>
      </c>
      <c r="L11" s="296">
        <v>37740.349999999991</v>
      </c>
      <c r="M11" s="283">
        <v>36580.949999999997</v>
      </c>
      <c r="N11" s="283">
        <v>35666.800000000003</v>
      </c>
      <c r="O11" s="466">
        <v>2295725</v>
      </c>
      <c r="P11" s="467">
        <v>1.2757327285415213E-3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15298.85</v>
      </c>
      <c r="F12" s="297">
        <v>15217.133333333331</v>
      </c>
      <c r="G12" s="298">
        <v>15116.266666666663</v>
      </c>
      <c r="H12" s="298">
        <v>14933.683333333331</v>
      </c>
      <c r="I12" s="298">
        <v>14832.816666666662</v>
      </c>
      <c r="J12" s="298">
        <v>15399.716666666664</v>
      </c>
      <c r="K12" s="298">
        <v>15500.583333333332</v>
      </c>
      <c r="L12" s="298">
        <v>15683.166666666664</v>
      </c>
      <c r="M12" s="285">
        <v>15318</v>
      </c>
      <c r="N12" s="285">
        <v>15034.55</v>
      </c>
      <c r="O12" s="300">
        <v>11850750</v>
      </c>
      <c r="P12" s="301">
        <v>1.4230421135737806E-2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16930.3</v>
      </c>
      <c r="F13" s="425">
        <v>16802.316666666666</v>
      </c>
      <c r="G13" s="426">
        <v>16658.333333333332</v>
      </c>
      <c r="H13" s="426">
        <v>16386.366666666665</v>
      </c>
      <c r="I13" s="426">
        <v>16242.383333333331</v>
      </c>
      <c r="J13" s="426">
        <v>17074.283333333333</v>
      </c>
      <c r="K13" s="426">
        <v>17218.26666666667</v>
      </c>
      <c r="L13" s="426">
        <v>17490.233333333334</v>
      </c>
      <c r="M13" s="427">
        <v>16946.3</v>
      </c>
      <c r="N13" s="427">
        <v>16530.349999999999</v>
      </c>
      <c r="O13" s="428">
        <v>24720</v>
      </c>
      <c r="P13" s="429">
        <v>3.6912751677852351E-2</v>
      </c>
    </row>
    <row r="14" spans="1:16" ht="15">
      <c r="A14" s="263">
        <v>4</v>
      </c>
      <c r="B14" s="382" t="s">
        <v>861</v>
      </c>
      <c r="C14" s="468" t="s">
        <v>735</v>
      </c>
      <c r="D14" s="469">
        <v>44280</v>
      </c>
      <c r="E14" s="297">
        <v>1306.1500000000001</v>
      </c>
      <c r="F14" s="297">
        <v>1305.4166666666667</v>
      </c>
      <c r="G14" s="298">
        <v>1296.9333333333334</v>
      </c>
      <c r="H14" s="298">
        <v>1287.7166666666667</v>
      </c>
      <c r="I14" s="298">
        <v>1279.2333333333333</v>
      </c>
      <c r="J14" s="298">
        <v>1314.6333333333334</v>
      </c>
      <c r="K14" s="298">
        <v>1323.1166666666666</v>
      </c>
      <c r="L14" s="298">
        <v>1332.3333333333335</v>
      </c>
      <c r="M14" s="285">
        <v>1313.9</v>
      </c>
      <c r="N14" s="285">
        <v>1296.2</v>
      </c>
      <c r="O14" s="300">
        <v>385475</v>
      </c>
      <c r="P14" s="301">
        <v>-6.6872427983539096E-2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1806.7</v>
      </c>
      <c r="F15" s="297">
        <v>1806.0833333333333</v>
      </c>
      <c r="G15" s="298">
        <v>1783.2166666666665</v>
      </c>
      <c r="H15" s="298">
        <v>1759.7333333333331</v>
      </c>
      <c r="I15" s="298">
        <v>1736.8666666666663</v>
      </c>
      <c r="J15" s="298">
        <v>1829.5666666666666</v>
      </c>
      <c r="K15" s="298">
        <v>1852.4333333333334</v>
      </c>
      <c r="L15" s="298">
        <v>1875.9166666666667</v>
      </c>
      <c r="M15" s="285">
        <v>1828.95</v>
      </c>
      <c r="N15" s="285">
        <v>1782.6</v>
      </c>
      <c r="O15" s="300">
        <v>3164500</v>
      </c>
      <c r="P15" s="301">
        <v>1.1992324912056283E-2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919</v>
      </c>
      <c r="F16" s="297">
        <v>914.13333333333333</v>
      </c>
      <c r="G16" s="298">
        <v>880.81666666666661</v>
      </c>
      <c r="H16" s="298">
        <v>842.63333333333333</v>
      </c>
      <c r="I16" s="298">
        <v>809.31666666666661</v>
      </c>
      <c r="J16" s="298">
        <v>952.31666666666661</v>
      </c>
      <c r="K16" s="298">
        <v>985.63333333333344</v>
      </c>
      <c r="L16" s="298">
        <v>1023.8166666666666</v>
      </c>
      <c r="M16" s="285">
        <v>947.45</v>
      </c>
      <c r="N16" s="285">
        <v>875.95</v>
      </c>
      <c r="O16" s="300">
        <v>18352000</v>
      </c>
      <c r="P16" s="301">
        <v>-2.0286141362374548E-2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733.65</v>
      </c>
      <c r="F17" s="297">
        <v>739.7166666666667</v>
      </c>
      <c r="G17" s="298">
        <v>720.93333333333339</v>
      </c>
      <c r="H17" s="298">
        <v>708.2166666666667</v>
      </c>
      <c r="I17" s="298">
        <v>689.43333333333339</v>
      </c>
      <c r="J17" s="298">
        <v>752.43333333333339</v>
      </c>
      <c r="K17" s="298">
        <v>771.2166666666667</v>
      </c>
      <c r="L17" s="298">
        <v>783.93333333333339</v>
      </c>
      <c r="M17" s="285">
        <v>758.5</v>
      </c>
      <c r="N17" s="285">
        <v>727</v>
      </c>
      <c r="O17" s="300">
        <v>57395000</v>
      </c>
      <c r="P17" s="301">
        <v>-5.1997573446572491E-3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2862.6</v>
      </c>
      <c r="F18" s="297">
        <v>2891.6</v>
      </c>
      <c r="G18" s="298">
        <v>2828</v>
      </c>
      <c r="H18" s="298">
        <v>2793.4</v>
      </c>
      <c r="I18" s="298">
        <v>2729.8</v>
      </c>
      <c r="J18" s="298">
        <v>2926.2</v>
      </c>
      <c r="K18" s="298">
        <v>2989.7999999999993</v>
      </c>
      <c r="L18" s="298">
        <v>3024.3999999999996</v>
      </c>
      <c r="M18" s="285">
        <v>2955.2</v>
      </c>
      <c r="N18" s="285">
        <v>2857</v>
      </c>
      <c r="O18" s="300">
        <v>133400</v>
      </c>
      <c r="P18" s="301">
        <v>0.5404157043879908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913.35</v>
      </c>
      <c r="F19" s="297">
        <v>912.93333333333339</v>
      </c>
      <c r="G19" s="298">
        <v>906.41666666666674</v>
      </c>
      <c r="H19" s="298">
        <v>899.48333333333335</v>
      </c>
      <c r="I19" s="298">
        <v>892.9666666666667</v>
      </c>
      <c r="J19" s="298">
        <v>919.86666666666679</v>
      </c>
      <c r="K19" s="298">
        <v>926.38333333333344</v>
      </c>
      <c r="L19" s="298">
        <v>933.31666666666683</v>
      </c>
      <c r="M19" s="285">
        <v>919.45</v>
      </c>
      <c r="N19" s="285">
        <v>906</v>
      </c>
      <c r="O19" s="300">
        <v>2676000</v>
      </c>
      <c r="P19" s="301">
        <v>2.2471910112359553E-3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283.05</v>
      </c>
      <c r="F20" s="297">
        <v>283.51666666666671</v>
      </c>
      <c r="G20" s="298">
        <v>280.13333333333344</v>
      </c>
      <c r="H20" s="298">
        <v>277.21666666666675</v>
      </c>
      <c r="I20" s="298">
        <v>273.83333333333348</v>
      </c>
      <c r="J20" s="298">
        <v>286.43333333333339</v>
      </c>
      <c r="K20" s="298">
        <v>289.81666666666672</v>
      </c>
      <c r="L20" s="298">
        <v>292.73333333333335</v>
      </c>
      <c r="M20" s="285">
        <v>286.89999999999998</v>
      </c>
      <c r="N20" s="285">
        <v>280.60000000000002</v>
      </c>
      <c r="O20" s="300">
        <v>15522000</v>
      </c>
      <c r="P20" s="301">
        <v>9.5609756097560974E-3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936.1</v>
      </c>
      <c r="F21" s="297">
        <v>940.65</v>
      </c>
      <c r="G21" s="298">
        <v>928.44999999999993</v>
      </c>
      <c r="H21" s="298">
        <v>920.8</v>
      </c>
      <c r="I21" s="298">
        <v>908.59999999999991</v>
      </c>
      <c r="J21" s="298">
        <v>948.3</v>
      </c>
      <c r="K21" s="298">
        <v>960.5</v>
      </c>
      <c r="L21" s="298">
        <v>968.15</v>
      </c>
      <c r="M21" s="285">
        <v>952.85</v>
      </c>
      <c r="N21" s="285">
        <v>933</v>
      </c>
      <c r="O21" s="300">
        <v>228800</v>
      </c>
      <c r="P21" s="301">
        <v>0.35947712418300654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3078.45</v>
      </c>
      <c r="F22" s="297">
        <v>3089.3666666666668</v>
      </c>
      <c r="G22" s="298">
        <v>3055.9833333333336</v>
      </c>
      <c r="H22" s="298">
        <v>3033.5166666666669</v>
      </c>
      <c r="I22" s="298">
        <v>3000.1333333333337</v>
      </c>
      <c r="J22" s="298">
        <v>3111.8333333333335</v>
      </c>
      <c r="K22" s="298">
        <v>3145.2166666666667</v>
      </c>
      <c r="L22" s="298">
        <v>3167.6833333333334</v>
      </c>
      <c r="M22" s="285">
        <v>3122.75</v>
      </c>
      <c r="N22" s="285">
        <v>3066.9</v>
      </c>
      <c r="O22" s="300">
        <v>1372000</v>
      </c>
      <c r="P22" s="301">
        <v>1.4792899408284023E-2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251.25</v>
      </c>
      <c r="F23" s="297">
        <v>249.83333333333334</v>
      </c>
      <c r="G23" s="298">
        <v>246.2166666666667</v>
      </c>
      <c r="H23" s="298">
        <v>241.18333333333337</v>
      </c>
      <c r="I23" s="298">
        <v>237.56666666666672</v>
      </c>
      <c r="J23" s="298">
        <v>254.86666666666667</v>
      </c>
      <c r="K23" s="298">
        <v>258.48333333333329</v>
      </c>
      <c r="L23" s="298">
        <v>263.51666666666665</v>
      </c>
      <c r="M23" s="285">
        <v>253.45</v>
      </c>
      <c r="N23" s="285">
        <v>244.8</v>
      </c>
      <c r="O23" s="300">
        <v>14590000</v>
      </c>
      <c r="P23" s="301">
        <v>4.7003946896304272E-2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132.35</v>
      </c>
      <c r="F24" s="297">
        <v>132.81666666666666</v>
      </c>
      <c r="G24" s="298">
        <v>131.03333333333333</v>
      </c>
      <c r="H24" s="298">
        <v>129.71666666666667</v>
      </c>
      <c r="I24" s="298">
        <v>127.93333333333334</v>
      </c>
      <c r="J24" s="298">
        <v>134.13333333333333</v>
      </c>
      <c r="K24" s="298">
        <v>135.91666666666663</v>
      </c>
      <c r="L24" s="298">
        <v>137.23333333333332</v>
      </c>
      <c r="M24" s="285">
        <v>134.6</v>
      </c>
      <c r="N24" s="285">
        <v>131.5</v>
      </c>
      <c r="O24" s="300">
        <v>39555000</v>
      </c>
      <c r="P24" s="301">
        <v>2.8070175438596492E-2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2417.9499999999998</v>
      </c>
      <c r="F25" s="297">
        <v>2410.2666666666664</v>
      </c>
      <c r="G25" s="298">
        <v>2395.6833333333329</v>
      </c>
      <c r="H25" s="298">
        <v>2373.4166666666665</v>
      </c>
      <c r="I25" s="298">
        <v>2358.833333333333</v>
      </c>
      <c r="J25" s="298">
        <v>2432.5333333333328</v>
      </c>
      <c r="K25" s="298">
        <v>2447.1166666666668</v>
      </c>
      <c r="L25" s="298">
        <v>2469.3833333333328</v>
      </c>
      <c r="M25" s="285">
        <v>2424.85</v>
      </c>
      <c r="N25" s="285">
        <v>2388</v>
      </c>
      <c r="O25" s="300">
        <v>6486300</v>
      </c>
      <c r="P25" s="301">
        <v>-1.6959170682913523E-2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1211.3</v>
      </c>
      <c r="F26" s="297">
        <v>1196.45</v>
      </c>
      <c r="G26" s="298">
        <v>1159.9000000000001</v>
      </c>
      <c r="H26" s="298">
        <v>1108.5</v>
      </c>
      <c r="I26" s="298">
        <v>1071.95</v>
      </c>
      <c r="J26" s="298">
        <v>1247.8500000000001</v>
      </c>
      <c r="K26" s="298">
        <v>1284.3999999999999</v>
      </c>
      <c r="L26" s="298">
        <v>1335.8000000000002</v>
      </c>
      <c r="M26" s="285">
        <v>1233</v>
      </c>
      <c r="N26" s="285">
        <v>1145.05</v>
      </c>
      <c r="O26" s="300">
        <v>498500</v>
      </c>
      <c r="P26" s="301">
        <v>1.4257907542579076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887.1</v>
      </c>
      <c r="F27" s="297">
        <v>885.88333333333321</v>
      </c>
      <c r="G27" s="298">
        <v>879.51666666666642</v>
      </c>
      <c r="H27" s="298">
        <v>871.93333333333317</v>
      </c>
      <c r="I27" s="298">
        <v>865.56666666666638</v>
      </c>
      <c r="J27" s="298">
        <v>893.46666666666647</v>
      </c>
      <c r="K27" s="298">
        <v>899.83333333333326</v>
      </c>
      <c r="L27" s="298">
        <v>907.41666666666652</v>
      </c>
      <c r="M27" s="285">
        <v>892.25</v>
      </c>
      <c r="N27" s="285">
        <v>878.3</v>
      </c>
      <c r="O27" s="300">
        <v>9655100</v>
      </c>
      <c r="P27" s="301">
        <v>3.7000837754817092E-2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757.6</v>
      </c>
      <c r="F28" s="297">
        <v>753.63333333333333</v>
      </c>
      <c r="G28" s="298">
        <v>741.9666666666667</v>
      </c>
      <c r="H28" s="298">
        <v>726.33333333333337</v>
      </c>
      <c r="I28" s="298">
        <v>714.66666666666674</v>
      </c>
      <c r="J28" s="298">
        <v>769.26666666666665</v>
      </c>
      <c r="K28" s="298">
        <v>780.93333333333339</v>
      </c>
      <c r="L28" s="298">
        <v>796.56666666666661</v>
      </c>
      <c r="M28" s="285">
        <v>765.3</v>
      </c>
      <c r="N28" s="285">
        <v>738</v>
      </c>
      <c r="O28" s="300">
        <v>38716800</v>
      </c>
      <c r="P28" s="301">
        <v>2.7037946359200673E-3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3917.45</v>
      </c>
      <c r="F29" s="297">
        <v>3931.0499999999997</v>
      </c>
      <c r="G29" s="298">
        <v>3863.0999999999995</v>
      </c>
      <c r="H29" s="298">
        <v>3808.7499999999995</v>
      </c>
      <c r="I29" s="298">
        <v>3740.7999999999993</v>
      </c>
      <c r="J29" s="298">
        <v>3985.3999999999996</v>
      </c>
      <c r="K29" s="298">
        <v>4053.3499999999995</v>
      </c>
      <c r="L29" s="298">
        <v>4107.7</v>
      </c>
      <c r="M29" s="285">
        <v>3999</v>
      </c>
      <c r="N29" s="285">
        <v>3876.7</v>
      </c>
      <c r="O29" s="300">
        <v>1965250</v>
      </c>
      <c r="P29" s="301">
        <v>-2.1579080985021579E-3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10453.950000000001</v>
      </c>
      <c r="F30" s="297">
        <v>10293.733333333334</v>
      </c>
      <c r="G30" s="298">
        <v>10091.166666666668</v>
      </c>
      <c r="H30" s="298">
        <v>9728.383333333335</v>
      </c>
      <c r="I30" s="298">
        <v>9525.8166666666693</v>
      </c>
      <c r="J30" s="298">
        <v>10656.516666666666</v>
      </c>
      <c r="K30" s="298">
        <v>10859.083333333332</v>
      </c>
      <c r="L30" s="298">
        <v>11221.866666666665</v>
      </c>
      <c r="M30" s="285">
        <v>10496.3</v>
      </c>
      <c r="N30" s="285">
        <v>9930.9500000000007</v>
      </c>
      <c r="O30" s="300">
        <v>567125</v>
      </c>
      <c r="P30" s="301">
        <v>3.4663625997719501E-2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5580.35</v>
      </c>
      <c r="F31" s="297">
        <v>5516.5999999999995</v>
      </c>
      <c r="G31" s="298">
        <v>5428.4999999999991</v>
      </c>
      <c r="H31" s="298">
        <v>5276.65</v>
      </c>
      <c r="I31" s="298">
        <v>5188.5499999999993</v>
      </c>
      <c r="J31" s="298">
        <v>5668.4499999999989</v>
      </c>
      <c r="K31" s="298">
        <v>5756.5499999999993</v>
      </c>
      <c r="L31" s="298">
        <v>5908.3999999999987</v>
      </c>
      <c r="M31" s="285">
        <v>5604.7</v>
      </c>
      <c r="N31" s="285">
        <v>5364.75</v>
      </c>
      <c r="O31" s="300">
        <v>3865500</v>
      </c>
      <c r="P31" s="301">
        <v>-9.3541773449513071E-3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1639.5</v>
      </c>
      <c r="F32" s="297">
        <v>1641.5666666666666</v>
      </c>
      <c r="G32" s="298">
        <v>1629.1833333333332</v>
      </c>
      <c r="H32" s="298">
        <v>1618.8666666666666</v>
      </c>
      <c r="I32" s="298">
        <v>1606.4833333333331</v>
      </c>
      <c r="J32" s="298">
        <v>1651.8833333333332</v>
      </c>
      <c r="K32" s="298">
        <v>1664.2666666666664</v>
      </c>
      <c r="L32" s="298">
        <v>1674.5833333333333</v>
      </c>
      <c r="M32" s="285">
        <v>1653.95</v>
      </c>
      <c r="N32" s="285">
        <v>1631.25</v>
      </c>
      <c r="O32" s="300">
        <v>2448800</v>
      </c>
      <c r="P32" s="301">
        <v>-2.2044728434504793E-2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357.55</v>
      </c>
      <c r="F33" s="297">
        <v>355.66666666666669</v>
      </c>
      <c r="G33" s="298">
        <v>350.83333333333337</v>
      </c>
      <c r="H33" s="298">
        <v>344.11666666666667</v>
      </c>
      <c r="I33" s="298">
        <v>339.28333333333336</v>
      </c>
      <c r="J33" s="298">
        <v>362.38333333333338</v>
      </c>
      <c r="K33" s="298">
        <v>367.21666666666675</v>
      </c>
      <c r="L33" s="298">
        <v>373.93333333333339</v>
      </c>
      <c r="M33" s="285">
        <v>360.5</v>
      </c>
      <c r="N33" s="285">
        <v>348.95</v>
      </c>
      <c r="O33" s="300">
        <v>19749600</v>
      </c>
      <c r="P33" s="301">
        <v>-1.3398075712615773E-2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84.6</v>
      </c>
      <c r="F34" s="297">
        <v>84.283333333333331</v>
      </c>
      <c r="G34" s="298">
        <v>81.716666666666669</v>
      </c>
      <c r="H34" s="298">
        <v>78.833333333333343</v>
      </c>
      <c r="I34" s="298">
        <v>76.26666666666668</v>
      </c>
      <c r="J34" s="298">
        <v>87.166666666666657</v>
      </c>
      <c r="K34" s="298">
        <v>89.73333333333332</v>
      </c>
      <c r="L34" s="298">
        <v>92.616666666666646</v>
      </c>
      <c r="M34" s="285">
        <v>86.85</v>
      </c>
      <c r="N34" s="285">
        <v>81.400000000000006</v>
      </c>
      <c r="O34" s="300">
        <v>139791600</v>
      </c>
      <c r="P34" s="301">
        <v>3.1600759799689175E-2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1530.95</v>
      </c>
      <c r="F35" s="297">
        <v>1521.0166666666664</v>
      </c>
      <c r="G35" s="298">
        <v>1507.0333333333328</v>
      </c>
      <c r="H35" s="298">
        <v>1483.1166666666663</v>
      </c>
      <c r="I35" s="298">
        <v>1469.1333333333328</v>
      </c>
      <c r="J35" s="298">
        <v>1544.9333333333329</v>
      </c>
      <c r="K35" s="298">
        <v>1558.9166666666665</v>
      </c>
      <c r="L35" s="298">
        <v>1582.833333333333</v>
      </c>
      <c r="M35" s="285">
        <v>1535</v>
      </c>
      <c r="N35" s="285">
        <v>1497.1</v>
      </c>
      <c r="O35" s="300">
        <v>1552100</v>
      </c>
      <c r="P35" s="301">
        <v>-7.5663282017687516E-2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153.1</v>
      </c>
      <c r="F36" s="297">
        <v>152.63333333333333</v>
      </c>
      <c r="G36" s="298">
        <v>151.16666666666666</v>
      </c>
      <c r="H36" s="298">
        <v>149.23333333333332</v>
      </c>
      <c r="I36" s="298">
        <v>147.76666666666665</v>
      </c>
      <c r="J36" s="298">
        <v>154.56666666666666</v>
      </c>
      <c r="K36" s="298">
        <v>156.03333333333336</v>
      </c>
      <c r="L36" s="298">
        <v>157.96666666666667</v>
      </c>
      <c r="M36" s="285">
        <v>154.1</v>
      </c>
      <c r="N36" s="285">
        <v>150.69999999999999</v>
      </c>
      <c r="O36" s="300">
        <v>35134800</v>
      </c>
      <c r="P36" s="301">
        <v>-9.4278980072851938E-3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737.1</v>
      </c>
      <c r="F37" s="297">
        <v>731.21666666666658</v>
      </c>
      <c r="G37" s="298">
        <v>722.68333333333317</v>
      </c>
      <c r="H37" s="298">
        <v>708.26666666666654</v>
      </c>
      <c r="I37" s="298">
        <v>699.73333333333312</v>
      </c>
      <c r="J37" s="298">
        <v>745.63333333333321</v>
      </c>
      <c r="K37" s="298">
        <v>754.16666666666674</v>
      </c>
      <c r="L37" s="298">
        <v>768.58333333333326</v>
      </c>
      <c r="M37" s="285">
        <v>739.75</v>
      </c>
      <c r="N37" s="285">
        <v>716.8</v>
      </c>
      <c r="O37" s="300">
        <v>3324200</v>
      </c>
      <c r="P37" s="301">
        <v>-6.9294733600246378E-2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634.15</v>
      </c>
      <c r="F38" s="297">
        <v>641.25</v>
      </c>
      <c r="G38" s="298">
        <v>623.9</v>
      </c>
      <c r="H38" s="298">
        <v>613.65</v>
      </c>
      <c r="I38" s="298">
        <v>596.29999999999995</v>
      </c>
      <c r="J38" s="298">
        <v>651.5</v>
      </c>
      <c r="K38" s="298">
        <v>668.84999999999991</v>
      </c>
      <c r="L38" s="298">
        <v>679.1</v>
      </c>
      <c r="M38" s="285">
        <v>658.6</v>
      </c>
      <c r="N38" s="285">
        <v>631</v>
      </c>
      <c r="O38" s="300">
        <v>6588000</v>
      </c>
      <c r="P38" s="301">
        <v>3.6093418259023353E-2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549.4</v>
      </c>
      <c r="F39" s="297">
        <v>548.7166666666667</v>
      </c>
      <c r="G39" s="298">
        <v>543.93333333333339</v>
      </c>
      <c r="H39" s="298">
        <v>538.4666666666667</v>
      </c>
      <c r="I39" s="298">
        <v>533.68333333333339</v>
      </c>
      <c r="J39" s="298">
        <v>554.18333333333339</v>
      </c>
      <c r="K39" s="298">
        <v>558.9666666666667</v>
      </c>
      <c r="L39" s="298">
        <v>564.43333333333339</v>
      </c>
      <c r="M39" s="285">
        <v>553.5</v>
      </c>
      <c r="N39" s="285">
        <v>543.25</v>
      </c>
      <c r="O39" s="300">
        <v>105405195</v>
      </c>
      <c r="P39" s="301">
        <v>-1.901841547658013E-2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51.4</v>
      </c>
      <c r="F40" s="297">
        <v>51.666666666666664</v>
      </c>
      <c r="G40" s="298">
        <v>50.583333333333329</v>
      </c>
      <c r="H40" s="298">
        <v>49.766666666666666</v>
      </c>
      <c r="I40" s="298">
        <v>48.68333333333333</v>
      </c>
      <c r="J40" s="298">
        <v>52.483333333333327</v>
      </c>
      <c r="K40" s="298">
        <v>53.566666666666656</v>
      </c>
      <c r="L40" s="298">
        <v>54.383333333333326</v>
      </c>
      <c r="M40" s="285">
        <v>52.75</v>
      </c>
      <c r="N40" s="285">
        <v>50.85</v>
      </c>
      <c r="O40" s="300">
        <v>129108000</v>
      </c>
      <c r="P40" s="301">
        <v>2.6720106880427523E-2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405.25</v>
      </c>
      <c r="F41" s="297">
        <v>403.5333333333333</v>
      </c>
      <c r="G41" s="298">
        <v>400.71666666666658</v>
      </c>
      <c r="H41" s="298">
        <v>396.18333333333328</v>
      </c>
      <c r="I41" s="298">
        <v>393.36666666666656</v>
      </c>
      <c r="J41" s="298">
        <v>408.06666666666661</v>
      </c>
      <c r="K41" s="298">
        <v>410.88333333333333</v>
      </c>
      <c r="L41" s="298">
        <v>415.41666666666663</v>
      </c>
      <c r="M41" s="285">
        <v>406.35</v>
      </c>
      <c r="N41" s="285">
        <v>399</v>
      </c>
      <c r="O41" s="300">
        <v>14234700</v>
      </c>
      <c r="P41" s="301">
        <v>-9.7599999999999996E-3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15327.75</v>
      </c>
      <c r="F42" s="297">
        <v>15415.6</v>
      </c>
      <c r="G42" s="298">
        <v>15187.150000000001</v>
      </c>
      <c r="H42" s="298">
        <v>15046.550000000001</v>
      </c>
      <c r="I42" s="298">
        <v>14818.100000000002</v>
      </c>
      <c r="J42" s="298">
        <v>15556.2</v>
      </c>
      <c r="K42" s="298">
        <v>15784.650000000001</v>
      </c>
      <c r="L42" s="298">
        <v>15925.25</v>
      </c>
      <c r="M42" s="285">
        <v>15644.05</v>
      </c>
      <c r="N42" s="285">
        <v>15275</v>
      </c>
      <c r="O42" s="300">
        <v>95350</v>
      </c>
      <c r="P42" s="301">
        <v>-2.0931449502878076E-3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468.65</v>
      </c>
      <c r="F43" s="297">
        <v>470.61666666666662</v>
      </c>
      <c r="G43" s="298">
        <v>461.83333333333326</v>
      </c>
      <c r="H43" s="298">
        <v>455.01666666666665</v>
      </c>
      <c r="I43" s="298">
        <v>446.23333333333329</v>
      </c>
      <c r="J43" s="298">
        <v>477.43333333333322</v>
      </c>
      <c r="K43" s="298">
        <v>486.21666666666664</v>
      </c>
      <c r="L43" s="298">
        <v>493.03333333333319</v>
      </c>
      <c r="M43" s="285">
        <v>479.4</v>
      </c>
      <c r="N43" s="285">
        <v>463.8</v>
      </c>
      <c r="O43" s="300">
        <v>26510400</v>
      </c>
      <c r="P43" s="301">
        <v>-2.4118738404452691E-2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3491</v>
      </c>
      <c r="F44" s="297">
        <v>3477.9333333333329</v>
      </c>
      <c r="G44" s="298">
        <v>3461.016666666666</v>
      </c>
      <c r="H44" s="298">
        <v>3431.0333333333328</v>
      </c>
      <c r="I44" s="298">
        <v>3414.1166666666659</v>
      </c>
      <c r="J44" s="298">
        <v>3507.9166666666661</v>
      </c>
      <c r="K44" s="298">
        <v>3524.833333333333</v>
      </c>
      <c r="L44" s="298">
        <v>3554.8166666666662</v>
      </c>
      <c r="M44" s="285">
        <v>3494.85</v>
      </c>
      <c r="N44" s="285">
        <v>3447.95</v>
      </c>
      <c r="O44" s="300">
        <v>2413800</v>
      </c>
      <c r="P44" s="301">
        <v>-2.0929666585543929E-2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448</v>
      </c>
      <c r="F45" s="297">
        <v>446.25</v>
      </c>
      <c r="G45" s="298">
        <v>442.75</v>
      </c>
      <c r="H45" s="298">
        <v>437.5</v>
      </c>
      <c r="I45" s="298">
        <v>434</v>
      </c>
      <c r="J45" s="298">
        <v>451.5</v>
      </c>
      <c r="K45" s="298">
        <v>455</v>
      </c>
      <c r="L45" s="298">
        <v>460.25</v>
      </c>
      <c r="M45" s="285">
        <v>449.75</v>
      </c>
      <c r="N45" s="285">
        <v>441</v>
      </c>
      <c r="O45" s="300">
        <v>10714000</v>
      </c>
      <c r="P45" s="301">
        <v>2.0322648229624974E-2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167.05</v>
      </c>
      <c r="F46" s="297">
        <v>165.25000000000003</v>
      </c>
      <c r="G46" s="298">
        <v>162.10000000000005</v>
      </c>
      <c r="H46" s="298">
        <v>157.15000000000003</v>
      </c>
      <c r="I46" s="298">
        <v>154.00000000000006</v>
      </c>
      <c r="J46" s="298">
        <v>170.20000000000005</v>
      </c>
      <c r="K46" s="298">
        <v>173.35000000000002</v>
      </c>
      <c r="L46" s="298">
        <v>178.30000000000004</v>
      </c>
      <c r="M46" s="285">
        <v>168.4</v>
      </c>
      <c r="N46" s="285">
        <v>160.30000000000001</v>
      </c>
      <c r="O46" s="300">
        <v>55760400</v>
      </c>
      <c r="P46" s="301">
        <v>3.9774443661262711E-2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542.20000000000005</v>
      </c>
      <c r="F47" s="297">
        <v>543.01666666666677</v>
      </c>
      <c r="G47" s="298">
        <v>534.03333333333353</v>
      </c>
      <c r="H47" s="298">
        <v>525.86666666666679</v>
      </c>
      <c r="I47" s="298">
        <v>516.88333333333355</v>
      </c>
      <c r="J47" s="298">
        <v>551.18333333333351</v>
      </c>
      <c r="K47" s="298">
        <v>560.16666666666686</v>
      </c>
      <c r="L47" s="298">
        <v>568.33333333333348</v>
      </c>
      <c r="M47" s="285">
        <v>552</v>
      </c>
      <c r="N47" s="285">
        <v>534.85</v>
      </c>
      <c r="O47" s="300">
        <v>4567500</v>
      </c>
      <c r="P47" s="301">
        <v>-3.3333333333333333E-2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815.75</v>
      </c>
      <c r="F48" s="297">
        <v>815.61666666666667</v>
      </c>
      <c r="G48" s="298">
        <v>811.13333333333333</v>
      </c>
      <c r="H48" s="298">
        <v>806.51666666666665</v>
      </c>
      <c r="I48" s="298">
        <v>802.0333333333333</v>
      </c>
      <c r="J48" s="298">
        <v>820.23333333333335</v>
      </c>
      <c r="K48" s="298">
        <v>824.7166666666667</v>
      </c>
      <c r="L48" s="298">
        <v>829.33333333333337</v>
      </c>
      <c r="M48" s="285">
        <v>820.1</v>
      </c>
      <c r="N48" s="285">
        <v>811</v>
      </c>
      <c r="O48" s="300">
        <v>11510200</v>
      </c>
      <c r="P48" s="301">
        <v>1.3971598717361429E-2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152.55000000000001</v>
      </c>
      <c r="F49" s="297">
        <v>152.70000000000002</v>
      </c>
      <c r="G49" s="298">
        <v>150.60000000000002</v>
      </c>
      <c r="H49" s="298">
        <v>148.65</v>
      </c>
      <c r="I49" s="298">
        <v>146.55000000000001</v>
      </c>
      <c r="J49" s="298">
        <v>154.65000000000003</v>
      </c>
      <c r="K49" s="298">
        <v>156.75</v>
      </c>
      <c r="L49" s="298">
        <v>158.70000000000005</v>
      </c>
      <c r="M49" s="285">
        <v>154.80000000000001</v>
      </c>
      <c r="N49" s="285">
        <v>150.75</v>
      </c>
      <c r="O49" s="300">
        <v>41424600</v>
      </c>
      <c r="P49" s="301">
        <v>2.1543241843604351E-2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2690.95</v>
      </c>
      <c r="F50" s="297">
        <v>2673.8166666666671</v>
      </c>
      <c r="G50" s="298">
        <v>2628.233333333334</v>
      </c>
      <c r="H50" s="298">
        <v>2565.5166666666669</v>
      </c>
      <c r="I50" s="298">
        <v>2519.9333333333338</v>
      </c>
      <c r="J50" s="298">
        <v>2736.5333333333342</v>
      </c>
      <c r="K50" s="298">
        <v>2782.1166666666672</v>
      </c>
      <c r="L50" s="298">
        <v>2844.8333333333344</v>
      </c>
      <c r="M50" s="285">
        <v>2719.4</v>
      </c>
      <c r="N50" s="285">
        <v>2611.1</v>
      </c>
      <c r="O50" s="300">
        <v>340500</v>
      </c>
      <c r="P50" s="301">
        <v>2.2522522522522521E-2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1628.7</v>
      </c>
      <c r="F51" s="297">
        <v>1625.1499999999999</v>
      </c>
      <c r="G51" s="298">
        <v>1618.0999999999997</v>
      </c>
      <c r="H51" s="298">
        <v>1607.4999999999998</v>
      </c>
      <c r="I51" s="298">
        <v>1600.4499999999996</v>
      </c>
      <c r="J51" s="298">
        <v>1635.7499999999998</v>
      </c>
      <c r="K51" s="298">
        <v>1642.8</v>
      </c>
      <c r="L51" s="298">
        <v>1653.3999999999999</v>
      </c>
      <c r="M51" s="285">
        <v>1632.2</v>
      </c>
      <c r="N51" s="285">
        <v>1614.55</v>
      </c>
      <c r="O51" s="300">
        <v>3201100</v>
      </c>
      <c r="P51" s="301">
        <v>-8.4562012142237637E-3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581.75</v>
      </c>
      <c r="F52" s="297">
        <v>583.28333333333342</v>
      </c>
      <c r="G52" s="298">
        <v>575.16666666666686</v>
      </c>
      <c r="H52" s="298">
        <v>568.58333333333348</v>
      </c>
      <c r="I52" s="298">
        <v>560.46666666666692</v>
      </c>
      <c r="J52" s="298">
        <v>589.86666666666679</v>
      </c>
      <c r="K52" s="298">
        <v>597.98333333333335</v>
      </c>
      <c r="L52" s="298">
        <v>604.56666666666672</v>
      </c>
      <c r="M52" s="285">
        <v>591.4</v>
      </c>
      <c r="N52" s="285">
        <v>576.70000000000005</v>
      </c>
      <c r="O52" s="300">
        <v>5940963</v>
      </c>
      <c r="P52" s="301">
        <v>-1.4519056261343012E-2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182.8</v>
      </c>
      <c r="F53" s="297">
        <v>181.5</v>
      </c>
      <c r="G53" s="298">
        <v>178</v>
      </c>
      <c r="H53" s="298">
        <v>173.2</v>
      </c>
      <c r="I53" s="298">
        <v>169.7</v>
      </c>
      <c r="J53" s="298">
        <v>186.3</v>
      </c>
      <c r="K53" s="298">
        <v>189.8</v>
      </c>
      <c r="L53" s="298">
        <v>194.60000000000002</v>
      </c>
      <c r="M53" s="285">
        <v>185</v>
      </c>
      <c r="N53" s="285">
        <v>176.7</v>
      </c>
      <c r="O53" s="300">
        <v>7421400</v>
      </c>
      <c r="P53" s="301">
        <v>2.2134228187919462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858.4</v>
      </c>
      <c r="F54" s="297">
        <v>856.6</v>
      </c>
      <c r="G54" s="298">
        <v>830.7</v>
      </c>
      <c r="H54" s="298">
        <v>803</v>
      </c>
      <c r="I54" s="298">
        <v>777.1</v>
      </c>
      <c r="J54" s="298">
        <v>884.30000000000007</v>
      </c>
      <c r="K54" s="298">
        <v>910.19999999999993</v>
      </c>
      <c r="L54" s="298">
        <v>937.90000000000009</v>
      </c>
      <c r="M54" s="285">
        <v>882.5</v>
      </c>
      <c r="N54" s="285">
        <v>828.9</v>
      </c>
      <c r="O54" s="300">
        <v>1526400</v>
      </c>
      <c r="P54" s="301">
        <v>0.18656716417910449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521.65</v>
      </c>
      <c r="F55" s="297">
        <v>519.18333333333339</v>
      </c>
      <c r="G55" s="298">
        <v>515.86666666666679</v>
      </c>
      <c r="H55" s="298">
        <v>510.08333333333337</v>
      </c>
      <c r="I55" s="298">
        <v>506.76666666666677</v>
      </c>
      <c r="J55" s="298">
        <v>524.96666666666681</v>
      </c>
      <c r="K55" s="298">
        <v>528.28333333333342</v>
      </c>
      <c r="L55" s="298">
        <v>534.06666666666683</v>
      </c>
      <c r="M55" s="285">
        <v>522.5</v>
      </c>
      <c r="N55" s="285">
        <v>513.4</v>
      </c>
      <c r="O55" s="300">
        <v>9476250</v>
      </c>
      <c r="P55" s="301">
        <v>-4.4251134644478066E-2</v>
      </c>
    </row>
    <row r="56" spans="1:16" ht="15">
      <c r="A56" s="263">
        <v>46</v>
      </c>
      <c r="B56" s="362" t="s">
        <v>861</v>
      </c>
      <c r="C56" s="468" t="s">
        <v>342</v>
      </c>
      <c r="D56" s="469">
        <v>44280</v>
      </c>
      <c r="E56" s="297">
        <v>1612.95</v>
      </c>
      <c r="F56" s="297">
        <v>1617.5</v>
      </c>
      <c r="G56" s="298">
        <v>1588</v>
      </c>
      <c r="H56" s="298">
        <v>1563.05</v>
      </c>
      <c r="I56" s="298">
        <v>1533.55</v>
      </c>
      <c r="J56" s="298">
        <v>1642.45</v>
      </c>
      <c r="K56" s="298">
        <v>1671.95</v>
      </c>
      <c r="L56" s="298">
        <v>1696.9</v>
      </c>
      <c r="M56" s="285">
        <v>1647</v>
      </c>
      <c r="N56" s="285">
        <v>1592.55</v>
      </c>
      <c r="O56" s="300">
        <v>549500</v>
      </c>
      <c r="P56" s="301">
        <v>0.1101010101010101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3578.2</v>
      </c>
      <c r="F57" s="297">
        <v>3557.2000000000003</v>
      </c>
      <c r="G57" s="298">
        <v>3530.0000000000005</v>
      </c>
      <c r="H57" s="298">
        <v>3481.8</v>
      </c>
      <c r="I57" s="298">
        <v>3454.6000000000004</v>
      </c>
      <c r="J57" s="298">
        <v>3605.4000000000005</v>
      </c>
      <c r="K57" s="298">
        <v>3632.6000000000004</v>
      </c>
      <c r="L57" s="298">
        <v>3680.8000000000006</v>
      </c>
      <c r="M57" s="285">
        <v>3584.4</v>
      </c>
      <c r="N57" s="285">
        <v>3509</v>
      </c>
      <c r="O57" s="300">
        <v>3007200</v>
      </c>
      <c r="P57" s="301">
        <v>-6.3877474785207319E-2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326.35000000000002</v>
      </c>
      <c r="F58" s="297">
        <v>324.46666666666664</v>
      </c>
      <c r="G58" s="298">
        <v>318.23333333333329</v>
      </c>
      <c r="H58" s="298">
        <v>310.11666666666667</v>
      </c>
      <c r="I58" s="298">
        <v>303.88333333333333</v>
      </c>
      <c r="J58" s="298">
        <v>332.58333333333326</v>
      </c>
      <c r="K58" s="298">
        <v>338.81666666666661</v>
      </c>
      <c r="L58" s="298">
        <v>346.93333333333322</v>
      </c>
      <c r="M58" s="285">
        <v>330.7</v>
      </c>
      <c r="N58" s="285">
        <v>316.35000000000002</v>
      </c>
      <c r="O58" s="300">
        <v>25518900</v>
      </c>
      <c r="P58" s="301">
        <v>2.9008649367930805E-2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4533.5</v>
      </c>
      <c r="F59" s="297">
        <v>4509.25</v>
      </c>
      <c r="G59" s="298">
        <v>4477</v>
      </c>
      <c r="H59" s="298">
        <v>4420.5</v>
      </c>
      <c r="I59" s="298">
        <v>4388.25</v>
      </c>
      <c r="J59" s="298">
        <v>4565.75</v>
      </c>
      <c r="K59" s="298">
        <v>4598</v>
      </c>
      <c r="L59" s="298">
        <v>4654.5</v>
      </c>
      <c r="M59" s="285">
        <v>4541.5</v>
      </c>
      <c r="N59" s="285">
        <v>4452.75</v>
      </c>
      <c r="O59" s="300">
        <v>3736250</v>
      </c>
      <c r="P59" s="301">
        <v>-1.9163877403688391E-2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2609.25</v>
      </c>
      <c r="F60" s="297">
        <v>2606.9500000000003</v>
      </c>
      <c r="G60" s="298">
        <v>2582.9000000000005</v>
      </c>
      <c r="H60" s="298">
        <v>2556.5500000000002</v>
      </c>
      <c r="I60" s="298">
        <v>2532.5000000000005</v>
      </c>
      <c r="J60" s="298">
        <v>2633.3000000000006</v>
      </c>
      <c r="K60" s="298">
        <v>2657.3500000000008</v>
      </c>
      <c r="L60" s="298">
        <v>2683.7000000000007</v>
      </c>
      <c r="M60" s="285">
        <v>2631</v>
      </c>
      <c r="N60" s="285">
        <v>2580.6</v>
      </c>
      <c r="O60" s="300">
        <v>2689400</v>
      </c>
      <c r="P60" s="301">
        <v>-4.3445786132204657E-2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1346.9</v>
      </c>
      <c r="F61" s="297">
        <v>1346.7833333333335</v>
      </c>
      <c r="G61" s="298">
        <v>1324.0666666666671</v>
      </c>
      <c r="H61" s="298">
        <v>1301.2333333333336</v>
      </c>
      <c r="I61" s="298">
        <v>1278.5166666666671</v>
      </c>
      <c r="J61" s="298">
        <v>1369.616666666667</v>
      </c>
      <c r="K61" s="298">
        <v>1392.3333333333337</v>
      </c>
      <c r="L61" s="298">
        <v>1415.166666666667</v>
      </c>
      <c r="M61" s="285">
        <v>1369.5</v>
      </c>
      <c r="N61" s="285">
        <v>1323.95</v>
      </c>
      <c r="O61" s="300">
        <v>2668050</v>
      </c>
      <c r="P61" s="301">
        <v>-7.6703464027407686E-2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208.65</v>
      </c>
      <c r="F62" s="297">
        <v>209.43333333333331</v>
      </c>
      <c r="G62" s="298">
        <v>206.76666666666662</v>
      </c>
      <c r="H62" s="298">
        <v>204.88333333333333</v>
      </c>
      <c r="I62" s="298">
        <v>202.21666666666664</v>
      </c>
      <c r="J62" s="298">
        <v>211.31666666666661</v>
      </c>
      <c r="K62" s="298">
        <v>213.98333333333329</v>
      </c>
      <c r="L62" s="298">
        <v>215.86666666666659</v>
      </c>
      <c r="M62" s="285">
        <v>212.1</v>
      </c>
      <c r="N62" s="285">
        <v>207.55</v>
      </c>
      <c r="O62" s="300">
        <v>14943600</v>
      </c>
      <c r="P62" s="301">
        <v>6.5451745379876802E-2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88.8</v>
      </c>
      <c r="F63" s="297">
        <v>87.233333333333334</v>
      </c>
      <c r="G63" s="298">
        <v>85.266666666666666</v>
      </c>
      <c r="H63" s="298">
        <v>81.733333333333334</v>
      </c>
      <c r="I63" s="298">
        <v>79.766666666666666</v>
      </c>
      <c r="J63" s="298">
        <v>90.766666666666666</v>
      </c>
      <c r="K63" s="298">
        <v>92.733333333333334</v>
      </c>
      <c r="L63" s="298">
        <v>96.266666666666666</v>
      </c>
      <c r="M63" s="285">
        <v>89.2</v>
      </c>
      <c r="N63" s="285">
        <v>83.7</v>
      </c>
      <c r="O63" s="300">
        <v>88950000</v>
      </c>
      <c r="P63" s="301">
        <v>0.14981902792140642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146.75</v>
      </c>
      <c r="F64" s="297">
        <v>146.16666666666666</v>
      </c>
      <c r="G64" s="298">
        <v>145.13333333333333</v>
      </c>
      <c r="H64" s="298">
        <v>143.51666666666668</v>
      </c>
      <c r="I64" s="298">
        <v>142.48333333333335</v>
      </c>
      <c r="J64" s="298">
        <v>147.7833333333333</v>
      </c>
      <c r="K64" s="298">
        <v>148.81666666666666</v>
      </c>
      <c r="L64" s="298">
        <v>150.43333333333328</v>
      </c>
      <c r="M64" s="285">
        <v>147.19999999999999</v>
      </c>
      <c r="N64" s="285">
        <v>144.55000000000001</v>
      </c>
      <c r="O64" s="300">
        <v>29578900</v>
      </c>
      <c r="P64" s="301">
        <v>-2.0601898606342154E-2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482.55</v>
      </c>
      <c r="F65" s="297">
        <v>480.68333333333334</v>
      </c>
      <c r="G65" s="298">
        <v>476.86666666666667</v>
      </c>
      <c r="H65" s="298">
        <v>471.18333333333334</v>
      </c>
      <c r="I65" s="298">
        <v>467.36666666666667</v>
      </c>
      <c r="J65" s="298">
        <v>486.36666666666667</v>
      </c>
      <c r="K65" s="298">
        <v>490.18333333333339</v>
      </c>
      <c r="L65" s="298">
        <v>495.86666666666667</v>
      </c>
      <c r="M65" s="285">
        <v>484.5</v>
      </c>
      <c r="N65" s="285">
        <v>475</v>
      </c>
      <c r="O65" s="300">
        <v>6350300</v>
      </c>
      <c r="P65" s="301">
        <v>1.7505067256311038E-2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27.85</v>
      </c>
      <c r="F66" s="297">
        <v>28.05</v>
      </c>
      <c r="G66" s="298">
        <v>27.400000000000002</v>
      </c>
      <c r="H66" s="298">
        <v>26.950000000000003</v>
      </c>
      <c r="I66" s="298">
        <v>26.300000000000004</v>
      </c>
      <c r="J66" s="298">
        <v>28.5</v>
      </c>
      <c r="K66" s="298">
        <v>29.15</v>
      </c>
      <c r="L66" s="298">
        <v>29.599999999999998</v>
      </c>
      <c r="M66" s="285">
        <v>28.7</v>
      </c>
      <c r="N66" s="285">
        <v>27.6</v>
      </c>
      <c r="O66" s="300">
        <v>153135000</v>
      </c>
      <c r="P66" s="301">
        <v>-7.4376549511448158E-3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704.2</v>
      </c>
      <c r="F67" s="425">
        <v>703.05000000000007</v>
      </c>
      <c r="G67" s="426">
        <v>697.15000000000009</v>
      </c>
      <c r="H67" s="426">
        <v>690.1</v>
      </c>
      <c r="I67" s="426">
        <v>684.2</v>
      </c>
      <c r="J67" s="426">
        <v>710.10000000000014</v>
      </c>
      <c r="K67" s="426">
        <v>716</v>
      </c>
      <c r="L67" s="426">
        <v>723.05000000000018</v>
      </c>
      <c r="M67" s="427">
        <v>708.95</v>
      </c>
      <c r="N67" s="427">
        <v>696</v>
      </c>
      <c r="O67" s="428">
        <v>5115000</v>
      </c>
      <c r="P67" s="429">
        <v>4.1115408100956645E-2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1517.9</v>
      </c>
      <c r="F68" s="297">
        <v>1521.6333333333332</v>
      </c>
      <c r="G68" s="298">
        <v>1508.2666666666664</v>
      </c>
      <c r="H68" s="298">
        <v>1498.6333333333332</v>
      </c>
      <c r="I68" s="298">
        <v>1485.2666666666664</v>
      </c>
      <c r="J68" s="298">
        <v>1531.2666666666664</v>
      </c>
      <c r="K68" s="298">
        <v>1544.6333333333332</v>
      </c>
      <c r="L68" s="298">
        <v>1554.2666666666664</v>
      </c>
      <c r="M68" s="285">
        <v>1535</v>
      </c>
      <c r="N68" s="285">
        <v>1512</v>
      </c>
      <c r="O68" s="300">
        <v>2049450</v>
      </c>
      <c r="P68" s="301">
        <v>2.104922279792746E-2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367.65</v>
      </c>
      <c r="F69" s="297">
        <v>359.38333333333338</v>
      </c>
      <c r="G69" s="298">
        <v>347.76666666666677</v>
      </c>
      <c r="H69" s="298">
        <v>327.88333333333338</v>
      </c>
      <c r="I69" s="298">
        <v>316.26666666666677</v>
      </c>
      <c r="J69" s="298">
        <v>379.26666666666677</v>
      </c>
      <c r="K69" s="298">
        <v>390.88333333333344</v>
      </c>
      <c r="L69" s="298">
        <v>410.76666666666677</v>
      </c>
      <c r="M69" s="285">
        <v>371</v>
      </c>
      <c r="N69" s="285">
        <v>339.5</v>
      </c>
      <c r="O69" s="300">
        <v>4606600</v>
      </c>
      <c r="P69" s="301">
        <v>0.97869507323568572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1322.45</v>
      </c>
      <c r="F70" s="297">
        <v>1323.6666666666667</v>
      </c>
      <c r="G70" s="298">
        <v>1299.9333333333334</v>
      </c>
      <c r="H70" s="298">
        <v>1277.4166666666667</v>
      </c>
      <c r="I70" s="298">
        <v>1253.6833333333334</v>
      </c>
      <c r="J70" s="298">
        <v>1346.1833333333334</v>
      </c>
      <c r="K70" s="298">
        <v>1369.9166666666665</v>
      </c>
      <c r="L70" s="298">
        <v>1392.4333333333334</v>
      </c>
      <c r="M70" s="285">
        <v>1347.4</v>
      </c>
      <c r="N70" s="285">
        <v>1301.1500000000001</v>
      </c>
      <c r="O70" s="300">
        <v>16110100</v>
      </c>
      <c r="P70" s="301">
        <v>-1.2462147682273468E-2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553.35</v>
      </c>
      <c r="F71" s="297">
        <v>550.43333333333328</v>
      </c>
      <c r="G71" s="298">
        <v>540.86666666666656</v>
      </c>
      <c r="H71" s="298">
        <v>528.38333333333333</v>
      </c>
      <c r="I71" s="298">
        <v>518.81666666666661</v>
      </c>
      <c r="J71" s="298">
        <v>562.91666666666652</v>
      </c>
      <c r="K71" s="298">
        <v>572.48333333333335</v>
      </c>
      <c r="L71" s="298">
        <v>584.96666666666647</v>
      </c>
      <c r="M71" s="285">
        <v>560</v>
      </c>
      <c r="N71" s="285">
        <v>537.95000000000005</v>
      </c>
      <c r="O71" s="300">
        <v>862500</v>
      </c>
      <c r="P71" s="301">
        <v>0.57894736842105265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1168.7</v>
      </c>
      <c r="F72" s="297">
        <v>1165.5833333333333</v>
      </c>
      <c r="G72" s="298">
        <v>1152.4666666666665</v>
      </c>
      <c r="H72" s="298">
        <v>1136.2333333333331</v>
      </c>
      <c r="I72" s="298">
        <v>1123.1166666666663</v>
      </c>
      <c r="J72" s="298">
        <v>1181.8166666666666</v>
      </c>
      <c r="K72" s="298">
        <v>1194.9333333333334</v>
      </c>
      <c r="L72" s="298">
        <v>1211.1666666666667</v>
      </c>
      <c r="M72" s="285">
        <v>1178.7</v>
      </c>
      <c r="N72" s="285">
        <v>1149.3499999999999</v>
      </c>
      <c r="O72" s="300">
        <v>3489000</v>
      </c>
      <c r="P72" s="301">
        <v>-3.2714166897698918E-2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972.55</v>
      </c>
      <c r="F73" s="297">
        <v>966.18333333333339</v>
      </c>
      <c r="G73" s="298">
        <v>957.36666666666679</v>
      </c>
      <c r="H73" s="298">
        <v>942.18333333333339</v>
      </c>
      <c r="I73" s="298">
        <v>933.36666666666679</v>
      </c>
      <c r="J73" s="298">
        <v>981.36666666666679</v>
      </c>
      <c r="K73" s="298">
        <v>990.18333333333339</v>
      </c>
      <c r="L73" s="298">
        <v>1005.3666666666668</v>
      </c>
      <c r="M73" s="285">
        <v>975</v>
      </c>
      <c r="N73" s="285">
        <v>951</v>
      </c>
      <c r="O73" s="300">
        <v>20067600</v>
      </c>
      <c r="P73" s="301">
        <v>1.9778030734206031E-2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2667</v>
      </c>
      <c r="F74" s="297">
        <v>2648.7999999999997</v>
      </c>
      <c r="G74" s="298">
        <v>2622.9499999999994</v>
      </c>
      <c r="H74" s="298">
        <v>2578.8999999999996</v>
      </c>
      <c r="I74" s="298">
        <v>2553.0499999999993</v>
      </c>
      <c r="J74" s="298">
        <v>2692.8499999999995</v>
      </c>
      <c r="K74" s="298">
        <v>2718.7</v>
      </c>
      <c r="L74" s="298">
        <v>2762.7499999999995</v>
      </c>
      <c r="M74" s="285">
        <v>2674.65</v>
      </c>
      <c r="N74" s="285">
        <v>2604.75</v>
      </c>
      <c r="O74" s="300">
        <v>16411200</v>
      </c>
      <c r="P74" s="301">
        <v>-4.2833146696528553E-2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3210.25</v>
      </c>
      <c r="F75" s="297">
        <v>3135.4166666666665</v>
      </c>
      <c r="G75" s="298">
        <v>3029.833333333333</v>
      </c>
      <c r="H75" s="298">
        <v>2849.4166666666665</v>
      </c>
      <c r="I75" s="298">
        <v>2743.833333333333</v>
      </c>
      <c r="J75" s="298">
        <v>3315.833333333333</v>
      </c>
      <c r="K75" s="298">
        <v>3421.4166666666661</v>
      </c>
      <c r="L75" s="298">
        <v>3601.833333333333</v>
      </c>
      <c r="M75" s="285">
        <v>3241</v>
      </c>
      <c r="N75" s="285">
        <v>2955</v>
      </c>
      <c r="O75" s="300">
        <v>529800</v>
      </c>
      <c r="P75" s="301">
        <v>2.5948876839659178E-2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1594.5</v>
      </c>
      <c r="F76" s="425">
        <v>1587.9166666666667</v>
      </c>
      <c r="G76" s="426">
        <v>1573.3333333333335</v>
      </c>
      <c r="H76" s="426">
        <v>1552.1666666666667</v>
      </c>
      <c r="I76" s="426">
        <v>1537.5833333333335</v>
      </c>
      <c r="J76" s="426">
        <v>1609.0833333333335</v>
      </c>
      <c r="K76" s="426">
        <v>1623.666666666667</v>
      </c>
      <c r="L76" s="426">
        <v>1644.8333333333335</v>
      </c>
      <c r="M76" s="427">
        <v>1602.5</v>
      </c>
      <c r="N76" s="427">
        <v>1566.75</v>
      </c>
      <c r="O76" s="428">
        <v>26001250</v>
      </c>
      <c r="P76" s="429">
        <v>-2.2193265491850748E-2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730.8</v>
      </c>
      <c r="F77" s="297">
        <v>729.88333333333321</v>
      </c>
      <c r="G77" s="298">
        <v>725.46666666666647</v>
      </c>
      <c r="H77" s="298">
        <v>720.13333333333321</v>
      </c>
      <c r="I77" s="298">
        <v>715.71666666666647</v>
      </c>
      <c r="J77" s="298">
        <v>735.21666666666647</v>
      </c>
      <c r="K77" s="298">
        <v>739.63333333333321</v>
      </c>
      <c r="L77" s="298">
        <v>744.96666666666647</v>
      </c>
      <c r="M77" s="285">
        <v>734.3</v>
      </c>
      <c r="N77" s="285">
        <v>724.55</v>
      </c>
      <c r="O77" s="300">
        <v>7608700</v>
      </c>
      <c r="P77" s="301">
        <v>1.660787771898883E-2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3421.5</v>
      </c>
      <c r="F78" s="297">
        <v>3434.0333333333333</v>
      </c>
      <c r="G78" s="298">
        <v>3370.7166666666667</v>
      </c>
      <c r="H78" s="298">
        <v>3319.9333333333334</v>
      </c>
      <c r="I78" s="298">
        <v>3256.6166666666668</v>
      </c>
      <c r="J78" s="298">
        <v>3484.8166666666666</v>
      </c>
      <c r="K78" s="298">
        <v>3548.1333333333332</v>
      </c>
      <c r="L78" s="298">
        <v>3598.9166666666665</v>
      </c>
      <c r="M78" s="285">
        <v>3497.35</v>
      </c>
      <c r="N78" s="285">
        <v>3383.25</v>
      </c>
      <c r="O78" s="300">
        <v>3933600</v>
      </c>
      <c r="P78" s="301">
        <v>2.1422450728363324E-2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361.15</v>
      </c>
      <c r="F79" s="297">
        <v>358.40000000000003</v>
      </c>
      <c r="G79" s="298">
        <v>354.25000000000006</v>
      </c>
      <c r="H79" s="298">
        <v>347.35</v>
      </c>
      <c r="I79" s="298">
        <v>343.20000000000005</v>
      </c>
      <c r="J79" s="298">
        <v>365.30000000000007</v>
      </c>
      <c r="K79" s="298">
        <v>369.45000000000005</v>
      </c>
      <c r="L79" s="298">
        <v>376.35000000000008</v>
      </c>
      <c r="M79" s="285">
        <v>362.55</v>
      </c>
      <c r="N79" s="285">
        <v>351.5</v>
      </c>
      <c r="O79" s="300">
        <v>24604600</v>
      </c>
      <c r="P79" s="301">
        <v>8.3096725345447667E-2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250.35</v>
      </c>
      <c r="F80" s="297">
        <v>251.26666666666665</v>
      </c>
      <c r="G80" s="298">
        <v>246.08333333333331</v>
      </c>
      <c r="H80" s="298">
        <v>241.81666666666666</v>
      </c>
      <c r="I80" s="298">
        <v>236.63333333333333</v>
      </c>
      <c r="J80" s="298">
        <v>255.5333333333333</v>
      </c>
      <c r="K80" s="298">
        <v>260.71666666666664</v>
      </c>
      <c r="L80" s="298">
        <v>264.98333333333329</v>
      </c>
      <c r="M80" s="285">
        <v>256.45</v>
      </c>
      <c r="N80" s="285">
        <v>247</v>
      </c>
      <c r="O80" s="300">
        <v>35521200</v>
      </c>
      <c r="P80" s="301">
        <v>2.82033691592347E-3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2205.0500000000002</v>
      </c>
      <c r="F81" s="297">
        <v>2198.1</v>
      </c>
      <c r="G81" s="298">
        <v>2187.9499999999998</v>
      </c>
      <c r="H81" s="298">
        <v>2170.85</v>
      </c>
      <c r="I81" s="298">
        <v>2160.6999999999998</v>
      </c>
      <c r="J81" s="298">
        <v>2215.1999999999998</v>
      </c>
      <c r="K81" s="298">
        <v>2225.3500000000004</v>
      </c>
      <c r="L81" s="298">
        <v>2242.4499999999998</v>
      </c>
      <c r="M81" s="285">
        <v>2208.25</v>
      </c>
      <c r="N81" s="285">
        <v>2181</v>
      </c>
      <c r="O81" s="300">
        <v>8436000</v>
      </c>
      <c r="P81" s="301">
        <v>-2.9876492099634305E-2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250.1</v>
      </c>
      <c r="F82" s="297">
        <v>244.55000000000004</v>
      </c>
      <c r="G82" s="298">
        <v>236.10000000000008</v>
      </c>
      <c r="H82" s="298">
        <v>222.10000000000005</v>
      </c>
      <c r="I82" s="298">
        <v>213.65000000000009</v>
      </c>
      <c r="J82" s="298">
        <v>258.55000000000007</v>
      </c>
      <c r="K82" s="298">
        <v>267.00000000000006</v>
      </c>
      <c r="L82" s="298">
        <v>281.00000000000006</v>
      </c>
      <c r="M82" s="285">
        <v>253</v>
      </c>
      <c r="N82" s="285">
        <v>230.55</v>
      </c>
      <c r="O82" s="300">
        <v>42268500</v>
      </c>
      <c r="P82" s="301">
        <v>0.23684687953555877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634.54999999999995</v>
      </c>
      <c r="F83" s="297">
        <v>628.63333333333333</v>
      </c>
      <c r="G83" s="298">
        <v>621.31666666666661</v>
      </c>
      <c r="H83" s="298">
        <v>608.08333333333326</v>
      </c>
      <c r="I83" s="298">
        <v>600.76666666666654</v>
      </c>
      <c r="J83" s="298">
        <v>641.86666666666667</v>
      </c>
      <c r="K83" s="298">
        <v>649.18333333333351</v>
      </c>
      <c r="L83" s="298">
        <v>662.41666666666674</v>
      </c>
      <c r="M83" s="285">
        <v>635.95000000000005</v>
      </c>
      <c r="N83" s="285">
        <v>615.4</v>
      </c>
      <c r="O83" s="300">
        <v>102313750</v>
      </c>
      <c r="P83" s="301">
        <v>-3.0804298274177792E-2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1500.8</v>
      </c>
      <c r="F84" s="297">
        <v>1484.3</v>
      </c>
      <c r="G84" s="298">
        <v>1458.85</v>
      </c>
      <c r="H84" s="298">
        <v>1416.8999999999999</v>
      </c>
      <c r="I84" s="298">
        <v>1391.4499999999998</v>
      </c>
      <c r="J84" s="298">
        <v>1526.25</v>
      </c>
      <c r="K84" s="298">
        <v>1551.7000000000003</v>
      </c>
      <c r="L84" s="298">
        <v>1593.65</v>
      </c>
      <c r="M84" s="285">
        <v>1509.75</v>
      </c>
      <c r="N84" s="285">
        <v>1442.35</v>
      </c>
      <c r="O84" s="300">
        <v>903125</v>
      </c>
      <c r="P84" s="301">
        <v>-3.7590579710144928E-2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493.2</v>
      </c>
      <c r="F85" s="297">
        <v>489.16666666666669</v>
      </c>
      <c r="G85" s="298">
        <v>483.43333333333339</v>
      </c>
      <c r="H85" s="298">
        <v>473.66666666666669</v>
      </c>
      <c r="I85" s="298">
        <v>467.93333333333339</v>
      </c>
      <c r="J85" s="298">
        <v>498.93333333333339</v>
      </c>
      <c r="K85" s="298">
        <v>504.66666666666663</v>
      </c>
      <c r="L85" s="298">
        <v>514.43333333333339</v>
      </c>
      <c r="M85" s="285">
        <v>494.9</v>
      </c>
      <c r="N85" s="285">
        <v>479.4</v>
      </c>
      <c r="O85" s="300">
        <v>6453000</v>
      </c>
      <c r="P85" s="301">
        <v>-2.9769959404600813E-2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11.2</v>
      </c>
      <c r="F86" s="297">
        <v>11.35</v>
      </c>
      <c r="G86" s="298">
        <v>11</v>
      </c>
      <c r="H86" s="298">
        <v>10.8</v>
      </c>
      <c r="I86" s="298">
        <v>10.450000000000001</v>
      </c>
      <c r="J86" s="298">
        <v>11.549999999999999</v>
      </c>
      <c r="K86" s="298">
        <v>11.899999999999997</v>
      </c>
      <c r="L86" s="298">
        <v>12.099999999999998</v>
      </c>
      <c r="M86" s="285">
        <v>11.7</v>
      </c>
      <c r="N86" s="285">
        <v>11.15</v>
      </c>
      <c r="O86" s="300">
        <v>920150000</v>
      </c>
      <c r="P86" s="301">
        <v>5.199969411944636E-3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67.05</v>
      </c>
      <c r="F87" s="297">
        <v>66.566666666666663</v>
      </c>
      <c r="G87" s="298">
        <v>65.033333333333331</v>
      </c>
      <c r="H87" s="298">
        <v>63.016666666666666</v>
      </c>
      <c r="I87" s="298">
        <v>61.483333333333334</v>
      </c>
      <c r="J87" s="298">
        <v>68.583333333333329</v>
      </c>
      <c r="K87" s="298">
        <v>70.11666666666666</v>
      </c>
      <c r="L87" s="298">
        <v>72.133333333333326</v>
      </c>
      <c r="M87" s="285">
        <v>68.099999999999994</v>
      </c>
      <c r="N87" s="285">
        <v>64.55</v>
      </c>
      <c r="O87" s="300">
        <v>152437000</v>
      </c>
      <c r="P87" s="301">
        <v>1.8923037846075692E-2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519.54999999999995</v>
      </c>
      <c r="F88" s="297">
        <v>520.5333333333333</v>
      </c>
      <c r="G88" s="298">
        <v>513.36666666666656</v>
      </c>
      <c r="H88" s="298">
        <v>507.18333333333328</v>
      </c>
      <c r="I88" s="298">
        <v>500.01666666666654</v>
      </c>
      <c r="J88" s="298">
        <v>526.71666666666658</v>
      </c>
      <c r="K88" s="298">
        <v>533.88333333333333</v>
      </c>
      <c r="L88" s="298">
        <v>540.06666666666661</v>
      </c>
      <c r="M88" s="285">
        <v>527.70000000000005</v>
      </c>
      <c r="N88" s="285">
        <v>514.35</v>
      </c>
      <c r="O88" s="300">
        <v>7151375</v>
      </c>
      <c r="P88" s="301">
        <v>-2.4385668730069407E-2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1793.95</v>
      </c>
      <c r="F89" s="297">
        <v>1776.3000000000002</v>
      </c>
      <c r="G89" s="298">
        <v>1727.7000000000003</v>
      </c>
      <c r="H89" s="298">
        <v>1661.45</v>
      </c>
      <c r="I89" s="298">
        <v>1612.8500000000001</v>
      </c>
      <c r="J89" s="298">
        <v>1842.5500000000004</v>
      </c>
      <c r="K89" s="298">
        <v>1891.1500000000003</v>
      </c>
      <c r="L89" s="298">
        <v>1957.4000000000005</v>
      </c>
      <c r="M89" s="285">
        <v>1824.9</v>
      </c>
      <c r="N89" s="285">
        <v>1710.05</v>
      </c>
      <c r="O89" s="300">
        <v>3323500</v>
      </c>
      <c r="P89" s="301">
        <v>1.1873953417567362E-2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1107.6500000000001</v>
      </c>
      <c r="F90" s="297">
        <v>1099.9666666666667</v>
      </c>
      <c r="G90" s="298">
        <v>1088.9333333333334</v>
      </c>
      <c r="H90" s="298">
        <v>1070.2166666666667</v>
      </c>
      <c r="I90" s="298">
        <v>1059.1833333333334</v>
      </c>
      <c r="J90" s="298">
        <v>1118.6833333333334</v>
      </c>
      <c r="K90" s="298">
        <v>1129.7166666666667</v>
      </c>
      <c r="L90" s="298">
        <v>1148.4333333333334</v>
      </c>
      <c r="M90" s="285">
        <v>1111</v>
      </c>
      <c r="N90" s="285">
        <v>1081.25</v>
      </c>
      <c r="O90" s="300">
        <v>21620700</v>
      </c>
      <c r="P90" s="301">
        <v>3.0366716705983274E-2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259.45</v>
      </c>
      <c r="F91" s="297">
        <v>260.34999999999997</v>
      </c>
      <c r="G91" s="298">
        <v>256.99999999999994</v>
      </c>
      <c r="H91" s="298">
        <v>254.54999999999995</v>
      </c>
      <c r="I91" s="298">
        <v>251.19999999999993</v>
      </c>
      <c r="J91" s="298">
        <v>262.79999999999995</v>
      </c>
      <c r="K91" s="298">
        <v>266.14999999999998</v>
      </c>
      <c r="L91" s="298">
        <v>268.59999999999997</v>
      </c>
      <c r="M91" s="285">
        <v>263.7</v>
      </c>
      <c r="N91" s="285">
        <v>257.89999999999998</v>
      </c>
      <c r="O91" s="300">
        <v>13087200</v>
      </c>
      <c r="P91" s="301">
        <v>-5.9549128030625268E-3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1351.75</v>
      </c>
      <c r="F92" s="425">
        <v>1340.25</v>
      </c>
      <c r="G92" s="426">
        <v>1325.95</v>
      </c>
      <c r="H92" s="426">
        <v>1300.1500000000001</v>
      </c>
      <c r="I92" s="426">
        <v>1285.8500000000001</v>
      </c>
      <c r="J92" s="426">
        <v>1366.05</v>
      </c>
      <c r="K92" s="426">
        <v>1380.3500000000001</v>
      </c>
      <c r="L92" s="426">
        <v>1406.1499999999999</v>
      </c>
      <c r="M92" s="427">
        <v>1354.55</v>
      </c>
      <c r="N92" s="427">
        <v>1314.45</v>
      </c>
      <c r="O92" s="428">
        <v>31444200</v>
      </c>
      <c r="P92" s="429">
        <v>-5.1457013574660634E-2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103</v>
      </c>
      <c r="F93" s="297">
        <v>103.05</v>
      </c>
      <c r="G93" s="298">
        <v>101.69999999999999</v>
      </c>
      <c r="H93" s="298">
        <v>100.39999999999999</v>
      </c>
      <c r="I93" s="298">
        <v>99.049999999999983</v>
      </c>
      <c r="J93" s="298">
        <v>104.35</v>
      </c>
      <c r="K93" s="298">
        <v>105.69999999999999</v>
      </c>
      <c r="L93" s="298">
        <v>107</v>
      </c>
      <c r="M93" s="285">
        <v>104.4</v>
      </c>
      <c r="N93" s="285">
        <v>101.75</v>
      </c>
      <c r="O93" s="300">
        <v>73723000</v>
      </c>
      <c r="P93" s="301">
        <v>-2.2915230875258444E-2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1899.1</v>
      </c>
      <c r="F94" s="297">
        <v>1909.6499999999999</v>
      </c>
      <c r="G94" s="298">
        <v>1882.3999999999996</v>
      </c>
      <c r="H94" s="298">
        <v>1865.6999999999998</v>
      </c>
      <c r="I94" s="298">
        <v>1838.4499999999996</v>
      </c>
      <c r="J94" s="298">
        <v>1926.3499999999997</v>
      </c>
      <c r="K94" s="298">
        <v>1953.6000000000001</v>
      </c>
      <c r="L94" s="298">
        <v>1970.2999999999997</v>
      </c>
      <c r="M94" s="285">
        <v>1936.9</v>
      </c>
      <c r="N94" s="285">
        <v>1892.95</v>
      </c>
      <c r="O94" s="300">
        <v>1326975</v>
      </c>
      <c r="P94" s="301">
        <v>1.1895910780669145E-2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211.5</v>
      </c>
      <c r="F95" s="297">
        <v>211.45000000000002</v>
      </c>
      <c r="G95" s="298">
        <v>210.40000000000003</v>
      </c>
      <c r="H95" s="298">
        <v>209.3</v>
      </c>
      <c r="I95" s="298">
        <v>208.25000000000003</v>
      </c>
      <c r="J95" s="298">
        <v>212.55000000000004</v>
      </c>
      <c r="K95" s="298">
        <v>213.60000000000005</v>
      </c>
      <c r="L95" s="298">
        <v>214.70000000000005</v>
      </c>
      <c r="M95" s="285">
        <v>212.5</v>
      </c>
      <c r="N95" s="285">
        <v>210.35</v>
      </c>
      <c r="O95" s="300">
        <v>141276800</v>
      </c>
      <c r="P95" s="301">
        <v>1.0436454351955692E-2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351.65</v>
      </c>
      <c r="F96" s="297">
        <v>350.40000000000003</v>
      </c>
      <c r="G96" s="298">
        <v>343.80000000000007</v>
      </c>
      <c r="H96" s="298">
        <v>335.95000000000005</v>
      </c>
      <c r="I96" s="298">
        <v>329.35000000000008</v>
      </c>
      <c r="J96" s="298">
        <v>358.25000000000006</v>
      </c>
      <c r="K96" s="298">
        <v>364.85000000000008</v>
      </c>
      <c r="L96" s="298">
        <v>372.70000000000005</v>
      </c>
      <c r="M96" s="285">
        <v>357</v>
      </c>
      <c r="N96" s="285">
        <v>342.55</v>
      </c>
      <c r="O96" s="300">
        <v>24000000</v>
      </c>
      <c r="P96" s="301">
        <v>7.9798404031919366E-3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430.9</v>
      </c>
      <c r="F97" s="297">
        <v>429.48333333333329</v>
      </c>
      <c r="G97" s="298">
        <v>421.06666666666661</v>
      </c>
      <c r="H97" s="298">
        <v>411.23333333333329</v>
      </c>
      <c r="I97" s="298">
        <v>402.81666666666661</v>
      </c>
      <c r="J97" s="298">
        <v>439.31666666666661</v>
      </c>
      <c r="K97" s="298">
        <v>447.73333333333323</v>
      </c>
      <c r="L97" s="298">
        <v>457.56666666666661</v>
      </c>
      <c r="M97" s="285">
        <v>437.9</v>
      </c>
      <c r="N97" s="285">
        <v>419.65</v>
      </c>
      <c r="O97" s="300">
        <v>32202900</v>
      </c>
      <c r="P97" s="301">
        <v>2.9876521889301441E-2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3158.4</v>
      </c>
      <c r="F98" s="297">
        <v>3144.4666666666667</v>
      </c>
      <c r="G98" s="298">
        <v>3117.9333333333334</v>
      </c>
      <c r="H98" s="298">
        <v>3077.4666666666667</v>
      </c>
      <c r="I98" s="298">
        <v>3050.9333333333334</v>
      </c>
      <c r="J98" s="298">
        <v>3184.9333333333334</v>
      </c>
      <c r="K98" s="298">
        <v>3211.4666666666672</v>
      </c>
      <c r="L98" s="298">
        <v>3251.9333333333334</v>
      </c>
      <c r="M98" s="285">
        <v>3171</v>
      </c>
      <c r="N98" s="285">
        <v>3104</v>
      </c>
      <c r="O98" s="300">
        <v>1255500</v>
      </c>
      <c r="P98" s="301">
        <v>-2.2957198443579768E-2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1900.85</v>
      </c>
      <c r="F99" s="297">
        <v>1887.4166666666667</v>
      </c>
      <c r="G99" s="298">
        <v>1863.4333333333334</v>
      </c>
      <c r="H99" s="298">
        <v>1826.0166666666667</v>
      </c>
      <c r="I99" s="298">
        <v>1802.0333333333333</v>
      </c>
      <c r="J99" s="298">
        <v>1924.8333333333335</v>
      </c>
      <c r="K99" s="298">
        <v>1948.8166666666666</v>
      </c>
      <c r="L99" s="298">
        <v>1986.2333333333336</v>
      </c>
      <c r="M99" s="285">
        <v>1911.4</v>
      </c>
      <c r="N99" s="285">
        <v>1850</v>
      </c>
      <c r="O99" s="300">
        <v>13335200</v>
      </c>
      <c r="P99" s="301">
        <v>-1.9297523092310406E-2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112.95</v>
      </c>
      <c r="F100" s="297">
        <v>111.55</v>
      </c>
      <c r="G100" s="298">
        <v>109.1</v>
      </c>
      <c r="H100" s="298">
        <v>105.25</v>
      </c>
      <c r="I100" s="298">
        <v>102.8</v>
      </c>
      <c r="J100" s="298">
        <v>115.39999999999999</v>
      </c>
      <c r="K100" s="298">
        <v>117.85000000000001</v>
      </c>
      <c r="L100" s="298">
        <v>121.69999999999999</v>
      </c>
      <c r="M100" s="285">
        <v>114</v>
      </c>
      <c r="N100" s="285">
        <v>107.7</v>
      </c>
      <c r="O100" s="300">
        <v>33018800</v>
      </c>
      <c r="P100" s="301">
        <v>0.11816258688425506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2340.5</v>
      </c>
      <c r="F101" s="297">
        <v>2347.4</v>
      </c>
      <c r="G101" s="298">
        <v>2312.2000000000003</v>
      </c>
      <c r="H101" s="298">
        <v>2283.9</v>
      </c>
      <c r="I101" s="298">
        <v>2248.7000000000003</v>
      </c>
      <c r="J101" s="298">
        <v>2375.7000000000003</v>
      </c>
      <c r="K101" s="298">
        <v>2410.9</v>
      </c>
      <c r="L101" s="298">
        <v>2439.2000000000003</v>
      </c>
      <c r="M101" s="285">
        <v>2382.6</v>
      </c>
      <c r="N101" s="285">
        <v>2319.1</v>
      </c>
      <c r="O101" s="300">
        <v>128250</v>
      </c>
      <c r="P101" s="301">
        <v>-5.8139534883720929E-3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467.35</v>
      </c>
      <c r="F102" s="297">
        <v>461.3</v>
      </c>
      <c r="G102" s="298">
        <v>453.35</v>
      </c>
      <c r="H102" s="298">
        <v>439.35</v>
      </c>
      <c r="I102" s="298">
        <v>431.40000000000003</v>
      </c>
      <c r="J102" s="298">
        <v>475.3</v>
      </c>
      <c r="K102" s="298">
        <v>483.24999999999994</v>
      </c>
      <c r="L102" s="298">
        <v>497.25</v>
      </c>
      <c r="M102" s="285">
        <v>469.25</v>
      </c>
      <c r="N102" s="285">
        <v>447.3</v>
      </c>
      <c r="O102" s="300">
        <v>10142000</v>
      </c>
      <c r="P102" s="301">
        <v>0.11769891999118361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1507.6</v>
      </c>
      <c r="F103" s="297">
        <v>1505.5666666666666</v>
      </c>
      <c r="G103" s="298">
        <v>1493.1333333333332</v>
      </c>
      <c r="H103" s="298">
        <v>1478.6666666666665</v>
      </c>
      <c r="I103" s="298">
        <v>1466.2333333333331</v>
      </c>
      <c r="J103" s="298">
        <v>1520.0333333333333</v>
      </c>
      <c r="K103" s="298">
        <v>1532.4666666666667</v>
      </c>
      <c r="L103" s="298">
        <v>1546.9333333333334</v>
      </c>
      <c r="M103" s="285">
        <v>1518</v>
      </c>
      <c r="N103" s="285">
        <v>1491.1</v>
      </c>
      <c r="O103" s="300">
        <v>12893225</v>
      </c>
      <c r="P103" s="301">
        <v>1.5633375022333393E-3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3936.7</v>
      </c>
      <c r="F104" s="297">
        <v>3933.7833333333333</v>
      </c>
      <c r="G104" s="298">
        <v>3871.0166666666664</v>
      </c>
      <c r="H104" s="298">
        <v>3805.333333333333</v>
      </c>
      <c r="I104" s="298">
        <v>3742.5666666666662</v>
      </c>
      <c r="J104" s="298">
        <v>3999.4666666666667</v>
      </c>
      <c r="K104" s="298">
        <v>4062.233333333334</v>
      </c>
      <c r="L104" s="298">
        <v>4127.916666666667</v>
      </c>
      <c r="M104" s="285">
        <v>3996.55</v>
      </c>
      <c r="N104" s="285">
        <v>3868.1</v>
      </c>
      <c r="O104" s="300">
        <v>91650</v>
      </c>
      <c r="P104" s="301">
        <v>6.2608695652173918E-2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2731.65</v>
      </c>
      <c r="F105" s="297">
        <v>2751.0666666666671</v>
      </c>
      <c r="G105" s="298">
        <v>2683.1333333333341</v>
      </c>
      <c r="H105" s="298">
        <v>2634.6166666666672</v>
      </c>
      <c r="I105" s="298">
        <v>2566.6833333333343</v>
      </c>
      <c r="J105" s="298">
        <v>2799.5833333333339</v>
      </c>
      <c r="K105" s="298">
        <v>2867.5166666666673</v>
      </c>
      <c r="L105" s="298">
        <v>2916.0333333333338</v>
      </c>
      <c r="M105" s="285">
        <v>2819</v>
      </c>
      <c r="N105" s="285">
        <v>2702.55</v>
      </c>
      <c r="O105" s="300">
        <v>196800</v>
      </c>
      <c r="P105" s="301">
        <v>0.64548494983277593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1065.75</v>
      </c>
      <c r="F106" s="297">
        <v>1061.3</v>
      </c>
      <c r="G106" s="298">
        <v>1053.8</v>
      </c>
      <c r="H106" s="298">
        <v>1041.8499999999999</v>
      </c>
      <c r="I106" s="298">
        <v>1034.3499999999999</v>
      </c>
      <c r="J106" s="298">
        <v>1073.25</v>
      </c>
      <c r="K106" s="298">
        <v>1080.75</v>
      </c>
      <c r="L106" s="298">
        <v>1092.7</v>
      </c>
      <c r="M106" s="285">
        <v>1068.8</v>
      </c>
      <c r="N106" s="285">
        <v>1049.3499999999999</v>
      </c>
      <c r="O106" s="300">
        <v>7521650</v>
      </c>
      <c r="P106" s="301">
        <v>-9.7358997314234558E-3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855.25</v>
      </c>
      <c r="F107" s="297">
        <v>858.45000000000016</v>
      </c>
      <c r="G107" s="298">
        <v>847.25000000000034</v>
      </c>
      <c r="H107" s="298">
        <v>839.25000000000023</v>
      </c>
      <c r="I107" s="298">
        <v>828.05000000000041</v>
      </c>
      <c r="J107" s="298">
        <v>866.45000000000027</v>
      </c>
      <c r="K107" s="298">
        <v>877.65000000000009</v>
      </c>
      <c r="L107" s="298">
        <v>885.6500000000002</v>
      </c>
      <c r="M107" s="285">
        <v>869.65</v>
      </c>
      <c r="N107" s="285">
        <v>850.45</v>
      </c>
      <c r="O107" s="300">
        <v>7872200</v>
      </c>
      <c r="P107" s="301">
        <v>-9.233252623083131E-2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215.45</v>
      </c>
      <c r="F108" s="297">
        <v>213.08333333333334</v>
      </c>
      <c r="G108" s="298">
        <v>209.66666666666669</v>
      </c>
      <c r="H108" s="298">
        <v>203.88333333333335</v>
      </c>
      <c r="I108" s="298">
        <v>200.4666666666667</v>
      </c>
      <c r="J108" s="298">
        <v>218.86666666666667</v>
      </c>
      <c r="K108" s="298">
        <v>222.28333333333336</v>
      </c>
      <c r="L108" s="298">
        <v>228.06666666666666</v>
      </c>
      <c r="M108" s="285">
        <v>216.5</v>
      </c>
      <c r="N108" s="285">
        <v>207.3</v>
      </c>
      <c r="O108" s="300">
        <v>13060000</v>
      </c>
      <c r="P108" s="301">
        <v>3.2900980702309394E-2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176.65</v>
      </c>
      <c r="F109" s="297">
        <v>176.04999999999998</v>
      </c>
      <c r="G109" s="298">
        <v>174.84999999999997</v>
      </c>
      <c r="H109" s="298">
        <v>173.04999999999998</v>
      </c>
      <c r="I109" s="298">
        <v>171.84999999999997</v>
      </c>
      <c r="J109" s="298">
        <v>177.84999999999997</v>
      </c>
      <c r="K109" s="298">
        <v>179.04999999999995</v>
      </c>
      <c r="L109" s="298">
        <v>180.84999999999997</v>
      </c>
      <c r="M109" s="285">
        <v>177.25</v>
      </c>
      <c r="N109" s="285">
        <v>174.25</v>
      </c>
      <c r="O109" s="300">
        <v>19368000</v>
      </c>
      <c r="P109" s="301">
        <v>3.3621517771373677E-2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407.7</v>
      </c>
      <c r="F110" s="297">
        <v>407.13333333333338</v>
      </c>
      <c r="G110" s="298">
        <v>404.46666666666675</v>
      </c>
      <c r="H110" s="298">
        <v>401.23333333333335</v>
      </c>
      <c r="I110" s="298">
        <v>398.56666666666672</v>
      </c>
      <c r="J110" s="298">
        <v>410.36666666666679</v>
      </c>
      <c r="K110" s="298">
        <v>413.03333333333342</v>
      </c>
      <c r="L110" s="298">
        <v>416.26666666666682</v>
      </c>
      <c r="M110" s="285">
        <v>409.8</v>
      </c>
      <c r="N110" s="285">
        <v>403.9</v>
      </c>
      <c r="O110" s="300">
        <v>7630000</v>
      </c>
      <c r="P110" s="301">
        <v>6.178680768160312E-2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7175.3</v>
      </c>
      <c r="F111" s="297">
        <v>7193.166666666667</v>
      </c>
      <c r="G111" s="298">
        <v>7105.6833333333343</v>
      </c>
      <c r="H111" s="298">
        <v>7036.0666666666675</v>
      </c>
      <c r="I111" s="298">
        <v>6948.5833333333348</v>
      </c>
      <c r="J111" s="298">
        <v>7262.7833333333338</v>
      </c>
      <c r="K111" s="298">
        <v>7350.2666666666655</v>
      </c>
      <c r="L111" s="298">
        <v>7419.8833333333332</v>
      </c>
      <c r="M111" s="285">
        <v>7280.65</v>
      </c>
      <c r="N111" s="285">
        <v>7123.55</v>
      </c>
      <c r="O111" s="300">
        <v>2883900</v>
      </c>
      <c r="P111" s="301">
        <v>6.3188940092165899E-2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569.85</v>
      </c>
      <c r="F112" s="297">
        <v>565.01666666666677</v>
      </c>
      <c r="G112" s="298">
        <v>558.83333333333348</v>
      </c>
      <c r="H112" s="298">
        <v>547.81666666666672</v>
      </c>
      <c r="I112" s="298">
        <v>541.63333333333344</v>
      </c>
      <c r="J112" s="298">
        <v>576.03333333333353</v>
      </c>
      <c r="K112" s="298">
        <v>582.2166666666667</v>
      </c>
      <c r="L112" s="298">
        <v>593.23333333333358</v>
      </c>
      <c r="M112" s="285">
        <v>571.20000000000005</v>
      </c>
      <c r="N112" s="285">
        <v>554</v>
      </c>
      <c r="O112" s="300">
        <v>13325000</v>
      </c>
      <c r="P112" s="301">
        <v>-5.4880751839702098E-2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927.9</v>
      </c>
      <c r="F113" s="297">
        <v>925.0333333333333</v>
      </c>
      <c r="G113" s="298">
        <v>906.36666666666656</v>
      </c>
      <c r="H113" s="298">
        <v>884.83333333333326</v>
      </c>
      <c r="I113" s="298">
        <v>866.16666666666652</v>
      </c>
      <c r="J113" s="298">
        <v>946.56666666666661</v>
      </c>
      <c r="K113" s="298">
        <v>965.23333333333335</v>
      </c>
      <c r="L113" s="298">
        <v>986.76666666666665</v>
      </c>
      <c r="M113" s="285">
        <v>943.7</v>
      </c>
      <c r="N113" s="285">
        <v>903.5</v>
      </c>
      <c r="O113" s="300">
        <v>3012100</v>
      </c>
      <c r="P113" s="301">
        <v>-2.7696181284095678E-2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1187.25</v>
      </c>
      <c r="F114" s="297">
        <v>1196.0333333333333</v>
      </c>
      <c r="G114" s="298">
        <v>1172.2166666666667</v>
      </c>
      <c r="H114" s="298">
        <v>1157.1833333333334</v>
      </c>
      <c r="I114" s="298">
        <v>1133.3666666666668</v>
      </c>
      <c r="J114" s="298">
        <v>1211.0666666666666</v>
      </c>
      <c r="K114" s="298">
        <v>1234.8833333333332</v>
      </c>
      <c r="L114" s="298">
        <v>1249.9166666666665</v>
      </c>
      <c r="M114" s="285">
        <v>1219.8499999999999</v>
      </c>
      <c r="N114" s="285">
        <v>1181</v>
      </c>
      <c r="O114" s="300">
        <v>1481400</v>
      </c>
      <c r="P114" s="301">
        <v>-2.8271405492730209E-3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1757.4</v>
      </c>
      <c r="F115" s="297">
        <v>1754.75</v>
      </c>
      <c r="G115" s="298">
        <v>1731.65</v>
      </c>
      <c r="H115" s="298">
        <v>1705.9</v>
      </c>
      <c r="I115" s="298">
        <v>1682.8000000000002</v>
      </c>
      <c r="J115" s="298">
        <v>1780.5</v>
      </c>
      <c r="K115" s="298">
        <v>1803.6</v>
      </c>
      <c r="L115" s="298">
        <v>1829.35</v>
      </c>
      <c r="M115" s="285">
        <v>1777.85</v>
      </c>
      <c r="N115" s="285">
        <v>1729</v>
      </c>
      <c r="O115" s="300">
        <v>1105600</v>
      </c>
      <c r="P115" s="301">
        <v>1.0972933430870519E-2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234.1</v>
      </c>
      <c r="F116" s="297">
        <v>235.23333333333335</v>
      </c>
      <c r="G116" s="298">
        <v>231.56666666666669</v>
      </c>
      <c r="H116" s="298">
        <v>229.03333333333333</v>
      </c>
      <c r="I116" s="298">
        <v>225.36666666666667</v>
      </c>
      <c r="J116" s="298">
        <v>237.76666666666671</v>
      </c>
      <c r="K116" s="298">
        <v>241.43333333333334</v>
      </c>
      <c r="L116" s="298">
        <v>243.96666666666673</v>
      </c>
      <c r="M116" s="285">
        <v>238.9</v>
      </c>
      <c r="N116" s="285">
        <v>232.7</v>
      </c>
      <c r="O116" s="300">
        <v>29127000</v>
      </c>
      <c r="P116" s="301">
        <v>-1.5846736045411543E-2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1708</v>
      </c>
      <c r="F117" s="297">
        <v>1719.2166666666665</v>
      </c>
      <c r="G117" s="298">
        <v>1678.583333333333</v>
      </c>
      <c r="H117" s="298">
        <v>1649.1666666666665</v>
      </c>
      <c r="I117" s="298">
        <v>1608.5333333333331</v>
      </c>
      <c r="J117" s="298">
        <v>1748.633333333333</v>
      </c>
      <c r="K117" s="298">
        <v>1789.2666666666667</v>
      </c>
      <c r="L117" s="298">
        <v>1818.6833333333329</v>
      </c>
      <c r="M117" s="285">
        <v>1759.85</v>
      </c>
      <c r="N117" s="285">
        <v>1689.8</v>
      </c>
      <c r="O117" s="300">
        <v>157950</v>
      </c>
      <c r="P117" s="301">
        <v>0.62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89700.6</v>
      </c>
      <c r="F118" s="297">
        <v>89745.45</v>
      </c>
      <c r="G118" s="298">
        <v>89030.9</v>
      </c>
      <c r="H118" s="298">
        <v>88361.2</v>
      </c>
      <c r="I118" s="298">
        <v>87646.65</v>
      </c>
      <c r="J118" s="298">
        <v>90415.15</v>
      </c>
      <c r="K118" s="298">
        <v>91129.700000000012</v>
      </c>
      <c r="L118" s="298">
        <v>91799.4</v>
      </c>
      <c r="M118" s="285">
        <v>90460</v>
      </c>
      <c r="N118" s="285">
        <v>89075.75</v>
      </c>
      <c r="O118" s="300">
        <v>50870</v>
      </c>
      <c r="P118" s="301">
        <v>-1.3741656851197488E-3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1317.05</v>
      </c>
      <c r="F119" s="297">
        <v>1313.7166666666667</v>
      </c>
      <c r="G119" s="298">
        <v>1303.4333333333334</v>
      </c>
      <c r="H119" s="298">
        <v>1289.8166666666666</v>
      </c>
      <c r="I119" s="298">
        <v>1279.5333333333333</v>
      </c>
      <c r="J119" s="298">
        <v>1327.3333333333335</v>
      </c>
      <c r="K119" s="298">
        <v>1337.6166666666668</v>
      </c>
      <c r="L119" s="298">
        <v>1351.2333333333336</v>
      </c>
      <c r="M119" s="285">
        <v>1324</v>
      </c>
      <c r="N119" s="285">
        <v>1300.0999999999999</v>
      </c>
      <c r="O119" s="300">
        <v>2614500</v>
      </c>
      <c r="P119" s="301">
        <v>-4.6238030095759233E-2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364.05</v>
      </c>
      <c r="F120" s="297">
        <v>363.2</v>
      </c>
      <c r="G120" s="298">
        <v>349.2</v>
      </c>
      <c r="H120" s="298">
        <v>334.35</v>
      </c>
      <c r="I120" s="298">
        <v>320.35000000000002</v>
      </c>
      <c r="J120" s="298">
        <v>378.04999999999995</v>
      </c>
      <c r="K120" s="298">
        <v>392.04999999999995</v>
      </c>
      <c r="L120" s="298">
        <v>406.89999999999992</v>
      </c>
      <c r="M120" s="285">
        <v>377.2</v>
      </c>
      <c r="N120" s="285">
        <v>348.35</v>
      </c>
      <c r="O120" s="300">
        <v>1844800</v>
      </c>
      <c r="P120" s="301">
        <v>1.4689507494646681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62.35</v>
      </c>
      <c r="F121" s="297">
        <v>62.25</v>
      </c>
      <c r="G121" s="298">
        <v>60.3</v>
      </c>
      <c r="H121" s="298">
        <v>58.25</v>
      </c>
      <c r="I121" s="298">
        <v>56.3</v>
      </c>
      <c r="J121" s="298">
        <v>64.3</v>
      </c>
      <c r="K121" s="298">
        <v>66.25</v>
      </c>
      <c r="L121" s="298">
        <v>68.3</v>
      </c>
      <c r="M121" s="285">
        <v>64.2</v>
      </c>
      <c r="N121" s="285">
        <v>60.2</v>
      </c>
      <c r="O121" s="300">
        <v>65365000</v>
      </c>
      <c r="P121" s="301">
        <v>1.5583729529846805E-2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5083.55</v>
      </c>
      <c r="F122" s="297">
        <v>5072.666666666667</v>
      </c>
      <c r="G122" s="298">
        <v>5035.3833333333341</v>
      </c>
      <c r="H122" s="298">
        <v>4987.2166666666672</v>
      </c>
      <c r="I122" s="298">
        <v>4949.9333333333343</v>
      </c>
      <c r="J122" s="298">
        <v>5120.8333333333339</v>
      </c>
      <c r="K122" s="298">
        <v>5158.1166666666668</v>
      </c>
      <c r="L122" s="298">
        <v>5206.2833333333338</v>
      </c>
      <c r="M122" s="285">
        <v>5109.95</v>
      </c>
      <c r="N122" s="285">
        <v>5024.5</v>
      </c>
      <c r="O122" s="300">
        <v>861000</v>
      </c>
      <c r="P122" s="301">
        <v>-4.048582995951417E-3</v>
      </c>
    </row>
    <row r="123" spans="1:16" ht="15">
      <c r="A123" s="263">
        <v>113</v>
      </c>
      <c r="B123" s="362" t="s">
        <v>861</v>
      </c>
      <c r="C123" s="468" t="s">
        <v>450</v>
      </c>
      <c r="D123" s="469">
        <v>44280</v>
      </c>
      <c r="E123" s="297">
        <v>2806.15</v>
      </c>
      <c r="F123" s="297">
        <v>2808.8333333333335</v>
      </c>
      <c r="G123" s="298">
        <v>2772.3166666666671</v>
      </c>
      <c r="H123" s="298">
        <v>2738.4833333333336</v>
      </c>
      <c r="I123" s="298">
        <v>2701.9666666666672</v>
      </c>
      <c r="J123" s="298">
        <v>2842.666666666667</v>
      </c>
      <c r="K123" s="298">
        <v>2879.1833333333334</v>
      </c>
      <c r="L123" s="298">
        <v>2913.0166666666669</v>
      </c>
      <c r="M123" s="285">
        <v>2845.35</v>
      </c>
      <c r="N123" s="285">
        <v>2775</v>
      </c>
      <c r="O123" s="300">
        <v>146475</v>
      </c>
      <c r="P123" s="301">
        <v>-6.1068702290076335E-3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16817.900000000001</v>
      </c>
      <c r="F124" s="297">
        <v>16755.150000000001</v>
      </c>
      <c r="G124" s="298">
        <v>16667.350000000002</v>
      </c>
      <c r="H124" s="298">
        <v>16516.8</v>
      </c>
      <c r="I124" s="298">
        <v>16429</v>
      </c>
      <c r="J124" s="298">
        <v>16905.700000000004</v>
      </c>
      <c r="K124" s="298">
        <v>16993.500000000007</v>
      </c>
      <c r="L124" s="298">
        <v>17144.050000000007</v>
      </c>
      <c r="M124" s="285">
        <v>16842.95</v>
      </c>
      <c r="N124" s="285">
        <v>16604.599999999999</v>
      </c>
      <c r="O124" s="300">
        <v>332400</v>
      </c>
      <c r="P124" s="301">
        <v>-4.2074927953890492E-2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136.6</v>
      </c>
      <c r="F125" s="297">
        <v>135.86666666666667</v>
      </c>
      <c r="G125" s="298">
        <v>134.73333333333335</v>
      </c>
      <c r="H125" s="298">
        <v>132.86666666666667</v>
      </c>
      <c r="I125" s="298">
        <v>131.73333333333335</v>
      </c>
      <c r="J125" s="298">
        <v>137.73333333333335</v>
      </c>
      <c r="K125" s="298">
        <v>138.86666666666667</v>
      </c>
      <c r="L125" s="298">
        <v>140.73333333333335</v>
      </c>
      <c r="M125" s="285">
        <v>137</v>
      </c>
      <c r="N125" s="285">
        <v>134</v>
      </c>
      <c r="O125" s="300">
        <v>48374000</v>
      </c>
      <c r="P125" s="301">
        <v>2.1505376344086023E-2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113.15</v>
      </c>
      <c r="F126" s="297">
        <v>113.41666666666667</v>
      </c>
      <c r="G126" s="298">
        <v>111.98333333333335</v>
      </c>
      <c r="H126" s="298">
        <v>110.81666666666668</v>
      </c>
      <c r="I126" s="298">
        <v>109.38333333333335</v>
      </c>
      <c r="J126" s="298">
        <v>114.58333333333334</v>
      </c>
      <c r="K126" s="298">
        <v>116.01666666666665</v>
      </c>
      <c r="L126" s="298">
        <v>117.18333333333334</v>
      </c>
      <c r="M126" s="285">
        <v>114.85</v>
      </c>
      <c r="N126" s="285">
        <v>112.25</v>
      </c>
      <c r="O126" s="300">
        <v>77445900</v>
      </c>
      <c r="P126" s="301">
        <v>-6.6442215198570839E-2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113.85</v>
      </c>
      <c r="F127" s="297">
        <v>113.8</v>
      </c>
      <c r="G127" s="298">
        <v>112.64999999999999</v>
      </c>
      <c r="H127" s="298">
        <v>111.44999999999999</v>
      </c>
      <c r="I127" s="298">
        <v>110.29999999999998</v>
      </c>
      <c r="J127" s="298">
        <v>115</v>
      </c>
      <c r="K127" s="298">
        <v>116.15</v>
      </c>
      <c r="L127" s="298">
        <v>117.35000000000001</v>
      </c>
      <c r="M127" s="285">
        <v>114.95</v>
      </c>
      <c r="N127" s="285">
        <v>112.6</v>
      </c>
      <c r="O127" s="300">
        <v>41610800</v>
      </c>
      <c r="P127" s="301">
        <v>2.2903653227332954E-2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29211.1</v>
      </c>
      <c r="F128" s="297">
        <v>29303.666666666668</v>
      </c>
      <c r="G128" s="298">
        <v>28907.433333333334</v>
      </c>
      <c r="H128" s="298">
        <v>28603.766666666666</v>
      </c>
      <c r="I128" s="298">
        <v>28207.533333333333</v>
      </c>
      <c r="J128" s="298">
        <v>29607.333333333336</v>
      </c>
      <c r="K128" s="298">
        <v>30003.566666666666</v>
      </c>
      <c r="L128" s="298">
        <v>30307.233333333337</v>
      </c>
      <c r="M128" s="285">
        <v>29699.9</v>
      </c>
      <c r="N128" s="285">
        <v>29000</v>
      </c>
      <c r="O128" s="300">
        <v>71280</v>
      </c>
      <c r="P128" s="301">
        <v>-5.7516858389527963E-2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2003.25</v>
      </c>
      <c r="F129" s="297">
        <v>1989.05</v>
      </c>
      <c r="G129" s="298">
        <v>1956.3999999999999</v>
      </c>
      <c r="H129" s="298">
        <v>1909.55</v>
      </c>
      <c r="I129" s="298">
        <v>1876.8999999999999</v>
      </c>
      <c r="J129" s="298">
        <v>2035.8999999999999</v>
      </c>
      <c r="K129" s="298">
        <v>2068.5500000000002</v>
      </c>
      <c r="L129" s="298">
        <v>2115.3999999999996</v>
      </c>
      <c r="M129" s="285">
        <v>2021.7</v>
      </c>
      <c r="N129" s="285">
        <v>1942.2</v>
      </c>
      <c r="O129" s="300">
        <v>3321450</v>
      </c>
      <c r="P129" s="301">
        <v>2.5471217524197658E-2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257.3</v>
      </c>
      <c r="F130" s="297">
        <v>257.88333333333333</v>
      </c>
      <c r="G130" s="298">
        <v>255.26666666666665</v>
      </c>
      <c r="H130" s="298">
        <v>253.23333333333332</v>
      </c>
      <c r="I130" s="298">
        <v>250.61666666666665</v>
      </c>
      <c r="J130" s="298">
        <v>259.91666666666663</v>
      </c>
      <c r="K130" s="298">
        <v>262.5333333333333</v>
      </c>
      <c r="L130" s="298">
        <v>264.56666666666666</v>
      </c>
      <c r="M130" s="285">
        <v>260.5</v>
      </c>
      <c r="N130" s="285">
        <v>255.85</v>
      </c>
      <c r="O130" s="300">
        <v>17715000</v>
      </c>
      <c r="P130" s="301">
        <v>1.6001376462491397E-2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134.30000000000001</v>
      </c>
      <c r="F131" s="297">
        <v>132.88333333333333</v>
      </c>
      <c r="G131" s="298">
        <v>130.91666666666666</v>
      </c>
      <c r="H131" s="298">
        <v>127.53333333333333</v>
      </c>
      <c r="I131" s="298">
        <v>125.56666666666666</v>
      </c>
      <c r="J131" s="298">
        <v>136.26666666666665</v>
      </c>
      <c r="K131" s="298">
        <v>138.23333333333335</v>
      </c>
      <c r="L131" s="298">
        <v>141.61666666666665</v>
      </c>
      <c r="M131" s="285">
        <v>134.85</v>
      </c>
      <c r="N131" s="285">
        <v>129.5</v>
      </c>
      <c r="O131" s="300">
        <v>35594200</v>
      </c>
      <c r="P131" s="301">
        <v>3.1626235399820304E-2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4679.8</v>
      </c>
      <c r="F132" s="297">
        <v>4660.2</v>
      </c>
      <c r="G132" s="298">
        <v>4623.75</v>
      </c>
      <c r="H132" s="298">
        <v>4567.7</v>
      </c>
      <c r="I132" s="298">
        <v>4531.25</v>
      </c>
      <c r="J132" s="298">
        <v>4716.25</v>
      </c>
      <c r="K132" s="298">
        <v>4752.6999999999989</v>
      </c>
      <c r="L132" s="298">
        <v>4808.75</v>
      </c>
      <c r="M132" s="285">
        <v>4696.6499999999996</v>
      </c>
      <c r="N132" s="285">
        <v>4604.1499999999996</v>
      </c>
      <c r="O132" s="300">
        <v>34625</v>
      </c>
      <c r="P132" s="301">
        <v>0.24774774774774774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1772.65</v>
      </c>
      <c r="F133" s="297">
        <v>1761.9166666666667</v>
      </c>
      <c r="G133" s="298">
        <v>1747.1833333333334</v>
      </c>
      <c r="H133" s="298">
        <v>1721.7166666666667</v>
      </c>
      <c r="I133" s="298">
        <v>1706.9833333333333</v>
      </c>
      <c r="J133" s="298">
        <v>1787.3833333333334</v>
      </c>
      <c r="K133" s="298">
        <v>1802.1166666666666</v>
      </c>
      <c r="L133" s="298">
        <v>1827.5833333333335</v>
      </c>
      <c r="M133" s="285">
        <v>1776.65</v>
      </c>
      <c r="N133" s="285">
        <v>1736.45</v>
      </c>
      <c r="O133" s="300">
        <v>2147500</v>
      </c>
      <c r="P133" s="301">
        <v>-3.5265049415992809E-2</v>
      </c>
    </row>
    <row r="134" spans="1:16" ht="15">
      <c r="A134" s="263">
        <v>124</v>
      </c>
      <c r="B134" s="362" t="s">
        <v>861</v>
      </c>
      <c r="C134" s="468" t="s">
        <v>267</v>
      </c>
      <c r="D134" s="469">
        <v>44280</v>
      </c>
      <c r="E134" s="297">
        <v>2294.1</v>
      </c>
      <c r="F134" s="297">
        <v>2307.9166666666665</v>
      </c>
      <c r="G134" s="298">
        <v>2271.1833333333329</v>
      </c>
      <c r="H134" s="298">
        <v>2248.2666666666664</v>
      </c>
      <c r="I134" s="298">
        <v>2211.5333333333328</v>
      </c>
      <c r="J134" s="298">
        <v>2330.833333333333</v>
      </c>
      <c r="K134" s="298">
        <v>2367.5666666666666</v>
      </c>
      <c r="L134" s="298">
        <v>2390.4833333333331</v>
      </c>
      <c r="M134" s="285">
        <v>2344.65</v>
      </c>
      <c r="N134" s="285">
        <v>2285</v>
      </c>
      <c r="O134" s="300">
        <v>225250</v>
      </c>
      <c r="P134" s="301">
        <v>2.1541950113378686E-2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42.6</v>
      </c>
      <c r="F135" s="297">
        <v>42.233333333333327</v>
      </c>
      <c r="G135" s="298">
        <v>41.216666666666654</v>
      </c>
      <c r="H135" s="298">
        <v>39.833333333333329</v>
      </c>
      <c r="I135" s="298">
        <v>38.816666666666656</v>
      </c>
      <c r="J135" s="298">
        <v>43.616666666666653</v>
      </c>
      <c r="K135" s="298">
        <v>44.633333333333319</v>
      </c>
      <c r="L135" s="298">
        <v>46.016666666666652</v>
      </c>
      <c r="M135" s="285">
        <v>43.25</v>
      </c>
      <c r="N135" s="285">
        <v>40.85</v>
      </c>
      <c r="O135" s="300">
        <v>251040000</v>
      </c>
      <c r="P135" s="301">
        <v>0.16793211255024565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225.1</v>
      </c>
      <c r="F136" s="297">
        <v>224.04999999999998</v>
      </c>
      <c r="G136" s="298">
        <v>221.99999999999997</v>
      </c>
      <c r="H136" s="298">
        <v>218.89999999999998</v>
      </c>
      <c r="I136" s="298">
        <v>216.84999999999997</v>
      </c>
      <c r="J136" s="298">
        <v>227.14999999999998</v>
      </c>
      <c r="K136" s="298">
        <v>229.2</v>
      </c>
      <c r="L136" s="298">
        <v>232.29999999999998</v>
      </c>
      <c r="M136" s="285">
        <v>226.1</v>
      </c>
      <c r="N136" s="285">
        <v>220.95</v>
      </c>
      <c r="O136" s="300">
        <v>10980000</v>
      </c>
      <c r="P136" s="301">
        <v>-0.1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1427.35</v>
      </c>
      <c r="F137" s="297">
        <v>1424.9833333333333</v>
      </c>
      <c r="G137" s="298">
        <v>1408.9666666666667</v>
      </c>
      <c r="H137" s="298">
        <v>1390.5833333333333</v>
      </c>
      <c r="I137" s="298">
        <v>1374.5666666666666</v>
      </c>
      <c r="J137" s="298">
        <v>1443.3666666666668</v>
      </c>
      <c r="K137" s="298">
        <v>1459.3833333333337</v>
      </c>
      <c r="L137" s="298">
        <v>1477.7666666666669</v>
      </c>
      <c r="M137" s="285">
        <v>1441</v>
      </c>
      <c r="N137" s="285">
        <v>1406.6</v>
      </c>
      <c r="O137" s="300">
        <v>1705737</v>
      </c>
      <c r="P137" s="301">
        <v>1.1944577161968467E-3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1016.15</v>
      </c>
      <c r="F138" s="297">
        <v>1014.6333333333333</v>
      </c>
      <c r="G138" s="298">
        <v>1005.2666666666667</v>
      </c>
      <c r="H138" s="298">
        <v>994.38333333333333</v>
      </c>
      <c r="I138" s="298">
        <v>985.01666666666665</v>
      </c>
      <c r="J138" s="298">
        <v>1025.5166666666667</v>
      </c>
      <c r="K138" s="298">
        <v>1034.8833333333332</v>
      </c>
      <c r="L138" s="298">
        <v>1045.7666666666667</v>
      </c>
      <c r="M138" s="285">
        <v>1024</v>
      </c>
      <c r="N138" s="285">
        <v>1003.75</v>
      </c>
      <c r="O138" s="300">
        <v>1698300</v>
      </c>
      <c r="P138" s="301">
        <v>-3.7108433734939758E-2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250.05</v>
      </c>
      <c r="F139" s="297">
        <v>246.81666666666669</v>
      </c>
      <c r="G139" s="298">
        <v>241.93333333333339</v>
      </c>
      <c r="H139" s="298">
        <v>233.81666666666669</v>
      </c>
      <c r="I139" s="298">
        <v>228.93333333333339</v>
      </c>
      <c r="J139" s="298">
        <v>254.93333333333339</v>
      </c>
      <c r="K139" s="298">
        <v>259.81666666666666</v>
      </c>
      <c r="L139" s="298">
        <v>267.93333333333339</v>
      </c>
      <c r="M139" s="285">
        <v>251.7</v>
      </c>
      <c r="N139" s="285">
        <v>238.7</v>
      </c>
      <c r="O139" s="300">
        <v>20543600</v>
      </c>
      <c r="P139" s="301">
        <v>9.2872570194384454E-2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144</v>
      </c>
      <c r="F140" s="297">
        <v>142.41666666666666</v>
      </c>
      <c r="G140" s="298">
        <v>140.23333333333332</v>
      </c>
      <c r="H140" s="298">
        <v>136.46666666666667</v>
      </c>
      <c r="I140" s="298">
        <v>134.28333333333333</v>
      </c>
      <c r="J140" s="298">
        <v>146.18333333333331</v>
      </c>
      <c r="K140" s="298">
        <v>148.36666666666665</v>
      </c>
      <c r="L140" s="298">
        <v>152.1333333333333</v>
      </c>
      <c r="M140" s="285">
        <v>144.6</v>
      </c>
      <c r="N140" s="285">
        <v>138.65</v>
      </c>
      <c r="O140" s="300">
        <v>19434000</v>
      </c>
      <c r="P140" s="301">
        <v>-9.2535471930906845E-4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2211.1</v>
      </c>
      <c r="F141" s="297">
        <v>2184.9</v>
      </c>
      <c r="G141" s="298">
        <v>2142.2000000000003</v>
      </c>
      <c r="H141" s="298">
        <v>2073.3000000000002</v>
      </c>
      <c r="I141" s="298">
        <v>2030.6000000000004</v>
      </c>
      <c r="J141" s="298">
        <v>2253.8000000000002</v>
      </c>
      <c r="K141" s="298">
        <v>2296.5</v>
      </c>
      <c r="L141" s="298">
        <v>2365.4</v>
      </c>
      <c r="M141" s="285">
        <v>2227.6</v>
      </c>
      <c r="N141" s="285">
        <v>2116</v>
      </c>
      <c r="O141" s="300">
        <v>26644500</v>
      </c>
      <c r="P141" s="301">
        <v>-6.1763825554166596E-2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78.75</v>
      </c>
      <c r="F142" s="297">
        <v>79.516666666666666</v>
      </c>
      <c r="G142" s="298">
        <v>77.733333333333334</v>
      </c>
      <c r="H142" s="298">
        <v>76.716666666666669</v>
      </c>
      <c r="I142" s="298">
        <v>74.933333333333337</v>
      </c>
      <c r="J142" s="298">
        <v>80.533333333333331</v>
      </c>
      <c r="K142" s="298">
        <v>82.316666666666663</v>
      </c>
      <c r="L142" s="298">
        <v>83.333333333333329</v>
      </c>
      <c r="M142" s="285">
        <v>81.3</v>
      </c>
      <c r="N142" s="285">
        <v>78.5</v>
      </c>
      <c r="O142" s="300">
        <v>139479000</v>
      </c>
      <c r="P142" s="301">
        <v>-6.8873668188736678E-2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910.3</v>
      </c>
      <c r="F143" s="297">
        <v>903.5</v>
      </c>
      <c r="G143" s="298">
        <v>894.4</v>
      </c>
      <c r="H143" s="298">
        <v>878.5</v>
      </c>
      <c r="I143" s="298">
        <v>869.4</v>
      </c>
      <c r="J143" s="298">
        <v>919.4</v>
      </c>
      <c r="K143" s="298">
        <v>928.49999999999989</v>
      </c>
      <c r="L143" s="298">
        <v>944.4</v>
      </c>
      <c r="M143" s="285">
        <v>912.6</v>
      </c>
      <c r="N143" s="285">
        <v>887.6</v>
      </c>
      <c r="O143" s="300">
        <v>5081250</v>
      </c>
      <c r="P143" s="301">
        <v>-2.7837566365332186E-2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408.05</v>
      </c>
      <c r="F144" s="297">
        <v>405.7833333333333</v>
      </c>
      <c r="G144" s="298">
        <v>399.76666666666659</v>
      </c>
      <c r="H144" s="298">
        <v>391.48333333333329</v>
      </c>
      <c r="I144" s="298">
        <v>385.46666666666658</v>
      </c>
      <c r="J144" s="298">
        <v>414.06666666666661</v>
      </c>
      <c r="K144" s="298">
        <v>420.08333333333326</v>
      </c>
      <c r="L144" s="298">
        <v>428.36666666666662</v>
      </c>
      <c r="M144" s="285">
        <v>411.8</v>
      </c>
      <c r="N144" s="285">
        <v>397.5</v>
      </c>
      <c r="O144" s="300">
        <v>93183000</v>
      </c>
      <c r="P144" s="301">
        <v>3.9142216720752063E-2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27890.5</v>
      </c>
      <c r="F145" s="297">
        <v>27995.716666666664</v>
      </c>
      <c r="G145" s="298">
        <v>27644.783333333326</v>
      </c>
      <c r="H145" s="298">
        <v>27399.066666666662</v>
      </c>
      <c r="I145" s="298">
        <v>27048.133333333324</v>
      </c>
      <c r="J145" s="298">
        <v>28241.433333333327</v>
      </c>
      <c r="K145" s="298">
        <v>28592.366666666669</v>
      </c>
      <c r="L145" s="298">
        <v>28838.083333333328</v>
      </c>
      <c r="M145" s="285">
        <v>28346.65</v>
      </c>
      <c r="N145" s="285">
        <v>27750</v>
      </c>
      <c r="O145" s="300">
        <v>122450</v>
      </c>
      <c r="P145" s="301">
        <v>-1.0105092966855295E-2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1931.45</v>
      </c>
      <c r="F146" s="297">
        <v>1939.1499999999999</v>
      </c>
      <c r="G146" s="298">
        <v>1913.2999999999997</v>
      </c>
      <c r="H146" s="298">
        <v>1895.1499999999999</v>
      </c>
      <c r="I146" s="298">
        <v>1869.2999999999997</v>
      </c>
      <c r="J146" s="298">
        <v>1957.2999999999997</v>
      </c>
      <c r="K146" s="298">
        <v>1983.1499999999996</v>
      </c>
      <c r="L146" s="298">
        <v>2001.2999999999997</v>
      </c>
      <c r="M146" s="285">
        <v>1965</v>
      </c>
      <c r="N146" s="285">
        <v>1921</v>
      </c>
      <c r="O146" s="300">
        <v>755150</v>
      </c>
      <c r="P146" s="301">
        <v>-2.9048656499636892E-3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5723.3</v>
      </c>
      <c r="F147" s="297">
        <v>5676.1833333333334</v>
      </c>
      <c r="G147" s="298">
        <v>5604.416666666667</v>
      </c>
      <c r="H147" s="298">
        <v>5485.5333333333338</v>
      </c>
      <c r="I147" s="298">
        <v>5413.7666666666673</v>
      </c>
      <c r="J147" s="298">
        <v>5795.0666666666666</v>
      </c>
      <c r="K147" s="298">
        <v>5866.833333333333</v>
      </c>
      <c r="L147" s="298">
        <v>5985.7166666666662</v>
      </c>
      <c r="M147" s="285">
        <v>5747.95</v>
      </c>
      <c r="N147" s="285">
        <v>5557.3</v>
      </c>
      <c r="O147" s="300">
        <v>297000</v>
      </c>
      <c r="P147" s="301">
        <v>5.2258635961027457E-2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1372.65</v>
      </c>
      <c r="F148" s="297">
        <v>1364.55</v>
      </c>
      <c r="G148" s="298">
        <v>1345.6999999999998</v>
      </c>
      <c r="H148" s="298">
        <v>1318.7499999999998</v>
      </c>
      <c r="I148" s="298">
        <v>1299.8999999999996</v>
      </c>
      <c r="J148" s="298">
        <v>1391.5</v>
      </c>
      <c r="K148" s="298">
        <v>1410.35</v>
      </c>
      <c r="L148" s="298">
        <v>1437.3000000000002</v>
      </c>
      <c r="M148" s="285">
        <v>1383.4</v>
      </c>
      <c r="N148" s="285">
        <v>1337.6</v>
      </c>
      <c r="O148" s="300">
        <v>4016000</v>
      </c>
      <c r="P148" s="301">
        <v>3.0166222039811206E-2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627.04999999999995</v>
      </c>
      <c r="F149" s="297">
        <v>623.5</v>
      </c>
      <c r="G149" s="298">
        <v>618.15</v>
      </c>
      <c r="H149" s="298">
        <v>609.25</v>
      </c>
      <c r="I149" s="298">
        <v>603.9</v>
      </c>
      <c r="J149" s="298">
        <v>632.4</v>
      </c>
      <c r="K149" s="298">
        <v>637.74999999999989</v>
      </c>
      <c r="L149" s="298">
        <v>646.65</v>
      </c>
      <c r="M149" s="285">
        <v>628.85</v>
      </c>
      <c r="N149" s="285">
        <v>614.6</v>
      </c>
      <c r="O149" s="300">
        <v>43192800</v>
      </c>
      <c r="P149" s="301">
        <v>2.0980872327751671E-2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509.9</v>
      </c>
      <c r="F150" s="297">
        <v>513.16666666666663</v>
      </c>
      <c r="G150" s="298">
        <v>505.2833333333333</v>
      </c>
      <c r="H150" s="298">
        <v>500.66666666666669</v>
      </c>
      <c r="I150" s="298">
        <v>492.78333333333336</v>
      </c>
      <c r="J150" s="298">
        <v>517.7833333333333</v>
      </c>
      <c r="K150" s="298">
        <v>525.66666666666674</v>
      </c>
      <c r="L150" s="298">
        <v>530.28333333333319</v>
      </c>
      <c r="M150" s="285">
        <v>521.04999999999995</v>
      </c>
      <c r="N150" s="285">
        <v>508.55</v>
      </c>
      <c r="O150" s="300">
        <v>11937000</v>
      </c>
      <c r="P150" s="301">
        <v>1.7907393195190587E-2</v>
      </c>
    </row>
    <row r="151" spans="1:16" ht="15">
      <c r="A151" s="263">
        <v>141</v>
      </c>
      <c r="B151" s="362" t="s">
        <v>861</v>
      </c>
      <c r="C151" s="468" t="s">
        <v>177</v>
      </c>
      <c r="D151" s="469">
        <v>44280</v>
      </c>
      <c r="E151" s="297">
        <v>781.55</v>
      </c>
      <c r="F151" s="297">
        <v>768.58333333333337</v>
      </c>
      <c r="G151" s="298">
        <v>750.51666666666677</v>
      </c>
      <c r="H151" s="298">
        <v>719.48333333333335</v>
      </c>
      <c r="I151" s="298">
        <v>701.41666666666674</v>
      </c>
      <c r="J151" s="298">
        <v>799.61666666666679</v>
      </c>
      <c r="K151" s="298">
        <v>817.68333333333339</v>
      </c>
      <c r="L151" s="298">
        <v>848.71666666666681</v>
      </c>
      <c r="M151" s="285">
        <v>786.65</v>
      </c>
      <c r="N151" s="285">
        <v>737.55</v>
      </c>
      <c r="O151" s="300">
        <v>9852000</v>
      </c>
      <c r="P151" s="301">
        <v>1.7978921264724116E-2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641.70000000000005</v>
      </c>
      <c r="F152" s="297">
        <v>643.36666666666667</v>
      </c>
      <c r="G152" s="298">
        <v>634.33333333333337</v>
      </c>
      <c r="H152" s="298">
        <v>626.9666666666667</v>
      </c>
      <c r="I152" s="298">
        <v>617.93333333333339</v>
      </c>
      <c r="J152" s="298">
        <v>650.73333333333335</v>
      </c>
      <c r="K152" s="298">
        <v>659.76666666666665</v>
      </c>
      <c r="L152" s="298">
        <v>667.13333333333333</v>
      </c>
      <c r="M152" s="285">
        <v>652.4</v>
      </c>
      <c r="N152" s="285">
        <v>636</v>
      </c>
      <c r="O152" s="300">
        <v>12962700</v>
      </c>
      <c r="P152" s="301">
        <v>1.3831696758526028E-2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350.1</v>
      </c>
      <c r="F153" s="297">
        <v>352.41666666666669</v>
      </c>
      <c r="G153" s="298">
        <v>346.08333333333337</v>
      </c>
      <c r="H153" s="298">
        <v>342.06666666666666</v>
      </c>
      <c r="I153" s="298">
        <v>335.73333333333335</v>
      </c>
      <c r="J153" s="298">
        <v>356.43333333333339</v>
      </c>
      <c r="K153" s="298">
        <v>362.76666666666677</v>
      </c>
      <c r="L153" s="298">
        <v>366.78333333333342</v>
      </c>
      <c r="M153" s="285">
        <v>358.75</v>
      </c>
      <c r="N153" s="285">
        <v>348.4</v>
      </c>
      <c r="O153" s="300">
        <v>88857300</v>
      </c>
      <c r="P153" s="301">
        <v>-4.736005866536299E-2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106.05</v>
      </c>
      <c r="F154" s="297">
        <v>105.03333333333335</v>
      </c>
      <c r="G154" s="298">
        <v>103.81666666666669</v>
      </c>
      <c r="H154" s="298">
        <v>101.58333333333334</v>
      </c>
      <c r="I154" s="298">
        <v>100.36666666666669</v>
      </c>
      <c r="J154" s="298">
        <v>107.26666666666669</v>
      </c>
      <c r="K154" s="298">
        <v>108.48333333333336</v>
      </c>
      <c r="L154" s="298">
        <v>110.7166666666667</v>
      </c>
      <c r="M154" s="285">
        <v>106.25</v>
      </c>
      <c r="N154" s="285">
        <v>102.8</v>
      </c>
      <c r="O154" s="300">
        <v>135027000</v>
      </c>
      <c r="P154" s="301">
        <v>-1.1562407352505188E-2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781.4</v>
      </c>
      <c r="F155" s="297">
        <v>772.25</v>
      </c>
      <c r="G155" s="298">
        <v>756.55</v>
      </c>
      <c r="H155" s="298">
        <v>731.69999999999993</v>
      </c>
      <c r="I155" s="298">
        <v>715.99999999999989</v>
      </c>
      <c r="J155" s="298">
        <v>797.1</v>
      </c>
      <c r="K155" s="298">
        <v>812.80000000000007</v>
      </c>
      <c r="L155" s="298">
        <v>837.65000000000009</v>
      </c>
      <c r="M155" s="285">
        <v>787.95</v>
      </c>
      <c r="N155" s="285">
        <v>747.4</v>
      </c>
      <c r="O155" s="300">
        <v>41493600</v>
      </c>
      <c r="P155" s="301">
        <v>1.4674703803782998E-2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3070.3</v>
      </c>
      <c r="F156" s="297">
        <v>3050.7833333333333</v>
      </c>
      <c r="G156" s="298">
        <v>3026.5666666666666</v>
      </c>
      <c r="H156" s="298">
        <v>2982.8333333333335</v>
      </c>
      <c r="I156" s="298">
        <v>2958.6166666666668</v>
      </c>
      <c r="J156" s="298">
        <v>3094.5166666666664</v>
      </c>
      <c r="K156" s="298">
        <v>3118.7333333333327</v>
      </c>
      <c r="L156" s="298">
        <v>3162.4666666666662</v>
      </c>
      <c r="M156" s="285">
        <v>3075</v>
      </c>
      <c r="N156" s="285">
        <v>3007.05</v>
      </c>
      <c r="O156" s="300">
        <v>7480800</v>
      </c>
      <c r="P156" s="301">
        <v>-6.4631081435912827E-2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982.4</v>
      </c>
      <c r="F157" s="297">
        <v>978.34999999999991</v>
      </c>
      <c r="G157" s="298">
        <v>970.14999999999986</v>
      </c>
      <c r="H157" s="298">
        <v>957.9</v>
      </c>
      <c r="I157" s="298">
        <v>949.69999999999993</v>
      </c>
      <c r="J157" s="298">
        <v>990.5999999999998</v>
      </c>
      <c r="K157" s="298">
        <v>998.79999999999984</v>
      </c>
      <c r="L157" s="298">
        <v>1011.0499999999997</v>
      </c>
      <c r="M157" s="285">
        <v>986.55</v>
      </c>
      <c r="N157" s="285">
        <v>966.1</v>
      </c>
      <c r="O157" s="300">
        <v>11702400</v>
      </c>
      <c r="P157" s="301">
        <v>1.0569948186528497E-2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1483.35</v>
      </c>
      <c r="F158" s="297">
        <v>1480.45</v>
      </c>
      <c r="G158" s="298">
        <v>1473.9</v>
      </c>
      <c r="H158" s="298">
        <v>1464.45</v>
      </c>
      <c r="I158" s="298">
        <v>1457.9</v>
      </c>
      <c r="J158" s="298">
        <v>1489.9</v>
      </c>
      <c r="K158" s="298">
        <v>1496.4499999999998</v>
      </c>
      <c r="L158" s="298">
        <v>1505.9</v>
      </c>
      <c r="M158" s="285">
        <v>1487</v>
      </c>
      <c r="N158" s="285">
        <v>1471</v>
      </c>
      <c r="O158" s="300">
        <v>6225000</v>
      </c>
      <c r="P158" s="301">
        <v>-9.5465393794749408E-3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2511.15</v>
      </c>
      <c r="F159" s="297">
        <v>2498.7166666666667</v>
      </c>
      <c r="G159" s="298">
        <v>2481.4333333333334</v>
      </c>
      <c r="H159" s="298">
        <v>2451.7166666666667</v>
      </c>
      <c r="I159" s="298">
        <v>2434.4333333333334</v>
      </c>
      <c r="J159" s="298">
        <v>2528.4333333333334</v>
      </c>
      <c r="K159" s="298">
        <v>2545.7166666666672</v>
      </c>
      <c r="L159" s="298">
        <v>2575.4333333333334</v>
      </c>
      <c r="M159" s="285">
        <v>2516</v>
      </c>
      <c r="N159" s="285">
        <v>2469</v>
      </c>
      <c r="O159" s="300">
        <v>1034500</v>
      </c>
      <c r="P159" s="301">
        <v>-2.3365588860042481E-2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406.6</v>
      </c>
      <c r="F160" s="297">
        <v>403.2</v>
      </c>
      <c r="G160" s="298">
        <v>395.4</v>
      </c>
      <c r="H160" s="298">
        <v>384.2</v>
      </c>
      <c r="I160" s="298">
        <v>376.4</v>
      </c>
      <c r="J160" s="298">
        <v>414.4</v>
      </c>
      <c r="K160" s="298">
        <v>422.20000000000005</v>
      </c>
      <c r="L160" s="298">
        <v>433.4</v>
      </c>
      <c r="M160" s="285">
        <v>411</v>
      </c>
      <c r="N160" s="285">
        <v>392</v>
      </c>
      <c r="O160" s="300">
        <v>3507000</v>
      </c>
      <c r="P160" s="301">
        <v>5.7918552036199097E-2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914.05</v>
      </c>
      <c r="F161" s="297">
        <v>911.23333333333323</v>
      </c>
      <c r="G161" s="298">
        <v>899.46666666666647</v>
      </c>
      <c r="H161" s="298">
        <v>884.88333333333321</v>
      </c>
      <c r="I161" s="298">
        <v>873.11666666666645</v>
      </c>
      <c r="J161" s="298">
        <v>925.81666666666649</v>
      </c>
      <c r="K161" s="298">
        <v>937.58333333333314</v>
      </c>
      <c r="L161" s="298">
        <v>952.16666666666652</v>
      </c>
      <c r="M161" s="285">
        <v>923</v>
      </c>
      <c r="N161" s="285">
        <v>896.65</v>
      </c>
      <c r="O161" s="300">
        <v>320450</v>
      </c>
      <c r="P161" s="301">
        <v>-0.15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629.29999999999995</v>
      </c>
      <c r="F162" s="297">
        <v>631.23333333333323</v>
      </c>
      <c r="G162" s="298">
        <v>623.31666666666649</v>
      </c>
      <c r="H162" s="298">
        <v>617.33333333333326</v>
      </c>
      <c r="I162" s="298">
        <v>609.41666666666652</v>
      </c>
      <c r="J162" s="298">
        <v>637.21666666666647</v>
      </c>
      <c r="K162" s="298">
        <v>645.13333333333321</v>
      </c>
      <c r="L162" s="298">
        <v>651.11666666666645</v>
      </c>
      <c r="M162" s="285">
        <v>639.15</v>
      </c>
      <c r="N162" s="285">
        <v>625.25</v>
      </c>
      <c r="O162" s="300">
        <v>3584000</v>
      </c>
      <c r="P162" s="301">
        <v>-0.13073005093378609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1219.05</v>
      </c>
      <c r="F163" s="297">
        <v>1214.8</v>
      </c>
      <c r="G163" s="298">
        <v>1199.6499999999999</v>
      </c>
      <c r="H163" s="298">
        <v>1180.25</v>
      </c>
      <c r="I163" s="298">
        <v>1165.0999999999999</v>
      </c>
      <c r="J163" s="298">
        <v>1234.1999999999998</v>
      </c>
      <c r="K163" s="298">
        <v>1249.3499999999999</v>
      </c>
      <c r="L163" s="298">
        <v>1268.7499999999998</v>
      </c>
      <c r="M163" s="285">
        <v>1229.95</v>
      </c>
      <c r="N163" s="285">
        <v>1195.4000000000001</v>
      </c>
      <c r="O163" s="300">
        <v>1320900</v>
      </c>
      <c r="P163" s="301">
        <v>5.8922558922558925E-2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6534.35</v>
      </c>
      <c r="F164" s="297">
        <v>6519.9000000000005</v>
      </c>
      <c r="G164" s="298">
        <v>6466.8000000000011</v>
      </c>
      <c r="H164" s="298">
        <v>6399.2500000000009</v>
      </c>
      <c r="I164" s="298">
        <v>6346.1500000000015</v>
      </c>
      <c r="J164" s="298">
        <v>6587.4500000000007</v>
      </c>
      <c r="K164" s="298">
        <v>6640.5500000000011</v>
      </c>
      <c r="L164" s="298">
        <v>6708.1</v>
      </c>
      <c r="M164" s="285">
        <v>6573</v>
      </c>
      <c r="N164" s="285">
        <v>6452.35</v>
      </c>
      <c r="O164" s="300">
        <v>1439600</v>
      </c>
      <c r="P164" s="301">
        <v>-6.3500828271673112E-3</v>
      </c>
    </row>
    <row r="165" spans="1:16" ht="15">
      <c r="A165" s="263">
        <v>155</v>
      </c>
      <c r="B165" s="362" t="s">
        <v>861</v>
      </c>
      <c r="C165" s="468" t="s">
        <v>193</v>
      </c>
      <c r="D165" s="469">
        <v>44280</v>
      </c>
      <c r="E165" s="297">
        <v>617.95000000000005</v>
      </c>
      <c r="F165" s="297">
        <v>609.86666666666667</v>
      </c>
      <c r="G165" s="298">
        <v>599.38333333333333</v>
      </c>
      <c r="H165" s="298">
        <v>580.81666666666661</v>
      </c>
      <c r="I165" s="298">
        <v>570.33333333333326</v>
      </c>
      <c r="J165" s="298">
        <v>628.43333333333339</v>
      </c>
      <c r="K165" s="298">
        <v>638.91666666666674</v>
      </c>
      <c r="L165" s="298">
        <v>657.48333333333346</v>
      </c>
      <c r="M165" s="285">
        <v>620.35</v>
      </c>
      <c r="N165" s="285">
        <v>591.29999999999995</v>
      </c>
      <c r="O165" s="300">
        <v>19639100</v>
      </c>
      <c r="P165" s="301">
        <v>2.7756990271447037E-2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220.85</v>
      </c>
      <c r="F166" s="297">
        <v>220.51666666666665</v>
      </c>
      <c r="G166" s="298">
        <v>217.7833333333333</v>
      </c>
      <c r="H166" s="298">
        <v>214.71666666666664</v>
      </c>
      <c r="I166" s="298">
        <v>211.98333333333329</v>
      </c>
      <c r="J166" s="298">
        <v>223.58333333333331</v>
      </c>
      <c r="K166" s="298">
        <v>226.31666666666666</v>
      </c>
      <c r="L166" s="298">
        <v>229.38333333333333</v>
      </c>
      <c r="M166" s="285">
        <v>223.25</v>
      </c>
      <c r="N166" s="285">
        <v>217.45</v>
      </c>
      <c r="O166" s="300">
        <v>102343400</v>
      </c>
      <c r="P166" s="301">
        <v>-4.4629395090766541E-3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1078.9000000000001</v>
      </c>
      <c r="F167" s="297">
        <v>1079.25</v>
      </c>
      <c r="G167" s="298">
        <v>1068.8499999999999</v>
      </c>
      <c r="H167" s="298">
        <v>1058.8</v>
      </c>
      <c r="I167" s="298">
        <v>1048.3999999999999</v>
      </c>
      <c r="J167" s="298">
        <v>1089.3</v>
      </c>
      <c r="K167" s="298">
        <v>1099.7</v>
      </c>
      <c r="L167" s="298">
        <v>1109.75</v>
      </c>
      <c r="M167" s="285">
        <v>1089.6500000000001</v>
      </c>
      <c r="N167" s="285">
        <v>1069.2</v>
      </c>
      <c r="O167" s="300">
        <v>2835000</v>
      </c>
      <c r="P167" s="301">
        <v>-2.4630541871921183E-3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438.2</v>
      </c>
      <c r="F168" s="297">
        <v>436.06666666666666</v>
      </c>
      <c r="G168" s="298">
        <v>432.68333333333334</v>
      </c>
      <c r="H168" s="298">
        <v>427.16666666666669</v>
      </c>
      <c r="I168" s="298">
        <v>423.78333333333336</v>
      </c>
      <c r="J168" s="298">
        <v>441.58333333333331</v>
      </c>
      <c r="K168" s="298">
        <v>444.96666666666664</v>
      </c>
      <c r="L168" s="298">
        <v>450.48333333333329</v>
      </c>
      <c r="M168" s="285">
        <v>439.45</v>
      </c>
      <c r="N168" s="285">
        <v>430.55</v>
      </c>
      <c r="O168" s="300">
        <v>29148800</v>
      </c>
      <c r="P168" s="301">
        <v>-1.630669546436285E-2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223.05</v>
      </c>
      <c r="F169" s="297">
        <v>224.25</v>
      </c>
      <c r="G169" s="298">
        <v>220.9</v>
      </c>
      <c r="H169" s="298">
        <v>218.75</v>
      </c>
      <c r="I169" s="298">
        <v>215.4</v>
      </c>
      <c r="J169" s="298">
        <v>226.4</v>
      </c>
      <c r="K169" s="298">
        <v>229.75000000000003</v>
      </c>
      <c r="L169" s="298">
        <v>231.9</v>
      </c>
      <c r="M169" s="285">
        <v>227.6</v>
      </c>
      <c r="N169" s="285">
        <v>222.1</v>
      </c>
      <c r="O169" s="300">
        <v>40671000</v>
      </c>
      <c r="P169" s="301">
        <v>1.3531698564593301E-2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44259</v>
      </c>
    </row>
    <row r="7" spans="1:15">
      <c r="A7"/>
    </row>
    <row r="8" spans="1:15" ht="28.5" customHeight="1">
      <c r="A8" s="539" t="s">
        <v>16</v>
      </c>
      <c r="B8" s="540" t="s">
        <v>18</v>
      </c>
      <c r="C8" s="538" t="s">
        <v>19</v>
      </c>
      <c r="D8" s="538" t="s">
        <v>20</v>
      </c>
      <c r="E8" s="538" t="s">
        <v>21</v>
      </c>
      <c r="F8" s="538"/>
      <c r="G8" s="538"/>
      <c r="H8" s="538" t="s">
        <v>22</v>
      </c>
      <c r="I8" s="538"/>
      <c r="J8" s="538"/>
      <c r="K8" s="260"/>
      <c r="L8" s="268"/>
      <c r="M8" s="268"/>
    </row>
    <row r="9" spans="1:15" ht="36" customHeight="1">
      <c r="A9" s="534"/>
      <c r="B9" s="536"/>
      <c r="C9" s="541" t="s">
        <v>23</v>
      </c>
      <c r="D9" s="541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15245.6</v>
      </c>
      <c r="D10" s="284">
        <v>15171.516666666668</v>
      </c>
      <c r="E10" s="284">
        <v>15069.883333333337</v>
      </c>
      <c r="F10" s="284">
        <v>14894.166666666668</v>
      </c>
      <c r="G10" s="284">
        <v>14792.533333333336</v>
      </c>
      <c r="H10" s="284">
        <v>15347.233333333337</v>
      </c>
      <c r="I10" s="284">
        <v>15448.866666666669</v>
      </c>
      <c r="J10" s="284">
        <v>15624.583333333338</v>
      </c>
      <c r="K10" s="283">
        <v>15273.15</v>
      </c>
      <c r="L10" s="283">
        <v>14995.8</v>
      </c>
      <c r="M10" s="288"/>
    </row>
    <row r="11" spans="1:15">
      <c r="A11" s="282">
        <v>2</v>
      </c>
      <c r="B11" s="263" t="s">
        <v>216</v>
      </c>
      <c r="C11" s="285">
        <v>36368.050000000003</v>
      </c>
      <c r="D11" s="265">
        <v>36131.250000000007</v>
      </c>
      <c r="E11" s="265">
        <v>35807.350000000013</v>
      </c>
      <c r="F11" s="265">
        <v>35246.650000000009</v>
      </c>
      <c r="G11" s="265">
        <v>34922.750000000015</v>
      </c>
      <c r="H11" s="265">
        <v>36691.950000000012</v>
      </c>
      <c r="I11" s="265">
        <v>37015.850000000006</v>
      </c>
      <c r="J11" s="265">
        <v>37576.55000000001</v>
      </c>
      <c r="K11" s="285">
        <v>36455.15</v>
      </c>
      <c r="L11" s="285">
        <v>35570.550000000003</v>
      </c>
      <c r="M11" s="288"/>
    </row>
    <row r="12" spans="1:15">
      <c r="A12" s="282">
        <v>3</v>
      </c>
      <c r="B12" s="271" t="s">
        <v>217</v>
      </c>
      <c r="C12" s="285">
        <v>1937.9</v>
      </c>
      <c r="D12" s="265">
        <v>1939.9666666666665</v>
      </c>
      <c r="E12" s="265">
        <v>1924.133333333333</v>
      </c>
      <c r="F12" s="265">
        <v>1910.3666666666666</v>
      </c>
      <c r="G12" s="265">
        <v>1894.5333333333331</v>
      </c>
      <c r="H12" s="265">
        <v>1953.7333333333329</v>
      </c>
      <c r="I12" s="265">
        <v>1969.5666666666664</v>
      </c>
      <c r="J12" s="265">
        <v>1983.3333333333328</v>
      </c>
      <c r="K12" s="285">
        <v>1955.8</v>
      </c>
      <c r="L12" s="285">
        <v>1926.2</v>
      </c>
      <c r="M12" s="288"/>
    </row>
    <row r="13" spans="1:15">
      <c r="A13" s="282">
        <v>4</v>
      </c>
      <c r="B13" s="263" t="s">
        <v>218</v>
      </c>
      <c r="C13" s="285">
        <v>4282.3500000000004</v>
      </c>
      <c r="D13" s="265">
        <v>4270.4333333333334</v>
      </c>
      <c r="E13" s="265">
        <v>4249.9666666666672</v>
      </c>
      <c r="F13" s="265">
        <v>4217.5833333333339</v>
      </c>
      <c r="G13" s="265">
        <v>4197.1166666666677</v>
      </c>
      <c r="H13" s="265">
        <v>4302.8166666666666</v>
      </c>
      <c r="I13" s="265">
        <v>4323.2833333333319</v>
      </c>
      <c r="J13" s="265">
        <v>4355.6666666666661</v>
      </c>
      <c r="K13" s="285">
        <v>4290.8999999999996</v>
      </c>
      <c r="L13" s="285">
        <v>4238.05</v>
      </c>
      <c r="M13" s="288"/>
    </row>
    <row r="14" spans="1:15">
      <c r="A14" s="282">
        <v>5</v>
      </c>
      <c r="B14" s="263" t="s">
        <v>219</v>
      </c>
      <c r="C14" s="285">
        <v>25772.65</v>
      </c>
      <c r="D14" s="265">
        <v>25639.650000000005</v>
      </c>
      <c r="E14" s="265">
        <v>25464.400000000009</v>
      </c>
      <c r="F14" s="265">
        <v>25156.150000000005</v>
      </c>
      <c r="G14" s="265">
        <v>24980.900000000009</v>
      </c>
      <c r="H14" s="265">
        <v>25947.900000000009</v>
      </c>
      <c r="I14" s="265">
        <v>26123.15</v>
      </c>
      <c r="J14" s="265">
        <v>26431.400000000009</v>
      </c>
      <c r="K14" s="285">
        <v>25814.9</v>
      </c>
      <c r="L14" s="285">
        <v>25331.4</v>
      </c>
      <c r="M14" s="288"/>
    </row>
    <row r="15" spans="1:15">
      <c r="A15" s="282">
        <v>6</v>
      </c>
      <c r="B15" s="263" t="s">
        <v>220</v>
      </c>
      <c r="C15" s="285">
        <v>3352.15</v>
      </c>
      <c r="D15" s="265">
        <v>3352.1</v>
      </c>
      <c r="E15" s="265">
        <v>3329.25</v>
      </c>
      <c r="F15" s="265">
        <v>3306.35</v>
      </c>
      <c r="G15" s="265">
        <v>3283.5</v>
      </c>
      <c r="H15" s="265">
        <v>3375</v>
      </c>
      <c r="I15" s="265">
        <v>3397.8499999999995</v>
      </c>
      <c r="J15" s="265">
        <v>3420.75</v>
      </c>
      <c r="K15" s="285">
        <v>3374.95</v>
      </c>
      <c r="L15" s="285">
        <v>3329.2</v>
      </c>
      <c r="M15" s="288"/>
    </row>
    <row r="16" spans="1:15">
      <c r="A16" s="282">
        <v>7</v>
      </c>
      <c r="B16" s="263" t="s">
        <v>221</v>
      </c>
      <c r="C16" s="285">
        <v>7151.05</v>
      </c>
      <c r="D16" s="265">
        <v>7131.7000000000007</v>
      </c>
      <c r="E16" s="265">
        <v>7100.8000000000011</v>
      </c>
      <c r="F16" s="265">
        <v>7050.55</v>
      </c>
      <c r="G16" s="265">
        <v>7019.6500000000005</v>
      </c>
      <c r="H16" s="265">
        <v>7181.9500000000016</v>
      </c>
      <c r="I16" s="265">
        <v>7212.8500000000013</v>
      </c>
      <c r="J16" s="265">
        <v>7263.1000000000022</v>
      </c>
      <c r="K16" s="285">
        <v>7162.6</v>
      </c>
      <c r="L16" s="285">
        <v>7081.45</v>
      </c>
      <c r="M16" s="288"/>
    </row>
    <row r="17" spans="1:13">
      <c r="A17" s="282">
        <v>8</v>
      </c>
      <c r="B17" s="263" t="s">
        <v>38</v>
      </c>
      <c r="C17" s="263">
        <v>1796.4</v>
      </c>
      <c r="D17" s="265">
        <v>1795.7833333333335</v>
      </c>
      <c r="E17" s="265">
        <v>1773.8166666666671</v>
      </c>
      <c r="F17" s="265">
        <v>1751.2333333333336</v>
      </c>
      <c r="G17" s="265">
        <v>1729.2666666666671</v>
      </c>
      <c r="H17" s="265">
        <v>1818.366666666667</v>
      </c>
      <c r="I17" s="265">
        <v>1840.3333333333337</v>
      </c>
      <c r="J17" s="265">
        <v>1862.916666666667</v>
      </c>
      <c r="K17" s="263">
        <v>1817.75</v>
      </c>
      <c r="L17" s="263">
        <v>1773.2</v>
      </c>
      <c r="M17" s="263">
        <v>8.4135600000000004</v>
      </c>
    </row>
    <row r="18" spans="1:13">
      <c r="A18" s="282">
        <v>9</v>
      </c>
      <c r="B18" s="263" t="s">
        <v>222</v>
      </c>
      <c r="C18" s="263">
        <v>1200.9000000000001</v>
      </c>
      <c r="D18" s="265">
        <v>1187.4833333333333</v>
      </c>
      <c r="E18" s="265">
        <v>1149.9666666666667</v>
      </c>
      <c r="F18" s="265">
        <v>1099.0333333333333</v>
      </c>
      <c r="G18" s="265">
        <v>1061.5166666666667</v>
      </c>
      <c r="H18" s="265">
        <v>1238.4166666666667</v>
      </c>
      <c r="I18" s="265">
        <v>1275.9333333333336</v>
      </c>
      <c r="J18" s="265">
        <v>1326.8666666666668</v>
      </c>
      <c r="K18" s="263">
        <v>1225</v>
      </c>
      <c r="L18" s="263">
        <v>1136.55</v>
      </c>
      <c r="M18" s="263">
        <v>20.786999999999999</v>
      </c>
    </row>
    <row r="19" spans="1:13">
      <c r="A19" s="282">
        <v>10</v>
      </c>
      <c r="B19" s="263" t="s">
        <v>735</v>
      </c>
      <c r="C19" s="264">
        <v>1300.75</v>
      </c>
      <c r="D19" s="265">
        <v>1302.0833333333333</v>
      </c>
      <c r="E19" s="265">
        <v>1293.7666666666664</v>
      </c>
      <c r="F19" s="265">
        <v>1286.7833333333331</v>
      </c>
      <c r="G19" s="265">
        <v>1278.4666666666662</v>
      </c>
      <c r="H19" s="265">
        <v>1309.0666666666666</v>
      </c>
      <c r="I19" s="265">
        <v>1317.3833333333337</v>
      </c>
      <c r="J19" s="265">
        <v>1324.3666666666668</v>
      </c>
      <c r="K19" s="263">
        <v>1310.4000000000001</v>
      </c>
      <c r="L19" s="263">
        <v>1295.0999999999999</v>
      </c>
      <c r="M19" s="263">
        <v>2.8382100000000001</v>
      </c>
    </row>
    <row r="20" spans="1:13">
      <c r="A20" s="282">
        <v>11</v>
      </c>
      <c r="B20" s="263" t="s">
        <v>288</v>
      </c>
      <c r="C20" s="263">
        <v>14613.9</v>
      </c>
      <c r="D20" s="265">
        <v>14665.183333333334</v>
      </c>
      <c r="E20" s="265">
        <v>14486.366666666669</v>
      </c>
      <c r="F20" s="265">
        <v>14358.833333333334</v>
      </c>
      <c r="G20" s="265">
        <v>14180.016666666668</v>
      </c>
      <c r="H20" s="265">
        <v>14792.716666666669</v>
      </c>
      <c r="I20" s="265">
        <v>14971.533333333335</v>
      </c>
      <c r="J20" s="265">
        <v>15099.066666666669</v>
      </c>
      <c r="K20" s="263">
        <v>14844</v>
      </c>
      <c r="L20" s="263">
        <v>14537.65</v>
      </c>
      <c r="M20" s="263">
        <v>0.12010999999999999</v>
      </c>
    </row>
    <row r="21" spans="1:13">
      <c r="A21" s="282">
        <v>12</v>
      </c>
      <c r="B21" s="263" t="s">
        <v>40</v>
      </c>
      <c r="C21" s="263">
        <v>915.35</v>
      </c>
      <c r="D21" s="265">
        <v>911.0333333333333</v>
      </c>
      <c r="E21" s="265">
        <v>877.16666666666663</v>
      </c>
      <c r="F21" s="265">
        <v>838.98333333333335</v>
      </c>
      <c r="G21" s="265">
        <v>805.11666666666667</v>
      </c>
      <c r="H21" s="265">
        <v>949.21666666666658</v>
      </c>
      <c r="I21" s="265">
        <v>983.08333333333337</v>
      </c>
      <c r="J21" s="265">
        <v>1021.2666666666665</v>
      </c>
      <c r="K21" s="263">
        <v>944.9</v>
      </c>
      <c r="L21" s="263">
        <v>872.85</v>
      </c>
      <c r="M21" s="263">
        <v>116.70544</v>
      </c>
    </row>
    <row r="22" spans="1:13">
      <c r="A22" s="282">
        <v>13</v>
      </c>
      <c r="B22" s="263" t="s">
        <v>289</v>
      </c>
      <c r="C22" s="263">
        <v>1176.3</v>
      </c>
      <c r="D22" s="265">
        <v>1176.1166666666668</v>
      </c>
      <c r="E22" s="265">
        <v>1162.2333333333336</v>
      </c>
      <c r="F22" s="265">
        <v>1148.1666666666667</v>
      </c>
      <c r="G22" s="265">
        <v>1134.2833333333335</v>
      </c>
      <c r="H22" s="265">
        <v>1190.1833333333336</v>
      </c>
      <c r="I22" s="265">
        <v>1204.0666666666668</v>
      </c>
      <c r="J22" s="265">
        <v>1218.1333333333337</v>
      </c>
      <c r="K22" s="263">
        <v>1190</v>
      </c>
      <c r="L22" s="263">
        <v>1162.05</v>
      </c>
      <c r="M22" s="263">
        <v>4.9465899999999996</v>
      </c>
    </row>
    <row r="23" spans="1:13">
      <c r="A23" s="282">
        <v>14</v>
      </c>
      <c r="B23" s="263" t="s">
        <v>41</v>
      </c>
      <c r="C23" s="263">
        <v>729.85</v>
      </c>
      <c r="D23" s="265">
        <v>736.06666666666672</v>
      </c>
      <c r="E23" s="265">
        <v>717.18333333333339</v>
      </c>
      <c r="F23" s="265">
        <v>704.51666666666665</v>
      </c>
      <c r="G23" s="265">
        <v>685.63333333333333</v>
      </c>
      <c r="H23" s="265">
        <v>748.73333333333346</v>
      </c>
      <c r="I23" s="265">
        <v>767.6166666666669</v>
      </c>
      <c r="J23" s="265">
        <v>780.28333333333353</v>
      </c>
      <c r="K23" s="263">
        <v>754.95</v>
      </c>
      <c r="L23" s="263">
        <v>723.4</v>
      </c>
      <c r="M23" s="263">
        <v>199.61472000000001</v>
      </c>
    </row>
    <row r="24" spans="1:13">
      <c r="A24" s="282">
        <v>15</v>
      </c>
      <c r="B24" s="263" t="s">
        <v>832</v>
      </c>
      <c r="C24" s="263">
        <v>662.75</v>
      </c>
      <c r="D24" s="265">
        <v>645.30000000000007</v>
      </c>
      <c r="E24" s="265">
        <v>601.45000000000016</v>
      </c>
      <c r="F24" s="265">
        <v>540.15000000000009</v>
      </c>
      <c r="G24" s="265">
        <v>496.30000000000018</v>
      </c>
      <c r="H24" s="265">
        <v>706.60000000000014</v>
      </c>
      <c r="I24" s="265">
        <v>750.45</v>
      </c>
      <c r="J24" s="265">
        <v>811.75000000000011</v>
      </c>
      <c r="K24" s="263">
        <v>689.15</v>
      </c>
      <c r="L24" s="263">
        <v>584</v>
      </c>
      <c r="M24" s="263">
        <v>78.995530000000002</v>
      </c>
    </row>
    <row r="25" spans="1:13">
      <c r="A25" s="282">
        <v>16</v>
      </c>
      <c r="B25" s="263" t="s">
        <v>290</v>
      </c>
      <c r="C25" s="263">
        <v>828</v>
      </c>
      <c r="D25" s="265">
        <v>820.93333333333339</v>
      </c>
      <c r="E25" s="265">
        <v>789.31666666666683</v>
      </c>
      <c r="F25" s="265">
        <v>750.63333333333344</v>
      </c>
      <c r="G25" s="265">
        <v>719.01666666666688</v>
      </c>
      <c r="H25" s="265">
        <v>859.61666666666679</v>
      </c>
      <c r="I25" s="265">
        <v>891.23333333333335</v>
      </c>
      <c r="J25" s="265">
        <v>929.91666666666674</v>
      </c>
      <c r="K25" s="263">
        <v>852.55</v>
      </c>
      <c r="L25" s="263">
        <v>782.25</v>
      </c>
      <c r="M25" s="263">
        <v>14.545489999999999</v>
      </c>
    </row>
    <row r="26" spans="1:13">
      <c r="A26" s="282">
        <v>17</v>
      </c>
      <c r="B26" s="263" t="s">
        <v>223</v>
      </c>
      <c r="C26" s="263">
        <v>129.65</v>
      </c>
      <c r="D26" s="265">
        <v>128.6</v>
      </c>
      <c r="E26" s="265">
        <v>126.29999999999998</v>
      </c>
      <c r="F26" s="265">
        <v>122.94999999999999</v>
      </c>
      <c r="G26" s="265">
        <v>120.64999999999998</v>
      </c>
      <c r="H26" s="265">
        <v>131.94999999999999</v>
      </c>
      <c r="I26" s="265">
        <v>134.25</v>
      </c>
      <c r="J26" s="265">
        <v>137.6</v>
      </c>
      <c r="K26" s="263">
        <v>130.9</v>
      </c>
      <c r="L26" s="263">
        <v>125.25</v>
      </c>
      <c r="M26" s="263">
        <v>38.134529999999998</v>
      </c>
    </row>
    <row r="27" spans="1:13">
      <c r="A27" s="282">
        <v>18</v>
      </c>
      <c r="B27" s="263" t="s">
        <v>224</v>
      </c>
      <c r="C27" s="263">
        <v>209</v>
      </c>
      <c r="D27" s="265">
        <v>211.08333333333334</v>
      </c>
      <c r="E27" s="265">
        <v>205.26666666666668</v>
      </c>
      <c r="F27" s="265">
        <v>201.53333333333333</v>
      </c>
      <c r="G27" s="265">
        <v>195.71666666666667</v>
      </c>
      <c r="H27" s="265">
        <v>214.81666666666669</v>
      </c>
      <c r="I27" s="265">
        <v>220.63333333333335</v>
      </c>
      <c r="J27" s="265">
        <v>224.3666666666667</v>
      </c>
      <c r="K27" s="263">
        <v>216.9</v>
      </c>
      <c r="L27" s="263">
        <v>207.35</v>
      </c>
      <c r="M27" s="263">
        <v>65.277749999999997</v>
      </c>
    </row>
    <row r="28" spans="1:13">
      <c r="A28" s="282">
        <v>19</v>
      </c>
      <c r="B28" s="263" t="s">
        <v>225</v>
      </c>
      <c r="C28" s="263">
        <v>1746.55</v>
      </c>
      <c r="D28" s="265">
        <v>1757.0666666666666</v>
      </c>
      <c r="E28" s="265">
        <v>1682.4833333333331</v>
      </c>
      <c r="F28" s="265">
        <v>1618.4166666666665</v>
      </c>
      <c r="G28" s="265">
        <v>1543.833333333333</v>
      </c>
      <c r="H28" s="265">
        <v>1821.1333333333332</v>
      </c>
      <c r="I28" s="265">
        <v>1895.7166666666667</v>
      </c>
      <c r="J28" s="265">
        <v>1959.7833333333333</v>
      </c>
      <c r="K28" s="263">
        <v>1831.65</v>
      </c>
      <c r="L28" s="263">
        <v>1693</v>
      </c>
      <c r="M28" s="263">
        <v>2.0337499999999999</v>
      </c>
    </row>
    <row r="29" spans="1:13">
      <c r="A29" s="282">
        <v>20</v>
      </c>
      <c r="B29" s="263" t="s">
        <v>294</v>
      </c>
      <c r="C29" s="263">
        <v>929.65</v>
      </c>
      <c r="D29" s="265">
        <v>934.88333333333333</v>
      </c>
      <c r="E29" s="265">
        <v>921.76666666666665</v>
      </c>
      <c r="F29" s="265">
        <v>913.88333333333333</v>
      </c>
      <c r="G29" s="265">
        <v>900.76666666666665</v>
      </c>
      <c r="H29" s="265">
        <v>942.76666666666665</v>
      </c>
      <c r="I29" s="265">
        <v>955.88333333333321</v>
      </c>
      <c r="J29" s="265">
        <v>963.76666666666665</v>
      </c>
      <c r="K29" s="263">
        <v>948</v>
      </c>
      <c r="L29" s="263">
        <v>927</v>
      </c>
      <c r="M29" s="263">
        <v>4.5231899999999996</v>
      </c>
    </row>
    <row r="30" spans="1:13">
      <c r="A30" s="282">
        <v>21</v>
      </c>
      <c r="B30" s="263" t="s">
        <v>226</v>
      </c>
      <c r="C30" s="263">
        <v>2842.1</v>
      </c>
      <c r="D30" s="265">
        <v>2873.0333333333333</v>
      </c>
      <c r="E30" s="265">
        <v>2804.0666666666666</v>
      </c>
      <c r="F30" s="265">
        <v>2766.0333333333333</v>
      </c>
      <c r="G30" s="265">
        <v>2697.0666666666666</v>
      </c>
      <c r="H30" s="265">
        <v>2911.0666666666666</v>
      </c>
      <c r="I30" s="265">
        <v>2980.0333333333328</v>
      </c>
      <c r="J30" s="265">
        <v>3018.0666666666666</v>
      </c>
      <c r="K30" s="263">
        <v>2942</v>
      </c>
      <c r="L30" s="263">
        <v>2835</v>
      </c>
      <c r="M30" s="263">
        <v>2.24139</v>
      </c>
    </row>
    <row r="31" spans="1:13">
      <c r="A31" s="282">
        <v>22</v>
      </c>
      <c r="B31" s="263" t="s">
        <v>44</v>
      </c>
      <c r="C31" s="263">
        <v>914.2</v>
      </c>
      <c r="D31" s="265">
        <v>915.25</v>
      </c>
      <c r="E31" s="265">
        <v>907.2</v>
      </c>
      <c r="F31" s="265">
        <v>900.2</v>
      </c>
      <c r="G31" s="265">
        <v>892.15000000000009</v>
      </c>
      <c r="H31" s="265">
        <v>922.25</v>
      </c>
      <c r="I31" s="265">
        <v>930.3</v>
      </c>
      <c r="J31" s="265">
        <v>937.3</v>
      </c>
      <c r="K31" s="263">
        <v>923.3</v>
      </c>
      <c r="L31" s="263">
        <v>908.25</v>
      </c>
      <c r="M31" s="263">
        <v>11.069979999999999</v>
      </c>
    </row>
    <row r="32" spans="1:13">
      <c r="A32" s="282">
        <v>23</v>
      </c>
      <c r="B32" s="263" t="s">
        <v>45</v>
      </c>
      <c r="C32" s="263">
        <v>282.10000000000002</v>
      </c>
      <c r="D32" s="265">
        <v>282.51666666666665</v>
      </c>
      <c r="E32" s="265">
        <v>279.13333333333333</v>
      </c>
      <c r="F32" s="265">
        <v>276.16666666666669</v>
      </c>
      <c r="G32" s="265">
        <v>272.78333333333336</v>
      </c>
      <c r="H32" s="265">
        <v>285.48333333333329</v>
      </c>
      <c r="I32" s="265">
        <v>288.86666666666662</v>
      </c>
      <c r="J32" s="265">
        <v>291.83333333333326</v>
      </c>
      <c r="K32" s="263">
        <v>285.89999999999998</v>
      </c>
      <c r="L32" s="263">
        <v>279.55</v>
      </c>
      <c r="M32" s="263">
        <v>50.795749999999998</v>
      </c>
    </row>
    <row r="33" spans="1:13">
      <c r="A33" s="282">
        <v>24</v>
      </c>
      <c r="B33" s="263" t="s">
        <v>46</v>
      </c>
      <c r="C33" s="263">
        <v>3057</v>
      </c>
      <c r="D33" s="265">
        <v>3075.2999999999997</v>
      </c>
      <c r="E33" s="265">
        <v>3031.0999999999995</v>
      </c>
      <c r="F33" s="265">
        <v>3005.2</v>
      </c>
      <c r="G33" s="265">
        <v>2960.9999999999995</v>
      </c>
      <c r="H33" s="265">
        <v>3101.1999999999994</v>
      </c>
      <c r="I33" s="265">
        <v>3145.3999999999992</v>
      </c>
      <c r="J33" s="265">
        <v>3171.2999999999993</v>
      </c>
      <c r="K33" s="263">
        <v>3119.5</v>
      </c>
      <c r="L33" s="263">
        <v>3049.4</v>
      </c>
      <c r="M33" s="263">
        <v>5.3662299999999998</v>
      </c>
    </row>
    <row r="34" spans="1:13">
      <c r="A34" s="282">
        <v>25</v>
      </c>
      <c r="B34" s="263" t="s">
        <v>47</v>
      </c>
      <c r="C34" s="263">
        <v>250</v>
      </c>
      <c r="D34" s="265">
        <v>248.6</v>
      </c>
      <c r="E34" s="265">
        <v>245</v>
      </c>
      <c r="F34" s="265">
        <v>240</v>
      </c>
      <c r="G34" s="265">
        <v>236.4</v>
      </c>
      <c r="H34" s="265">
        <v>253.6</v>
      </c>
      <c r="I34" s="265">
        <v>257.19999999999993</v>
      </c>
      <c r="J34" s="265">
        <v>262.2</v>
      </c>
      <c r="K34" s="263">
        <v>252.2</v>
      </c>
      <c r="L34" s="263">
        <v>243.6</v>
      </c>
      <c r="M34" s="263">
        <v>122.1913</v>
      </c>
    </row>
    <row r="35" spans="1:13">
      <c r="A35" s="282">
        <v>26</v>
      </c>
      <c r="B35" s="263" t="s">
        <v>48</v>
      </c>
      <c r="C35" s="263">
        <v>131.44999999999999</v>
      </c>
      <c r="D35" s="265">
        <v>132.06666666666666</v>
      </c>
      <c r="E35" s="265">
        <v>130.13333333333333</v>
      </c>
      <c r="F35" s="265">
        <v>128.81666666666666</v>
      </c>
      <c r="G35" s="265">
        <v>126.88333333333333</v>
      </c>
      <c r="H35" s="265">
        <v>133.38333333333333</v>
      </c>
      <c r="I35" s="265">
        <v>135.31666666666666</v>
      </c>
      <c r="J35" s="265">
        <v>136.63333333333333</v>
      </c>
      <c r="K35" s="263">
        <v>134</v>
      </c>
      <c r="L35" s="263">
        <v>130.75</v>
      </c>
      <c r="M35" s="263">
        <v>182.45760999999999</v>
      </c>
    </row>
    <row r="36" spans="1:13">
      <c r="A36" s="282">
        <v>27</v>
      </c>
      <c r="B36" s="263" t="s">
        <v>50</v>
      </c>
      <c r="C36" s="263">
        <v>2402.1</v>
      </c>
      <c r="D36" s="265">
        <v>2398.5333333333333</v>
      </c>
      <c r="E36" s="265">
        <v>2379.3666666666668</v>
      </c>
      <c r="F36" s="265">
        <v>2356.6333333333337</v>
      </c>
      <c r="G36" s="265">
        <v>2337.4666666666672</v>
      </c>
      <c r="H36" s="265">
        <v>2421.2666666666664</v>
      </c>
      <c r="I36" s="265">
        <v>2440.4333333333334</v>
      </c>
      <c r="J36" s="265">
        <v>2463.1666666666661</v>
      </c>
      <c r="K36" s="263">
        <v>2417.6999999999998</v>
      </c>
      <c r="L36" s="263">
        <v>2375.8000000000002</v>
      </c>
      <c r="M36" s="263">
        <v>15.91567</v>
      </c>
    </row>
    <row r="37" spans="1:13">
      <c r="A37" s="282">
        <v>28</v>
      </c>
      <c r="B37" s="263" t="s">
        <v>52</v>
      </c>
      <c r="C37" s="263">
        <v>880.5</v>
      </c>
      <c r="D37" s="265">
        <v>881.5</v>
      </c>
      <c r="E37" s="265">
        <v>874</v>
      </c>
      <c r="F37" s="265">
        <v>867.5</v>
      </c>
      <c r="G37" s="265">
        <v>860</v>
      </c>
      <c r="H37" s="265">
        <v>888</v>
      </c>
      <c r="I37" s="265">
        <v>895.5</v>
      </c>
      <c r="J37" s="265">
        <v>902</v>
      </c>
      <c r="K37" s="263">
        <v>889</v>
      </c>
      <c r="L37" s="263">
        <v>875</v>
      </c>
      <c r="M37" s="263">
        <v>22.52225</v>
      </c>
    </row>
    <row r="38" spans="1:13">
      <c r="A38" s="282">
        <v>29</v>
      </c>
      <c r="B38" s="263" t="s">
        <v>227</v>
      </c>
      <c r="C38" s="263">
        <v>3167.7</v>
      </c>
      <c r="D38" s="265">
        <v>3143.9</v>
      </c>
      <c r="E38" s="265">
        <v>3108.8</v>
      </c>
      <c r="F38" s="265">
        <v>3049.9</v>
      </c>
      <c r="G38" s="265">
        <v>3014.8</v>
      </c>
      <c r="H38" s="265">
        <v>3202.8</v>
      </c>
      <c r="I38" s="265">
        <v>3237.8999999999996</v>
      </c>
      <c r="J38" s="265">
        <v>3296.8</v>
      </c>
      <c r="K38" s="263">
        <v>3179</v>
      </c>
      <c r="L38" s="263">
        <v>3085</v>
      </c>
      <c r="M38" s="263">
        <v>6.7574899999999998</v>
      </c>
    </row>
    <row r="39" spans="1:13">
      <c r="A39" s="282">
        <v>30</v>
      </c>
      <c r="B39" s="263" t="s">
        <v>54</v>
      </c>
      <c r="C39" s="263">
        <v>753.95</v>
      </c>
      <c r="D39" s="265">
        <v>749.94999999999993</v>
      </c>
      <c r="E39" s="265">
        <v>739.09999999999991</v>
      </c>
      <c r="F39" s="265">
        <v>724.25</v>
      </c>
      <c r="G39" s="265">
        <v>713.4</v>
      </c>
      <c r="H39" s="265">
        <v>764.79999999999984</v>
      </c>
      <c r="I39" s="265">
        <v>775.65</v>
      </c>
      <c r="J39" s="265">
        <v>790.49999999999977</v>
      </c>
      <c r="K39" s="263">
        <v>760.8</v>
      </c>
      <c r="L39" s="263">
        <v>735.1</v>
      </c>
      <c r="M39" s="263">
        <v>136.03791000000001</v>
      </c>
    </row>
    <row r="40" spans="1:13">
      <c r="A40" s="282">
        <v>31</v>
      </c>
      <c r="B40" s="263" t="s">
        <v>55</v>
      </c>
      <c r="C40" s="263">
        <v>3901.1</v>
      </c>
      <c r="D40" s="265">
        <v>3916.5666666666671</v>
      </c>
      <c r="E40" s="265">
        <v>3848.1333333333341</v>
      </c>
      <c r="F40" s="265">
        <v>3795.166666666667</v>
      </c>
      <c r="G40" s="265">
        <v>3726.733333333334</v>
      </c>
      <c r="H40" s="265">
        <v>3969.5333333333342</v>
      </c>
      <c r="I40" s="265">
        <v>4037.9666666666676</v>
      </c>
      <c r="J40" s="265">
        <v>4090.9333333333343</v>
      </c>
      <c r="K40" s="263">
        <v>3985</v>
      </c>
      <c r="L40" s="263">
        <v>3863.6</v>
      </c>
      <c r="M40" s="263">
        <v>6.1510400000000001</v>
      </c>
    </row>
    <row r="41" spans="1:13">
      <c r="A41" s="282">
        <v>32</v>
      </c>
      <c r="B41" s="263" t="s">
        <v>58</v>
      </c>
      <c r="C41" s="263">
        <v>5542.9</v>
      </c>
      <c r="D41" s="265">
        <v>5485.45</v>
      </c>
      <c r="E41" s="265">
        <v>5397.5499999999993</v>
      </c>
      <c r="F41" s="265">
        <v>5252.2</v>
      </c>
      <c r="G41" s="265">
        <v>5164.2999999999993</v>
      </c>
      <c r="H41" s="265">
        <v>5630.7999999999993</v>
      </c>
      <c r="I41" s="265">
        <v>5718.6999999999989</v>
      </c>
      <c r="J41" s="265">
        <v>5864.0499999999993</v>
      </c>
      <c r="K41" s="263">
        <v>5573.35</v>
      </c>
      <c r="L41" s="263">
        <v>5340.1</v>
      </c>
      <c r="M41" s="263">
        <v>22.52413</v>
      </c>
    </row>
    <row r="42" spans="1:13">
      <c r="A42" s="282">
        <v>33</v>
      </c>
      <c r="B42" s="263" t="s">
        <v>57</v>
      </c>
      <c r="C42" s="263">
        <v>10395.6</v>
      </c>
      <c r="D42" s="265">
        <v>10243.650000000001</v>
      </c>
      <c r="E42" s="265">
        <v>10042.350000000002</v>
      </c>
      <c r="F42" s="265">
        <v>9689.1</v>
      </c>
      <c r="G42" s="265">
        <v>9487.8000000000011</v>
      </c>
      <c r="H42" s="265">
        <v>10596.900000000003</v>
      </c>
      <c r="I42" s="265">
        <v>10798.200000000003</v>
      </c>
      <c r="J42" s="265">
        <v>11151.450000000004</v>
      </c>
      <c r="K42" s="263">
        <v>10444.950000000001</v>
      </c>
      <c r="L42" s="263">
        <v>9890.4</v>
      </c>
      <c r="M42" s="263">
        <v>5.04122</v>
      </c>
    </row>
    <row r="43" spans="1:13">
      <c r="A43" s="282">
        <v>34</v>
      </c>
      <c r="B43" s="263" t="s">
        <v>228</v>
      </c>
      <c r="C43" s="263">
        <v>3664.45</v>
      </c>
      <c r="D43" s="265">
        <v>3679.7666666666664</v>
      </c>
      <c r="E43" s="265">
        <v>3634.6833333333329</v>
      </c>
      <c r="F43" s="265">
        <v>3604.9166666666665</v>
      </c>
      <c r="G43" s="265">
        <v>3559.833333333333</v>
      </c>
      <c r="H43" s="265">
        <v>3709.5333333333328</v>
      </c>
      <c r="I43" s="265">
        <v>3754.6166666666668</v>
      </c>
      <c r="J43" s="265">
        <v>3784.3833333333328</v>
      </c>
      <c r="K43" s="263">
        <v>3724.85</v>
      </c>
      <c r="L43" s="263">
        <v>3650</v>
      </c>
      <c r="M43" s="263">
        <v>1.04592</v>
      </c>
    </row>
    <row r="44" spans="1:13">
      <c r="A44" s="282">
        <v>35</v>
      </c>
      <c r="B44" s="263" t="s">
        <v>59</v>
      </c>
      <c r="C44" s="263">
        <v>1633.6</v>
      </c>
      <c r="D44" s="265">
        <v>1635.55</v>
      </c>
      <c r="E44" s="265">
        <v>1623.1</v>
      </c>
      <c r="F44" s="265">
        <v>1612.6</v>
      </c>
      <c r="G44" s="265">
        <v>1600.1499999999999</v>
      </c>
      <c r="H44" s="265">
        <v>1646.05</v>
      </c>
      <c r="I44" s="265">
        <v>1658.5000000000002</v>
      </c>
      <c r="J44" s="265">
        <v>1669</v>
      </c>
      <c r="K44" s="263">
        <v>1648</v>
      </c>
      <c r="L44" s="263">
        <v>1625.05</v>
      </c>
      <c r="M44" s="263">
        <v>8.8703199999999995</v>
      </c>
    </row>
    <row r="45" spans="1:13">
      <c r="A45" s="282">
        <v>36</v>
      </c>
      <c r="B45" s="263" t="s">
        <v>229</v>
      </c>
      <c r="C45" s="263">
        <v>354.9</v>
      </c>
      <c r="D45" s="265">
        <v>353.34999999999997</v>
      </c>
      <c r="E45" s="265">
        <v>348.79999999999995</v>
      </c>
      <c r="F45" s="265">
        <v>342.7</v>
      </c>
      <c r="G45" s="265">
        <v>338.15</v>
      </c>
      <c r="H45" s="265">
        <v>359.44999999999993</v>
      </c>
      <c r="I45" s="265">
        <v>364</v>
      </c>
      <c r="J45" s="265">
        <v>370.09999999999991</v>
      </c>
      <c r="K45" s="263">
        <v>357.9</v>
      </c>
      <c r="L45" s="263">
        <v>347.25</v>
      </c>
      <c r="M45" s="263">
        <v>150.05073999999999</v>
      </c>
    </row>
    <row r="46" spans="1:13">
      <c r="A46" s="282">
        <v>37</v>
      </c>
      <c r="B46" s="263" t="s">
        <v>60</v>
      </c>
      <c r="C46" s="263">
        <v>85.6</v>
      </c>
      <c r="D46" s="265">
        <v>85.533333333333346</v>
      </c>
      <c r="E46" s="265">
        <v>84.166666666666686</v>
      </c>
      <c r="F46" s="265">
        <v>82.733333333333334</v>
      </c>
      <c r="G46" s="265">
        <v>81.366666666666674</v>
      </c>
      <c r="H46" s="265">
        <v>86.966666666666697</v>
      </c>
      <c r="I46" s="265">
        <v>88.333333333333343</v>
      </c>
      <c r="J46" s="265">
        <v>89.766666666666708</v>
      </c>
      <c r="K46" s="263">
        <v>86.9</v>
      </c>
      <c r="L46" s="263">
        <v>84.1</v>
      </c>
      <c r="M46" s="263">
        <v>556.04903999999999</v>
      </c>
    </row>
    <row r="47" spans="1:13">
      <c r="A47" s="282">
        <v>38</v>
      </c>
      <c r="B47" s="263" t="s">
        <v>61</v>
      </c>
      <c r="C47" s="263">
        <v>80.650000000000006</v>
      </c>
      <c r="D47" s="265">
        <v>81.933333333333337</v>
      </c>
      <c r="E47" s="265">
        <v>79.01666666666668</v>
      </c>
      <c r="F47" s="265">
        <v>77.38333333333334</v>
      </c>
      <c r="G47" s="265">
        <v>74.466666666666683</v>
      </c>
      <c r="H47" s="265">
        <v>83.566666666666677</v>
      </c>
      <c r="I47" s="265">
        <v>86.483333333333334</v>
      </c>
      <c r="J47" s="265">
        <v>88.116666666666674</v>
      </c>
      <c r="K47" s="263">
        <v>84.85</v>
      </c>
      <c r="L47" s="263">
        <v>80.3</v>
      </c>
      <c r="M47" s="263">
        <v>79.107979999999998</v>
      </c>
    </row>
    <row r="48" spans="1:13">
      <c r="A48" s="282">
        <v>39</v>
      </c>
      <c r="B48" s="263" t="s">
        <v>62</v>
      </c>
      <c r="C48" s="263">
        <v>1525</v>
      </c>
      <c r="D48" s="265">
        <v>1514.5666666666666</v>
      </c>
      <c r="E48" s="265">
        <v>1501.1333333333332</v>
      </c>
      <c r="F48" s="265">
        <v>1477.2666666666667</v>
      </c>
      <c r="G48" s="265">
        <v>1463.8333333333333</v>
      </c>
      <c r="H48" s="265">
        <v>1538.4333333333332</v>
      </c>
      <c r="I48" s="265">
        <v>1551.8666666666666</v>
      </c>
      <c r="J48" s="265">
        <v>1575.7333333333331</v>
      </c>
      <c r="K48" s="263">
        <v>1528</v>
      </c>
      <c r="L48" s="263">
        <v>1490.7</v>
      </c>
      <c r="M48" s="263">
        <v>6.2300800000000001</v>
      </c>
    </row>
    <row r="49" spans="1:13">
      <c r="A49" s="282">
        <v>40</v>
      </c>
      <c r="B49" s="263" t="s">
        <v>65</v>
      </c>
      <c r="C49" s="263">
        <v>731.55</v>
      </c>
      <c r="D49" s="265">
        <v>726.2166666666667</v>
      </c>
      <c r="E49" s="265">
        <v>718.43333333333339</v>
      </c>
      <c r="F49" s="265">
        <v>705.31666666666672</v>
      </c>
      <c r="G49" s="265">
        <v>697.53333333333342</v>
      </c>
      <c r="H49" s="265">
        <v>739.33333333333337</v>
      </c>
      <c r="I49" s="265">
        <v>747.11666666666667</v>
      </c>
      <c r="J49" s="265">
        <v>760.23333333333335</v>
      </c>
      <c r="K49" s="263">
        <v>734</v>
      </c>
      <c r="L49" s="263">
        <v>713.1</v>
      </c>
      <c r="M49" s="263">
        <v>11.22517</v>
      </c>
    </row>
    <row r="50" spans="1:13">
      <c r="A50" s="282">
        <v>41</v>
      </c>
      <c r="B50" s="263" t="s">
        <v>64</v>
      </c>
      <c r="C50" s="263">
        <v>152.9</v>
      </c>
      <c r="D50" s="265">
        <v>152.53333333333333</v>
      </c>
      <c r="E50" s="265">
        <v>151.06666666666666</v>
      </c>
      <c r="F50" s="265">
        <v>149.23333333333332</v>
      </c>
      <c r="G50" s="265">
        <v>147.76666666666665</v>
      </c>
      <c r="H50" s="265">
        <v>154.36666666666667</v>
      </c>
      <c r="I50" s="265">
        <v>155.83333333333331</v>
      </c>
      <c r="J50" s="265">
        <v>157.66666666666669</v>
      </c>
      <c r="K50" s="263">
        <v>154</v>
      </c>
      <c r="L50" s="263">
        <v>150.69999999999999</v>
      </c>
      <c r="M50" s="263">
        <v>132.19785999999999</v>
      </c>
    </row>
    <row r="51" spans="1:13">
      <c r="A51" s="282">
        <v>42</v>
      </c>
      <c r="B51" s="263" t="s">
        <v>66</v>
      </c>
      <c r="C51" s="263">
        <v>630.54999999999995</v>
      </c>
      <c r="D51" s="265">
        <v>636.44999999999993</v>
      </c>
      <c r="E51" s="265">
        <v>622.89999999999986</v>
      </c>
      <c r="F51" s="265">
        <v>615.24999999999989</v>
      </c>
      <c r="G51" s="265">
        <v>601.69999999999982</v>
      </c>
      <c r="H51" s="265">
        <v>644.09999999999991</v>
      </c>
      <c r="I51" s="265">
        <v>657.64999999999986</v>
      </c>
      <c r="J51" s="265">
        <v>665.3</v>
      </c>
      <c r="K51" s="263">
        <v>650</v>
      </c>
      <c r="L51" s="263">
        <v>628.79999999999995</v>
      </c>
      <c r="M51" s="263">
        <v>21.233609999999999</v>
      </c>
    </row>
    <row r="52" spans="1:13">
      <c r="A52" s="282">
        <v>43</v>
      </c>
      <c r="B52" s="263" t="s">
        <v>69</v>
      </c>
      <c r="C52" s="263">
        <v>51</v>
      </c>
      <c r="D52" s="265">
        <v>51.416666666666664</v>
      </c>
      <c r="E52" s="265">
        <v>50.18333333333333</v>
      </c>
      <c r="F52" s="265">
        <v>49.366666666666667</v>
      </c>
      <c r="G52" s="265">
        <v>48.133333333333333</v>
      </c>
      <c r="H52" s="265">
        <v>52.233333333333327</v>
      </c>
      <c r="I52" s="265">
        <v>53.466666666666661</v>
      </c>
      <c r="J52" s="265">
        <v>54.283333333333324</v>
      </c>
      <c r="K52" s="263">
        <v>52.65</v>
      </c>
      <c r="L52" s="263">
        <v>50.6</v>
      </c>
      <c r="M52" s="263">
        <v>653.29849999999999</v>
      </c>
    </row>
    <row r="53" spans="1:13">
      <c r="A53" s="282">
        <v>44</v>
      </c>
      <c r="B53" s="263" t="s">
        <v>73</v>
      </c>
      <c r="C53" s="263">
        <v>466.35</v>
      </c>
      <c r="D53" s="265">
        <v>469.55</v>
      </c>
      <c r="E53" s="265">
        <v>459.1</v>
      </c>
      <c r="F53" s="265">
        <v>451.85</v>
      </c>
      <c r="G53" s="265">
        <v>441.40000000000003</v>
      </c>
      <c r="H53" s="265">
        <v>476.8</v>
      </c>
      <c r="I53" s="265">
        <v>487.24999999999994</v>
      </c>
      <c r="J53" s="265">
        <v>494.5</v>
      </c>
      <c r="K53" s="263">
        <v>480</v>
      </c>
      <c r="L53" s="263">
        <v>462.3</v>
      </c>
      <c r="M53" s="263">
        <v>88.376419999999996</v>
      </c>
    </row>
    <row r="54" spans="1:13">
      <c r="A54" s="282">
        <v>45</v>
      </c>
      <c r="B54" s="263" t="s">
        <v>68</v>
      </c>
      <c r="C54" s="263">
        <v>546.29999999999995</v>
      </c>
      <c r="D54" s="265">
        <v>545.68333333333328</v>
      </c>
      <c r="E54" s="265">
        <v>540.61666666666656</v>
      </c>
      <c r="F54" s="265">
        <v>534.93333333333328</v>
      </c>
      <c r="G54" s="265">
        <v>529.86666666666656</v>
      </c>
      <c r="H54" s="265">
        <v>551.36666666666656</v>
      </c>
      <c r="I54" s="265">
        <v>556.43333333333339</v>
      </c>
      <c r="J54" s="265">
        <v>562.11666666666656</v>
      </c>
      <c r="K54" s="263">
        <v>550.75</v>
      </c>
      <c r="L54" s="263">
        <v>540</v>
      </c>
      <c r="M54" s="263">
        <v>242.1439</v>
      </c>
    </row>
    <row r="55" spans="1:13">
      <c r="A55" s="282">
        <v>46</v>
      </c>
      <c r="B55" s="263" t="s">
        <v>70</v>
      </c>
      <c r="C55" s="263">
        <v>402.7</v>
      </c>
      <c r="D55" s="265">
        <v>401.0333333333333</v>
      </c>
      <c r="E55" s="265">
        <v>398.26666666666659</v>
      </c>
      <c r="F55" s="265">
        <v>393.83333333333331</v>
      </c>
      <c r="G55" s="265">
        <v>391.06666666666661</v>
      </c>
      <c r="H55" s="265">
        <v>405.46666666666658</v>
      </c>
      <c r="I55" s="265">
        <v>408.23333333333323</v>
      </c>
      <c r="J55" s="265">
        <v>412.66666666666657</v>
      </c>
      <c r="K55" s="263">
        <v>403.8</v>
      </c>
      <c r="L55" s="263">
        <v>396.6</v>
      </c>
      <c r="M55" s="263">
        <v>29.757829999999998</v>
      </c>
    </row>
    <row r="56" spans="1:13">
      <c r="A56" s="282">
        <v>47</v>
      </c>
      <c r="B56" s="263" t="s">
        <v>230</v>
      </c>
      <c r="C56" s="263">
        <v>1215.75</v>
      </c>
      <c r="D56" s="265">
        <v>1220.9166666666667</v>
      </c>
      <c r="E56" s="265">
        <v>1194.8333333333335</v>
      </c>
      <c r="F56" s="265">
        <v>1173.9166666666667</v>
      </c>
      <c r="G56" s="265">
        <v>1147.8333333333335</v>
      </c>
      <c r="H56" s="265">
        <v>1241.8333333333335</v>
      </c>
      <c r="I56" s="265">
        <v>1267.916666666667</v>
      </c>
      <c r="J56" s="265">
        <v>1288.8333333333335</v>
      </c>
      <c r="K56" s="263">
        <v>1247</v>
      </c>
      <c r="L56" s="263">
        <v>1200</v>
      </c>
      <c r="M56" s="263">
        <v>2.1461899999999998</v>
      </c>
    </row>
    <row r="57" spans="1:13">
      <c r="A57" s="282">
        <v>48</v>
      </c>
      <c r="B57" s="263" t="s">
        <v>71</v>
      </c>
      <c r="C57" s="263">
        <v>15246.55</v>
      </c>
      <c r="D57" s="265">
        <v>15358.65</v>
      </c>
      <c r="E57" s="265">
        <v>15078.3</v>
      </c>
      <c r="F57" s="265">
        <v>14910.05</v>
      </c>
      <c r="G57" s="265">
        <v>14629.699999999999</v>
      </c>
      <c r="H57" s="265">
        <v>15526.9</v>
      </c>
      <c r="I57" s="265">
        <v>15807.250000000002</v>
      </c>
      <c r="J57" s="265">
        <v>15975.5</v>
      </c>
      <c r="K57" s="263">
        <v>15639</v>
      </c>
      <c r="L57" s="263">
        <v>15190.4</v>
      </c>
      <c r="M57" s="263">
        <v>0.39743000000000001</v>
      </c>
    </row>
    <row r="58" spans="1:13">
      <c r="A58" s="282">
        <v>49</v>
      </c>
      <c r="B58" s="263" t="s">
        <v>74</v>
      </c>
      <c r="C58" s="263">
        <v>3481.15</v>
      </c>
      <c r="D58" s="265">
        <v>3467.7666666666664</v>
      </c>
      <c r="E58" s="265">
        <v>3448.3833333333328</v>
      </c>
      <c r="F58" s="265">
        <v>3415.6166666666663</v>
      </c>
      <c r="G58" s="265">
        <v>3396.2333333333327</v>
      </c>
      <c r="H58" s="265">
        <v>3500.5333333333328</v>
      </c>
      <c r="I58" s="265">
        <v>3519.9166666666661</v>
      </c>
      <c r="J58" s="265">
        <v>3552.6833333333329</v>
      </c>
      <c r="K58" s="263">
        <v>3487.15</v>
      </c>
      <c r="L58" s="263">
        <v>3435</v>
      </c>
      <c r="M58" s="263">
        <v>4.0949299999999997</v>
      </c>
    </row>
    <row r="59" spans="1:13">
      <c r="A59" s="282">
        <v>50</v>
      </c>
      <c r="B59" s="263" t="s">
        <v>80</v>
      </c>
      <c r="C59" s="263">
        <v>624.5</v>
      </c>
      <c r="D59" s="265">
        <v>626.08333333333337</v>
      </c>
      <c r="E59" s="265">
        <v>619.76666666666677</v>
      </c>
      <c r="F59" s="265">
        <v>615.03333333333342</v>
      </c>
      <c r="G59" s="265">
        <v>608.71666666666681</v>
      </c>
      <c r="H59" s="265">
        <v>630.81666666666672</v>
      </c>
      <c r="I59" s="265">
        <v>637.13333333333333</v>
      </c>
      <c r="J59" s="265">
        <v>641.86666666666667</v>
      </c>
      <c r="K59" s="263">
        <v>632.4</v>
      </c>
      <c r="L59" s="263">
        <v>621.35</v>
      </c>
      <c r="M59" s="263">
        <v>9.1023499999999995</v>
      </c>
    </row>
    <row r="60" spans="1:13">
      <c r="A60" s="282">
        <v>51</v>
      </c>
      <c r="B60" s="263" t="s">
        <v>75</v>
      </c>
      <c r="C60" s="263">
        <v>445.6</v>
      </c>
      <c r="D60" s="265">
        <v>444.11666666666673</v>
      </c>
      <c r="E60" s="265">
        <v>440.68333333333345</v>
      </c>
      <c r="F60" s="265">
        <v>435.76666666666671</v>
      </c>
      <c r="G60" s="265">
        <v>432.33333333333343</v>
      </c>
      <c r="H60" s="265">
        <v>449.03333333333347</v>
      </c>
      <c r="I60" s="265">
        <v>452.46666666666675</v>
      </c>
      <c r="J60" s="265">
        <v>457.3833333333335</v>
      </c>
      <c r="K60" s="263">
        <v>447.55</v>
      </c>
      <c r="L60" s="263">
        <v>439.2</v>
      </c>
      <c r="M60" s="263">
        <v>18.719259999999998</v>
      </c>
    </row>
    <row r="61" spans="1:13">
      <c r="A61" s="282">
        <v>52</v>
      </c>
      <c r="B61" s="263" t="s">
        <v>76</v>
      </c>
      <c r="C61" s="263">
        <v>165.8</v>
      </c>
      <c r="D61" s="265">
        <v>164.16666666666666</v>
      </c>
      <c r="E61" s="265">
        <v>161.33333333333331</v>
      </c>
      <c r="F61" s="265">
        <v>156.86666666666665</v>
      </c>
      <c r="G61" s="265">
        <v>154.0333333333333</v>
      </c>
      <c r="H61" s="265">
        <v>168.63333333333333</v>
      </c>
      <c r="I61" s="265">
        <v>171.46666666666664</v>
      </c>
      <c r="J61" s="265">
        <v>175.93333333333334</v>
      </c>
      <c r="K61" s="263">
        <v>167</v>
      </c>
      <c r="L61" s="263">
        <v>159.69999999999999</v>
      </c>
      <c r="M61" s="263">
        <v>269.64801</v>
      </c>
    </row>
    <row r="62" spans="1:13">
      <c r="A62" s="282">
        <v>53</v>
      </c>
      <c r="B62" s="263" t="s">
        <v>77</v>
      </c>
      <c r="C62" s="263">
        <v>135</v>
      </c>
      <c r="D62" s="265">
        <v>136.63333333333333</v>
      </c>
      <c r="E62" s="265">
        <v>132.96666666666664</v>
      </c>
      <c r="F62" s="265">
        <v>130.93333333333331</v>
      </c>
      <c r="G62" s="265">
        <v>127.26666666666662</v>
      </c>
      <c r="H62" s="265">
        <v>138.66666666666666</v>
      </c>
      <c r="I62" s="265">
        <v>142.33333333333334</v>
      </c>
      <c r="J62" s="265">
        <v>144.36666666666667</v>
      </c>
      <c r="K62" s="263">
        <v>140.30000000000001</v>
      </c>
      <c r="L62" s="263">
        <v>134.6</v>
      </c>
      <c r="M62" s="263">
        <v>35.908209999999997</v>
      </c>
    </row>
    <row r="63" spans="1:13">
      <c r="A63" s="282">
        <v>54</v>
      </c>
      <c r="B63" s="263" t="s">
        <v>81</v>
      </c>
      <c r="C63" s="263">
        <v>540.65</v>
      </c>
      <c r="D63" s="265">
        <v>542.15</v>
      </c>
      <c r="E63" s="265">
        <v>532.5</v>
      </c>
      <c r="F63" s="265">
        <v>524.35</v>
      </c>
      <c r="G63" s="265">
        <v>514.70000000000005</v>
      </c>
      <c r="H63" s="265">
        <v>550.29999999999995</v>
      </c>
      <c r="I63" s="265">
        <v>559.94999999999982</v>
      </c>
      <c r="J63" s="265">
        <v>568.09999999999991</v>
      </c>
      <c r="K63" s="263">
        <v>551.79999999999995</v>
      </c>
      <c r="L63" s="263">
        <v>534</v>
      </c>
      <c r="M63" s="263">
        <v>30.144380000000002</v>
      </c>
    </row>
    <row r="64" spans="1:13">
      <c r="A64" s="282">
        <v>55</v>
      </c>
      <c r="B64" s="263" t="s">
        <v>82</v>
      </c>
      <c r="C64" s="263">
        <v>812.5</v>
      </c>
      <c r="D64" s="265">
        <v>812.75</v>
      </c>
      <c r="E64" s="265">
        <v>807.35</v>
      </c>
      <c r="F64" s="265">
        <v>802.2</v>
      </c>
      <c r="G64" s="265">
        <v>796.80000000000007</v>
      </c>
      <c r="H64" s="265">
        <v>817.9</v>
      </c>
      <c r="I64" s="265">
        <v>823.30000000000007</v>
      </c>
      <c r="J64" s="265">
        <v>828.44999999999993</v>
      </c>
      <c r="K64" s="263">
        <v>818.15</v>
      </c>
      <c r="L64" s="263">
        <v>807.6</v>
      </c>
      <c r="M64" s="263">
        <v>32.655589999999997</v>
      </c>
    </row>
    <row r="65" spans="1:13">
      <c r="A65" s="282">
        <v>56</v>
      </c>
      <c r="B65" s="263" t="s">
        <v>231</v>
      </c>
      <c r="C65" s="263">
        <v>181.35</v>
      </c>
      <c r="D65" s="265">
        <v>180.25</v>
      </c>
      <c r="E65" s="265">
        <v>177</v>
      </c>
      <c r="F65" s="265">
        <v>172.65</v>
      </c>
      <c r="G65" s="265">
        <v>169.4</v>
      </c>
      <c r="H65" s="265">
        <v>184.6</v>
      </c>
      <c r="I65" s="265">
        <v>187.85</v>
      </c>
      <c r="J65" s="265">
        <v>192.2</v>
      </c>
      <c r="K65" s="263">
        <v>183.5</v>
      </c>
      <c r="L65" s="263">
        <v>175.9</v>
      </c>
      <c r="M65" s="263">
        <v>182.75462999999999</v>
      </c>
    </row>
    <row r="66" spans="1:13">
      <c r="A66" s="282">
        <v>57</v>
      </c>
      <c r="B66" s="263" t="s">
        <v>83</v>
      </c>
      <c r="C66" s="263">
        <v>154.9</v>
      </c>
      <c r="D66" s="265">
        <v>155.33333333333334</v>
      </c>
      <c r="E66" s="265">
        <v>153.36666666666667</v>
      </c>
      <c r="F66" s="265">
        <v>151.83333333333334</v>
      </c>
      <c r="G66" s="265">
        <v>149.86666666666667</v>
      </c>
      <c r="H66" s="265">
        <v>156.86666666666667</v>
      </c>
      <c r="I66" s="265">
        <v>158.83333333333331</v>
      </c>
      <c r="J66" s="265">
        <v>160.36666666666667</v>
      </c>
      <c r="K66" s="263">
        <v>157.30000000000001</v>
      </c>
      <c r="L66" s="263">
        <v>153.80000000000001</v>
      </c>
      <c r="M66" s="263">
        <v>176.10903999999999</v>
      </c>
    </row>
    <row r="67" spans="1:13">
      <c r="A67" s="282">
        <v>58</v>
      </c>
      <c r="B67" s="263" t="s">
        <v>823</v>
      </c>
      <c r="C67" s="263">
        <v>2674.55</v>
      </c>
      <c r="D67" s="265">
        <v>2658.1833333333334</v>
      </c>
      <c r="E67" s="265">
        <v>2618.3666666666668</v>
      </c>
      <c r="F67" s="265">
        <v>2562.1833333333334</v>
      </c>
      <c r="G67" s="265">
        <v>2522.3666666666668</v>
      </c>
      <c r="H67" s="265">
        <v>2714.3666666666668</v>
      </c>
      <c r="I67" s="265">
        <v>2754.1833333333334</v>
      </c>
      <c r="J67" s="265">
        <v>2810.3666666666668</v>
      </c>
      <c r="K67" s="263">
        <v>2698</v>
      </c>
      <c r="L67" s="263">
        <v>2602</v>
      </c>
      <c r="M67" s="263">
        <v>3.26166</v>
      </c>
    </row>
    <row r="68" spans="1:13">
      <c r="A68" s="282">
        <v>59</v>
      </c>
      <c r="B68" s="263" t="s">
        <v>84</v>
      </c>
      <c r="C68" s="263">
        <v>1616.8</v>
      </c>
      <c r="D68" s="265">
        <v>1613.9333333333334</v>
      </c>
      <c r="E68" s="265">
        <v>1606.8666666666668</v>
      </c>
      <c r="F68" s="265">
        <v>1596.9333333333334</v>
      </c>
      <c r="G68" s="265">
        <v>1589.8666666666668</v>
      </c>
      <c r="H68" s="265">
        <v>1623.8666666666668</v>
      </c>
      <c r="I68" s="265">
        <v>1630.9333333333334</v>
      </c>
      <c r="J68" s="265">
        <v>1640.8666666666668</v>
      </c>
      <c r="K68" s="263">
        <v>1621</v>
      </c>
      <c r="L68" s="263">
        <v>1604</v>
      </c>
      <c r="M68" s="263">
        <v>4.0183400000000002</v>
      </c>
    </row>
    <row r="69" spans="1:13">
      <c r="A69" s="282">
        <v>60</v>
      </c>
      <c r="B69" s="263" t="s">
        <v>85</v>
      </c>
      <c r="C69" s="263">
        <v>578.35</v>
      </c>
      <c r="D69" s="265">
        <v>579.94999999999993</v>
      </c>
      <c r="E69" s="265">
        <v>571.89999999999986</v>
      </c>
      <c r="F69" s="265">
        <v>565.44999999999993</v>
      </c>
      <c r="G69" s="265">
        <v>557.39999999999986</v>
      </c>
      <c r="H69" s="265">
        <v>586.39999999999986</v>
      </c>
      <c r="I69" s="265">
        <v>594.44999999999982</v>
      </c>
      <c r="J69" s="265">
        <v>600.89999999999986</v>
      </c>
      <c r="K69" s="263">
        <v>588</v>
      </c>
      <c r="L69" s="263">
        <v>573.5</v>
      </c>
      <c r="M69" s="263">
        <v>25.966419999999999</v>
      </c>
    </row>
    <row r="70" spans="1:13">
      <c r="A70" s="282">
        <v>61</v>
      </c>
      <c r="B70" s="263" t="s">
        <v>232</v>
      </c>
      <c r="C70" s="263">
        <v>776.7</v>
      </c>
      <c r="D70" s="265">
        <v>778.23333333333323</v>
      </c>
      <c r="E70" s="265">
        <v>770.46666666666647</v>
      </c>
      <c r="F70" s="265">
        <v>764.23333333333323</v>
      </c>
      <c r="G70" s="265">
        <v>756.46666666666647</v>
      </c>
      <c r="H70" s="265">
        <v>784.46666666666647</v>
      </c>
      <c r="I70" s="265">
        <v>792.23333333333312</v>
      </c>
      <c r="J70" s="265">
        <v>798.46666666666647</v>
      </c>
      <c r="K70" s="263">
        <v>786</v>
      </c>
      <c r="L70" s="263">
        <v>772</v>
      </c>
      <c r="M70" s="263">
        <v>4.6774300000000002</v>
      </c>
    </row>
    <row r="71" spans="1:13">
      <c r="A71" s="282">
        <v>62</v>
      </c>
      <c r="B71" s="263" t="s">
        <v>233</v>
      </c>
      <c r="C71" s="263">
        <v>390.95</v>
      </c>
      <c r="D71" s="265">
        <v>392.06666666666666</v>
      </c>
      <c r="E71" s="265">
        <v>385.38333333333333</v>
      </c>
      <c r="F71" s="265">
        <v>379.81666666666666</v>
      </c>
      <c r="G71" s="265">
        <v>373.13333333333333</v>
      </c>
      <c r="H71" s="265">
        <v>397.63333333333333</v>
      </c>
      <c r="I71" s="265">
        <v>404.31666666666661</v>
      </c>
      <c r="J71" s="265">
        <v>409.88333333333333</v>
      </c>
      <c r="K71" s="263">
        <v>398.75</v>
      </c>
      <c r="L71" s="263">
        <v>386.5</v>
      </c>
      <c r="M71" s="263">
        <v>17.386410000000001</v>
      </c>
    </row>
    <row r="72" spans="1:13">
      <c r="A72" s="282">
        <v>63</v>
      </c>
      <c r="B72" s="263" t="s">
        <v>86</v>
      </c>
      <c r="C72" s="263">
        <v>864.45</v>
      </c>
      <c r="D72" s="265">
        <v>856.63333333333333</v>
      </c>
      <c r="E72" s="265">
        <v>830.31666666666661</v>
      </c>
      <c r="F72" s="265">
        <v>796.18333333333328</v>
      </c>
      <c r="G72" s="265">
        <v>769.86666666666656</v>
      </c>
      <c r="H72" s="265">
        <v>890.76666666666665</v>
      </c>
      <c r="I72" s="265">
        <v>917.08333333333348</v>
      </c>
      <c r="J72" s="265">
        <v>951.2166666666667</v>
      </c>
      <c r="K72" s="263">
        <v>882.95</v>
      </c>
      <c r="L72" s="263">
        <v>822.5</v>
      </c>
      <c r="M72" s="263">
        <v>50.934429999999999</v>
      </c>
    </row>
    <row r="73" spans="1:13">
      <c r="A73" s="282">
        <v>64</v>
      </c>
      <c r="B73" s="263" t="s">
        <v>92</v>
      </c>
      <c r="C73" s="263">
        <v>324.2</v>
      </c>
      <c r="D73" s="265">
        <v>322.61666666666662</v>
      </c>
      <c r="E73" s="265">
        <v>316.63333333333321</v>
      </c>
      <c r="F73" s="265">
        <v>309.06666666666661</v>
      </c>
      <c r="G73" s="265">
        <v>303.0833333333332</v>
      </c>
      <c r="H73" s="265">
        <v>330.18333333333322</v>
      </c>
      <c r="I73" s="265">
        <v>336.16666666666669</v>
      </c>
      <c r="J73" s="265">
        <v>343.73333333333323</v>
      </c>
      <c r="K73" s="263">
        <v>328.6</v>
      </c>
      <c r="L73" s="263">
        <v>315.05</v>
      </c>
      <c r="M73" s="263">
        <v>200.23351</v>
      </c>
    </row>
    <row r="74" spans="1:13">
      <c r="A74" s="282">
        <v>65</v>
      </c>
      <c r="B74" s="263" t="s">
        <v>87</v>
      </c>
      <c r="C74" s="263">
        <v>518.1</v>
      </c>
      <c r="D74" s="265">
        <v>516.71666666666658</v>
      </c>
      <c r="E74" s="265">
        <v>513.43333333333317</v>
      </c>
      <c r="F74" s="265">
        <v>508.76666666666654</v>
      </c>
      <c r="G74" s="265">
        <v>505.48333333333312</v>
      </c>
      <c r="H74" s="265">
        <v>521.38333333333321</v>
      </c>
      <c r="I74" s="265">
        <v>524.66666666666674</v>
      </c>
      <c r="J74" s="265">
        <v>529.33333333333326</v>
      </c>
      <c r="K74" s="263">
        <v>520</v>
      </c>
      <c r="L74" s="263">
        <v>512.04999999999995</v>
      </c>
      <c r="M74" s="263">
        <v>31.30922</v>
      </c>
    </row>
    <row r="75" spans="1:13">
      <c r="A75" s="282">
        <v>66</v>
      </c>
      <c r="B75" s="263" t="s">
        <v>234</v>
      </c>
      <c r="C75" s="263">
        <v>1502.45</v>
      </c>
      <c r="D75" s="265">
        <v>1511.8333333333333</v>
      </c>
      <c r="E75" s="265">
        <v>1484.6666666666665</v>
      </c>
      <c r="F75" s="265">
        <v>1466.8833333333332</v>
      </c>
      <c r="G75" s="265">
        <v>1439.7166666666665</v>
      </c>
      <c r="H75" s="265">
        <v>1529.6166666666666</v>
      </c>
      <c r="I75" s="265">
        <v>1556.7833333333331</v>
      </c>
      <c r="J75" s="265">
        <v>1574.5666666666666</v>
      </c>
      <c r="K75" s="263">
        <v>1539</v>
      </c>
      <c r="L75" s="263">
        <v>1494.05</v>
      </c>
      <c r="M75" s="263">
        <v>1.6886300000000001</v>
      </c>
    </row>
    <row r="76" spans="1:13">
      <c r="A76" s="282">
        <v>67</v>
      </c>
      <c r="B76" s="263" t="s">
        <v>834</v>
      </c>
      <c r="C76" s="263">
        <v>345.8</v>
      </c>
      <c r="D76" s="265">
        <v>349.2</v>
      </c>
      <c r="E76" s="265">
        <v>338.7</v>
      </c>
      <c r="F76" s="265">
        <v>331.6</v>
      </c>
      <c r="G76" s="265">
        <v>321.10000000000002</v>
      </c>
      <c r="H76" s="265">
        <v>356.29999999999995</v>
      </c>
      <c r="I76" s="265">
        <v>366.79999999999995</v>
      </c>
      <c r="J76" s="265">
        <v>373.89999999999992</v>
      </c>
      <c r="K76" s="263">
        <v>359.7</v>
      </c>
      <c r="L76" s="263">
        <v>342.1</v>
      </c>
      <c r="M76" s="263">
        <v>22.639520000000001</v>
      </c>
    </row>
    <row r="77" spans="1:13">
      <c r="A77" s="282">
        <v>68</v>
      </c>
      <c r="B77" s="263" t="s">
        <v>90</v>
      </c>
      <c r="C77" s="263">
        <v>3565.15</v>
      </c>
      <c r="D77" s="265">
        <v>3546.3000000000006</v>
      </c>
      <c r="E77" s="265">
        <v>3519.4000000000015</v>
      </c>
      <c r="F77" s="265">
        <v>3473.650000000001</v>
      </c>
      <c r="G77" s="265">
        <v>3446.7500000000018</v>
      </c>
      <c r="H77" s="265">
        <v>3592.0500000000011</v>
      </c>
      <c r="I77" s="265">
        <v>3618.95</v>
      </c>
      <c r="J77" s="265">
        <v>3664.7000000000007</v>
      </c>
      <c r="K77" s="263">
        <v>3573.2</v>
      </c>
      <c r="L77" s="263">
        <v>3500.55</v>
      </c>
      <c r="M77" s="263">
        <v>7.25617</v>
      </c>
    </row>
    <row r="78" spans="1:13">
      <c r="A78" s="282">
        <v>69</v>
      </c>
      <c r="B78" s="263" t="s">
        <v>348</v>
      </c>
      <c r="C78" s="263">
        <v>2325.1</v>
      </c>
      <c r="D78" s="265">
        <v>2338.3833333333337</v>
      </c>
      <c r="E78" s="265">
        <v>2301.7666666666673</v>
      </c>
      <c r="F78" s="265">
        <v>2278.4333333333338</v>
      </c>
      <c r="G78" s="265">
        <v>2241.8166666666675</v>
      </c>
      <c r="H78" s="265">
        <v>2361.7166666666672</v>
      </c>
      <c r="I78" s="265">
        <v>2398.333333333333</v>
      </c>
      <c r="J78" s="265">
        <v>2421.666666666667</v>
      </c>
      <c r="K78" s="263">
        <v>2375</v>
      </c>
      <c r="L78" s="263">
        <v>2315.0500000000002</v>
      </c>
      <c r="M78" s="263">
        <v>1.41825</v>
      </c>
    </row>
    <row r="79" spans="1:13">
      <c r="A79" s="282">
        <v>70</v>
      </c>
      <c r="B79" s="263" t="s">
        <v>93</v>
      </c>
      <c r="C79" s="263">
        <v>4502.55</v>
      </c>
      <c r="D79" s="265">
        <v>4481.4333333333334</v>
      </c>
      <c r="E79" s="265">
        <v>4447.1166666666668</v>
      </c>
      <c r="F79" s="265">
        <v>4391.6833333333334</v>
      </c>
      <c r="G79" s="265">
        <v>4357.3666666666668</v>
      </c>
      <c r="H79" s="265">
        <v>4536.8666666666668</v>
      </c>
      <c r="I79" s="265">
        <v>4571.1833333333343</v>
      </c>
      <c r="J79" s="265">
        <v>4626.6166666666668</v>
      </c>
      <c r="K79" s="263">
        <v>4515.75</v>
      </c>
      <c r="L79" s="263">
        <v>4426</v>
      </c>
      <c r="M79" s="263">
        <v>8.5061400000000003</v>
      </c>
    </row>
    <row r="80" spans="1:13">
      <c r="A80" s="282">
        <v>71</v>
      </c>
      <c r="B80" s="263" t="s">
        <v>235</v>
      </c>
      <c r="C80" s="263">
        <v>76.349999999999994</v>
      </c>
      <c r="D80" s="265">
        <v>74.066666666666663</v>
      </c>
      <c r="E80" s="265">
        <v>71.783333333333331</v>
      </c>
      <c r="F80" s="265">
        <v>67.216666666666669</v>
      </c>
      <c r="G80" s="265">
        <v>64.933333333333337</v>
      </c>
      <c r="H80" s="265">
        <v>78.633333333333326</v>
      </c>
      <c r="I80" s="265">
        <v>80.916666666666657</v>
      </c>
      <c r="J80" s="265">
        <v>85.48333333333332</v>
      </c>
      <c r="K80" s="263">
        <v>76.349999999999994</v>
      </c>
      <c r="L80" s="263">
        <v>69.5</v>
      </c>
      <c r="M80" s="263">
        <v>118.91325999999999</v>
      </c>
    </row>
    <row r="81" spans="1:13">
      <c r="A81" s="282">
        <v>72</v>
      </c>
      <c r="B81" s="263" t="s">
        <v>94</v>
      </c>
      <c r="C81" s="263">
        <v>2599.0500000000002</v>
      </c>
      <c r="D81" s="265">
        <v>2599</v>
      </c>
      <c r="E81" s="265">
        <v>2571.15</v>
      </c>
      <c r="F81" s="265">
        <v>2543.25</v>
      </c>
      <c r="G81" s="265">
        <v>2515.4</v>
      </c>
      <c r="H81" s="265">
        <v>2626.9</v>
      </c>
      <c r="I81" s="265">
        <v>2654.7500000000005</v>
      </c>
      <c r="J81" s="265">
        <v>2682.65</v>
      </c>
      <c r="K81" s="263">
        <v>2626.85</v>
      </c>
      <c r="L81" s="263">
        <v>2571.1</v>
      </c>
      <c r="M81" s="263">
        <v>12.89447</v>
      </c>
    </row>
    <row r="82" spans="1:13">
      <c r="A82" s="282">
        <v>73</v>
      </c>
      <c r="B82" s="263" t="s">
        <v>236</v>
      </c>
      <c r="C82" s="263">
        <v>450.65</v>
      </c>
      <c r="D82" s="265">
        <v>452.08333333333331</v>
      </c>
      <c r="E82" s="265">
        <v>444.16666666666663</v>
      </c>
      <c r="F82" s="265">
        <v>437.68333333333334</v>
      </c>
      <c r="G82" s="265">
        <v>429.76666666666665</v>
      </c>
      <c r="H82" s="265">
        <v>458.56666666666661</v>
      </c>
      <c r="I82" s="265">
        <v>466.48333333333323</v>
      </c>
      <c r="J82" s="265">
        <v>472.96666666666658</v>
      </c>
      <c r="K82" s="263">
        <v>460</v>
      </c>
      <c r="L82" s="263">
        <v>445.6</v>
      </c>
      <c r="M82" s="263">
        <v>7.0527499999999996</v>
      </c>
    </row>
    <row r="83" spans="1:13">
      <c r="A83" s="282">
        <v>74</v>
      </c>
      <c r="B83" s="263" t="s">
        <v>237</v>
      </c>
      <c r="C83" s="263">
        <v>1392.65</v>
      </c>
      <c r="D83" s="265">
        <v>1395.5666666666666</v>
      </c>
      <c r="E83" s="265">
        <v>1375.7833333333333</v>
      </c>
      <c r="F83" s="265">
        <v>1358.9166666666667</v>
      </c>
      <c r="G83" s="265">
        <v>1339.1333333333334</v>
      </c>
      <c r="H83" s="265">
        <v>1412.4333333333332</v>
      </c>
      <c r="I83" s="265">
        <v>1432.2166666666665</v>
      </c>
      <c r="J83" s="265">
        <v>1449.083333333333</v>
      </c>
      <c r="K83" s="263">
        <v>1415.35</v>
      </c>
      <c r="L83" s="263">
        <v>1378.7</v>
      </c>
      <c r="M83" s="263">
        <v>1.05576</v>
      </c>
    </row>
    <row r="84" spans="1:13">
      <c r="A84" s="282">
        <v>75</v>
      </c>
      <c r="B84" s="263" t="s">
        <v>96</v>
      </c>
      <c r="C84" s="263">
        <v>1341.45</v>
      </c>
      <c r="D84" s="265">
        <v>1340.2</v>
      </c>
      <c r="E84" s="265">
        <v>1317.4</v>
      </c>
      <c r="F84" s="265">
        <v>1293.3500000000001</v>
      </c>
      <c r="G84" s="265">
        <v>1270.5500000000002</v>
      </c>
      <c r="H84" s="265">
        <v>1364.25</v>
      </c>
      <c r="I84" s="265">
        <v>1387.0499999999997</v>
      </c>
      <c r="J84" s="265">
        <v>1411.1</v>
      </c>
      <c r="K84" s="263">
        <v>1363</v>
      </c>
      <c r="L84" s="263">
        <v>1316.15</v>
      </c>
      <c r="M84" s="263">
        <v>16.021260000000002</v>
      </c>
    </row>
    <row r="85" spans="1:13">
      <c r="A85" s="282">
        <v>76</v>
      </c>
      <c r="B85" s="263" t="s">
        <v>97</v>
      </c>
      <c r="C85" s="263">
        <v>207.5</v>
      </c>
      <c r="D85" s="265">
        <v>208.51666666666665</v>
      </c>
      <c r="E85" s="265">
        <v>205.48333333333329</v>
      </c>
      <c r="F85" s="265">
        <v>203.46666666666664</v>
      </c>
      <c r="G85" s="265">
        <v>200.43333333333328</v>
      </c>
      <c r="H85" s="265">
        <v>210.5333333333333</v>
      </c>
      <c r="I85" s="265">
        <v>213.56666666666666</v>
      </c>
      <c r="J85" s="265">
        <v>215.58333333333331</v>
      </c>
      <c r="K85" s="263">
        <v>211.55</v>
      </c>
      <c r="L85" s="263">
        <v>206.5</v>
      </c>
      <c r="M85" s="263">
        <v>38.696219999999997</v>
      </c>
    </row>
    <row r="86" spans="1:13">
      <c r="A86" s="282">
        <v>77</v>
      </c>
      <c r="B86" s="263" t="s">
        <v>98</v>
      </c>
      <c r="C86" s="263">
        <v>88.1</v>
      </c>
      <c r="D86" s="265">
        <v>86.7</v>
      </c>
      <c r="E86" s="265">
        <v>84.9</v>
      </c>
      <c r="F86" s="265">
        <v>81.7</v>
      </c>
      <c r="G86" s="265">
        <v>79.900000000000006</v>
      </c>
      <c r="H86" s="265">
        <v>89.9</v>
      </c>
      <c r="I86" s="265">
        <v>91.699999999999989</v>
      </c>
      <c r="J86" s="265">
        <v>94.9</v>
      </c>
      <c r="K86" s="263">
        <v>88.5</v>
      </c>
      <c r="L86" s="263">
        <v>83.5</v>
      </c>
      <c r="M86" s="263">
        <v>381.95348999999999</v>
      </c>
    </row>
    <row r="87" spans="1:13">
      <c r="A87" s="282">
        <v>78</v>
      </c>
      <c r="B87" s="263" t="s">
        <v>359</v>
      </c>
      <c r="C87" s="263">
        <v>173.9</v>
      </c>
      <c r="D87" s="265">
        <v>174.66666666666666</v>
      </c>
      <c r="E87" s="265">
        <v>169.58333333333331</v>
      </c>
      <c r="F87" s="265">
        <v>165.26666666666665</v>
      </c>
      <c r="G87" s="265">
        <v>160.18333333333331</v>
      </c>
      <c r="H87" s="265">
        <v>178.98333333333332</v>
      </c>
      <c r="I87" s="265">
        <v>184.06666666666663</v>
      </c>
      <c r="J87" s="265">
        <v>188.38333333333333</v>
      </c>
      <c r="K87" s="263">
        <v>179.75</v>
      </c>
      <c r="L87" s="263">
        <v>170.35</v>
      </c>
      <c r="M87" s="263">
        <v>41.219670000000001</v>
      </c>
    </row>
    <row r="88" spans="1:13">
      <c r="A88" s="282">
        <v>79</v>
      </c>
      <c r="B88" s="263" t="s">
        <v>240</v>
      </c>
      <c r="C88" s="263">
        <v>69</v>
      </c>
      <c r="D88" s="265">
        <v>69.13333333333334</v>
      </c>
      <c r="E88" s="265">
        <v>68.466666666666683</v>
      </c>
      <c r="F88" s="265">
        <v>67.933333333333337</v>
      </c>
      <c r="G88" s="265">
        <v>67.26666666666668</v>
      </c>
      <c r="H88" s="265">
        <v>69.666666666666686</v>
      </c>
      <c r="I88" s="265">
        <v>70.333333333333343</v>
      </c>
      <c r="J88" s="265">
        <v>70.866666666666688</v>
      </c>
      <c r="K88" s="263">
        <v>69.8</v>
      </c>
      <c r="L88" s="263">
        <v>68.599999999999994</v>
      </c>
      <c r="M88" s="263">
        <v>20.447389999999999</v>
      </c>
    </row>
    <row r="89" spans="1:13">
      <c r="A89" s="282">
        <v>80</v>
      </c>
      <c r="B89" s="263" t="s">
        <v>99</v>
      </c>
      <c r="C89" s="263">
        <v>146.94999999999999</v>
      </c>
      <c r="D89" s="265">
        <v>146.4</v>
      </c>
      <c r="E89" s="265">
        <v>145.30000000000001</v>
      </c>
      <c r="F89" s="265">
        <v>143.65</v>
      </c>
      <c r="G89" s="265">
        <v>142.55000000000001</v>
      </c>
      <c r="H89" s="265">
        <v>148.05000000000001</v>
      </c>
      <c r="I89" s="265">
        <v>149.14999999999998</v>
      </c>
      <c r="J89" s="265">
        <v>150.80000000000001</v>
      </c>
      <c r="K89" s="263">
        <v>147.5</v>
      </c>
      <c r="L89" s="263">
        <v>144.75</v>
      </c>
      <c r="M89" s="263">
        <v>162.83786000000001</v>
      </c>
    </row>
    <row r="90" spans="1:13">
      <c r="A90" s="282">
        <v>81</v>
      </c>
      <c r="B90" s="263" t="s">
        <v>102</v>
      </c>
      <c r="C90" s="263">
        <v>27.75</v>
      </c>
      <c r="D90" s="265">
        <v>27.95</v>
      </c>
      <c r="E90" s="265">
        <v>27.299999999999997</v>
      </c>
      <c r="F90" s="265">
        <v>26.849999999999998</v>
      </c>
      <c r="G90" s="265">
        <v>26.199999999999996</v>
      </c>
      <c r="H90" s="265">
        <v>28.4</v>
      </c>
      <c r="I90" s="265">
        <v>29.049999999999997</v>
      </c>
      <c r="J90" s="265">
        <v>29.5</v>
      </c>
      <c r="K90" s="263">
        <v>28.6</v>
      </c>
      <c r="L90" s="263">
        <v>27.5</v>
      </c>
      <c r="M90" s="263">
        <v>223.17063999999999</v>
      </c>
    </row>
    <row r="91" spans="1:13">
      <c r="A91" s="282">
        <v>82</v>
      </c>
      <c r="B91" s="263" t="s">
        <v>241</v>
      </c>
      <c r="C91" s="263">
        <v>198.1</v>
      </c>
      <c r="D91" s="265">
        <v>200.38333333333335</v>
      </c>
      <c r="E91" s="265">
        <v>194.76666666666671</v>
      </c>
      <c r="F91" s="265">
        <v>191.43333333333337</v>
      </c>
      <c r="G91" s="265">
        <v>185.81666666666672</v>
      </c>
      <c r="H91" s="265">
        <v>203.7166666666667</v>
      </c>
      <c r="I91" s="265">
        <v>209.33333333333331</v>
      </c>
      <c r="J91" s="265">
        <v>212.66666666666669</v>
      </c>
      <c r="K91" s="263">
        <v>206</v>
      </c>
      <c r="L91" s="263">
        <v>197.05</v>
      </c>
      <c r="M91" s="263">
        <v>11.26469</v>
      </c>
    </row>
    <row r="92" spans="1:13">
      <c r="A92" s="282">
        <v>83</v>
      </c>
      <c r="B92" s="263" t="s">
        <v>100</v>
      </c>
      <c r="C92" s="263">
        <v>478.85</v>
      </c>
      <c r="D92" s="265">
        <v>477.65000000000003</v>
      </c>
      <c r="E92" s="265">
        <v>474.30000000000007</v>
      </c>
      <c r="F92" s="265">
        <v>469.75000000000006</v>
      </c>
      <c r="G92" s="265">
        <v>466.40000000000009</v>
      </c>
      <c r="H92" s="265">
        <v>482.20000000000005</v>
      </c>
      <c r="I92" s="265">
        <v>485.55000000000007</v>
      </c>
      <c r="J92" s="265">
        <v>490.1</v>
      </c>
      <c r="K92" s="263">
        <v>481</v>
      </c>
      <c r="L92" s="263">
        <v>473.1</v>
      </c>
      <c r="M92" s="263">
        <v>11.75643</v>
      </c>
    </row>
    <row r="93" spans="1:13">
      <c r="A93" s="282">
        <v>84</v>
      </c>
      <c r="B93" s="263" t="s">
        <v>242</v>
      </c>
      <c r="C93" s="263">
        <v>492.05</v>
      </c>
      <c r="D93" s="265">
        <v>493.56666666666666</v>
      </c>
      <c r="E93" s="265">
        <v>488.48333333333335</v>
      </c>
      <c r="F93" s="265">
        <v>484.91666666666669</v>
      </c>
      <c r="G93" s="265">
        <v>479.83333333333337</v>
      </c>
      <c r="H93" s="265">
        <v>497.13333333333333</v>
      </c>
      <c r="I93" s="265">
        <v>502.2166666666667</v>
      </c>
      <c r="J93" s="265">
        <v>505.7833333333333</v>
      </c>
      <c r="K93" s="263">
        <v>498.65</v>
      </c>
      <c r="L93" s="263">
        <v>490</v>
      </c>
      <c r="M93" s="263">
        <v>1.2733300000000001</v>
      </c>
    </row>
    <row r="94" spans="1:13">
      <c r="A94" s="282">
        <v>85</v>
      </c>
      <c r="B94" s="263" t="s">
        <v>103</v>
      </c>
      <c r="C94" s="263">
        <v>699.4</v>
      </c>
      <c r="D94" s="265">
        <v>699.61666666666667</v>
      </c>
      <c r="E94" s="265">
        <v>693.63333333333333</v>
      </c>
      <c r="F94" s="265">
        <v>687.86666666666667</v>
      </c>
      <c r="G94" s="265">
        <v>681.88333333333333</v>
      </c>
      <c r="H94" s="265">
        <v>705.38333333333333</v>
      </c>
      <c r="I94" s="265">
        <v>711.36666666666667</v>
      </c>
      <c r="J94" s="265">
        <v>717.13333333333333</v>
      </c>
      <c r="K94" s="263">
        <v>705.6</v>
      </c>
      <c r="L94" s="263">
        <v>693.85</v>
      </c>
      <c r="M94" s="263">
        <v>12.749840000000001</v>
      </c>
    </row>
    <row r="95" spans="1:13">
      <c r="A95" s="282">
        <v>86</v>
      </c>
      <c r="B95" s="263" t="s">
        <v>243</v>
      </c>
      <c r="C95" s="263">
        <v>463.1</v>
      </c>
      <c r="D95" s="265">
        <v>461.40000000000003</v>
      </c>
      <c r="E95" s="265">
        <v>456.70000000000005</v>
      </c>
      <c r="F95" s="265">
        <v>450.3</v>
      </c>
      <c r="G95" s="265">
        <v>445.6</v>
      </c>
      <c r="H95" s="265">
        <v>467.80000000000007</v>
      </c>
      <c r="I95" s="265">
        <v>472.5</v>
      </c>
      <c r="J95" s="265">
        <v>478.90000000000009</v>
      </c>
      <c r="K95" s="263">
        <v>466.1</v>
      </c>
      <c r="L95" s="263">
        <v>455</v>
      </c>
      <c r="M95" s="263">
        <v>3.57315</v>
      </c>
    </row>
    <row r="96" spans="1:13">
      <c r="A96" s="282">
        <v>87</v>
      </c>
      <c r="B96" s="263" t="s">
        <v>244</v>
      </c>
      <c r="C96" s="263">
        <v>1524.5</v>
      </c>
      <c r="D96" s="265">
        <v>1525.4166666666667</v>
      </c>
      <c r="E96" s="265">
        <v>1514.0833333333335</v>
      </c>
      <c r="F96" s="265">
        <v>1503.6666666666667</v>
      </c>
      <c r="G96" s="265">
        <v>1492.3333333333335</v>
      </c>
      <c r="H96" s="265">
        <v>1535.8333333333335</v>
      </c>
      <c r="I96" s="265">
        <v>1547.166666666667</v>
      </c>
      <c r="J96" s="265">
        <v>1557.5833333333335</v>
      </c>
      <c r="K96" s="263">
        <v>1536.75</v>
      </c>
      <c r="L96" s="263">
        <v>1515</v>
      </c>
      <c r="M96" s="263">
        <v>4.4613300000000002</v>
      </c>
    </row>
    <row r="97" spans="1:13">
      <c r="A97" s="282">
        <v>88</v>
      </c>
      <c r="B97" s="263" t="s">
        <v>104</v>
      </c>
      <c r="C97" s="263">
        <v>1318.1</v>
      </c>
      <c r="D97" s="265">
        <v>1317.0333333333333</v>
      </c>
      <c r="E97" s="265">
        <v>1291.0666666666666</v>
      </c>
      <c r="F97" s="265">
        <v>1264.0333333333333</v>
      </c>
      <c r="G97" s="265">
        <v>1238.0666666666666</v>
      </c>
      <c r="H97" s="265">
        <v>1344.0666666666666</v>
      </c>
      <c r="I97" s="265">
        <v>1370.0333333333333</v>
      </c>
      <c r="J97" s="265">
        <v>1397.0666666666666</v>
      </c>
      <c r="K97" s="263">
        <v>1343</v>
      </c>
      <c r="L97" s="263">
        <v>1290</v>
      </c>
      <c r="M97" s="263">
        <v>22.438379999999999</v>
      </c>
    </row>
    <row r="98" spans="1:13">
      <c r="A98" s="282">
        <v>89</v>
      </c>
      <c r="B98" s="263" t="s">
        <v>372</v>
      </c>
      <c r="C98" s="263">
        <v>549.54999999999995</v>
      </c>
      <c r="D98" s="265">
        <v>546.35</v>
      </c>
      <c r="E98" s="265">
        <v>537.15000000000009</v>
      </c>
      <c r="F98" s="265">
        <v>524.75000000000011</v>
      </c>
      <c r="G98" s="265">
        <v>515.55000000000018</v>
      </c>
      <c r="H98" s="265">
        <v>558.75</v>
      </c>
      <c r="I98" s="265">
        <v>567.95000000000005</v>
      </c>
      <c r="J98" s="265">
        <v>580.34999999999991</v>
      </c>
      <c r="K98" s="263">
        <v>555.54999999999995</v>
      </c>
      <c r="L98" s="263">
        <v>533.95000000000005</v>
      </c>
      <c r="M98" s="263">
        <v>18.343720000000001</v>
      </c>
    </row>
    <row r="99" spans="1:13">
      <c r="A99" s="282">
        <v>90</v>
      </c>
      <c r="B99" s="263" t="s">
        <v>246</v>
      </c>
      <c r="C99" s="263">
        <v>276.64999999999998</v>
      </c>
      <c r="D99" s="265">
        <v>285.54999999999995</v>
      </c>
      <c r="E99" s="265">
        <v>259.64999999999992</v>
      </c>
      <c r="F99" s="265">
        <v>242.64999999999998</v>
      </c>
      <c r="G99" s="265">
        <v>216.74999999999994</v>
      </c>
      <c r="H99" s="265">
        <v>302.5499999999999</v>
      </c>
      <c r="I99" s="265">
        <v>328.45</v>
      </c>
      <c r="J99" s="265">
        <v>345.44999999999987</v>
      </c>
      <c r="K99" s="263">
        <v>311.45</v>
      </c>
      <c r="L99" s="263">
        <v>268.55</v>
      </c>
      <c r="M99" s="263">
        <v>77.359430000000003</v>
      </c>
    </row>
    <row r="100" spans="1:13">
      <c r="A100" s="282">
        <v>91</v>
      </c>
      <c r="B100" s="263" t="s">
        <v>107</v>
      </c>
      <c r="C100" s="263">
        <v>965.25</v>
      </c>
      <c r="D100" s="265">
        <v>960.08333333333337</v>
      </c>
      <c r="E100" s="265">
        <v>952.16666666666674</v>
      </c>
      <c r="F100" s="265">
        <v>939.08333333333337</v>
      </c>
      <c r="G100" s="265">
        <v>931.16666666666674</v>
      </c>
      <c r="H100" s="265">
        <v>973.16666666666674</v>
      </c>
      <c r="I100" s="265">
        <v>981.08333333333348</v>
      </c>
      <c r="J100" s="265">
        <v>994.16666666666674</v>
      </c>
      <c r="K100" s="263">
        <v>968</v>
      </c>
      <c r="L100" s="263">
        <v>947</v>
      </c>
      <c r="M100" s="263">
        <v>57.42015</v>
      </c>
    </row>
    <row r="101" spans="1:13">
      <c r="A101" s="282">
        <v>92</v>
      </c>
      <c r="B101" s="263" t="s">
        <v>248</v>
      </c>
      <c r="C101" s="263">
        <v>3188.9</v>
      </c>
      <c r="D101" s="265">
        <v>3114.2999999999997</v>
      </c>
      <c r="E101" s="265">
        <v>3008.5999999999995</v>
      </c>
      <c r="F101" s="265">
        <v>2828.2999999999997</v>
      </c>
      <c r="G101" s="265">
        <v>2722.5999999999995</v>
      </c>
      <c r="H101" s="265">
        <v>3294.5999999999995</v>
      </c>
      <c r="I101" s="265">
        <v>3400.2999999999993</v>
      </c>
      <c r="J101" s="265">
        <v>3580.5999999999995</v>
      </c>
      <c r="K101" s="263">
        <v>3220</v>
      </c>
      <c r="L101" s="263">
        <v>2934</v>
      </c>
      <c r="M101" s="263">
        <v>14.617319999999999</v>
      </c>
    </row>
    <row r="102" spans="1:13">
      <c r="A102" s="282">
        <v>93</v>
      </c>
      <c r="B102" s="263" t="s">
        <v>109</v>
      </c>
      <c r="C102" s="263">
        <v>1586.85</v>
      </c>
      <c r="D102" s="265">
        <v>1582.6166666666668</v>
      </c>
      <c r="E102" s="265">
        <v>1569.2333333333336</v>
      </c>
      <c r="F102" s="265">
        <v>1551.6166666666668</v>
      </c>
      <c r="G102" s="265">
        <v>1538.2333333333336</v>
      </c>
      <c r="H102" s="265">
        <v>1600.2333333333336</v>
      </c>
      <c r="I102" s="265">
        <v>1613.6166666666668</v>
      </c>
      <c r="J102" s="265">
        <v>1631.2333333333336</v>
      </c>
      <c r="K102" s="263">
        <v>1596</v>
      </c>
      <c r="L102" s="263">
        <v>1565</v>
      </c>
      <c r="M102" s="263">
        <v>56.112050000000004</v>
      </c>
    </row>
    <row r="103" spans="1:13">
      <c r="A103" s="282">
        <v>94</v>
      </c>
      <c r="B103" s="263" t="s">
        <v>249</v>
      </c>
      <c r="C103" s="263">
        <v>727.5</v>
      </c>
      <c r="D103" s="265">
        <v>726.69999999999993</v>
      </c>
      <c r="E103" s="265">
        <v>721.89999999999986</v>
      </c>
      <c r="F103" s="265">
        <v>716.3</v>
      </c>
      <c r="G103" s="265">
        <v>711.49999999999989</v>
      </c>
      <c r="H103" s="265">
        <v>732.29999999999984</v>
      </c>
      <c r="I103" s="265">
        <v>737.0999999999998</v>
      </c>
      <c r="J103" s="265">
        <v>742.69999999999982</v>
      </c>
      <c r="K103" s="263">
        <v>731.5</v>
      </c>
      <c r="L103" s="263">
        <v>721.1</v>
      </c>
      <c r="M103" s="263">
        <v>17.140370000000001</v>
      </c>
    </row>
    <row r="104" spans="1:13">
      <c r="A104" s="282">
        <v>95</v>
      </c>
      <c r="B104" s="263" t="s">
        <v>105</v>
      </c>
      <c r="C104" s="263">
        <v>1163.95</v>
      </c>
      <c r="D104" s="265">
        <v>1160.6833333333332</v>
      </c>
      <c r="E104" s="265">
        <v>1146.3666666666663</v>
      </c>
      <c r="F104" s="265">
        <v>1128.7833333333331</v>
      </c>
      <c r="G104" s="265">
        <v>1114.4666666666662</v>
      </c>
      <c r="H104" s="265">
        <v>1178.2666666666664</v>
      </c>
      <c r="I104" s="265">
        <v>1192.5833333333335</v>
      </c>
      <c r="J104" s="265">
        <v>1210.1666666666665</v>
      </c>
      <c r="K104" s="263">
        <v>1175</v>
      </c>
      <c r="L104" s="263">
        <v>1143.0999999999999</v>
      </c>
      <c r="M104" s="263">
        <v>25.829799999999999</v>
      </c>
    </row>
    <row r="105" spans="1:13">
      <c r="A105" s="282">
        <v>96</v>
      </c>
      <c r="B105" s="263" t="s">
        <v>110</v>
      </c>
      <c r="C105" s="263">
        <v>3424.35</v>
      </c>
      <c r="D105" s="265">
        <v>3443.0833333333335</v>
      </c>
      <c r="E105" s="265">
        <v>3375.2666666666669</v>
      </c>
      <c r="F105" s="265">
        <v>3326.1833333333334</v>
      </c>
      <c r="G105" s="265">
        <v>3258.3666666666668</v>
      </c>
      <c r="H105" s="265">
        <v>3492.166666666667</v>
      </c>
      <c r="I105" s="265">
        <v>3559.9833333333336</v>
      </c>
      <c r="J105" s="265">
        <v>3609.0666666666671</v>
      </c>
      <c r="K105" s="263">
        <v>3510.9</v>
      </c>
      <c r="L105" s="263">
        <v>3394</v>
      </c>
      <c r="M105" s="263">
        <v>9.65062</v>
      </c>
    </row>
    <row r="106" spans="1:13">
      <c r="A106" s="282">
        <v>97</v>
      </c>
      <c r="B106" s="263" t="s">
        <v>112</v>
      </c>
      <c r="C106" s="263">
        <v>359.35</v>
      </c>
      <c r="D106" s="265">
        <v>357.05</v>
      </c>
      <c r="E106" s="265">
        <v>352.8</v>
      </c>
      <c r="F106" s="265">
        <v>346.25</v>
      </c>
      <c r="G106" s="265">
        <v>342</v>
      </c>
      <c r="H106" s="265">
        <v>363.6</v>
      </c>
      <c r="I106" s="265">
        <v>367.85</v>
      </c>
      <c r="J106" s="265">
        <v>374.40000000000003</v>
      </c>
      <c r="K106" s="263">
        <v>361.3</v>
      </c>
      <c r="L106" s="263">
        <v>350.5</v>
      </c>
      <c r="M106" s="263">
        <v>201.04886999999999</v>
      </c>
    </row>
    <row r="107" spans="1:13">
      <c r="A107" s="282">
        <v>98</v>
      </c>
      <c r="B107" s="263" t="s">
        <v>113</v>
      </c>
      <c r="C107" s="263">
        <v>248.9</v>
      </c>
      <c r="D107" s="265">
        <v>250.1</v>
      </c>
      <c r="E107" s="265">
        <v>244.29999999999998</v>
      </c>
      <c r="F107" s="265">
        <v>239.7</v>
      </c>
      <c r="G107" s="265">
        <v>233.89999999999998</v>
      </c>
      <c r="H107" s="265">
        <v>254.7</v>
      </c>
      <c r="I107" s="265">
        <v>260.5</v>
      </c>
      <c r="J107" s="265">
        <v>265.10000000000002</v>
      </c>
      <c r="K107" s="263">
        <v>255.9</v>
      </c>
      <c r="L107" s="263">
        <v>245.5</v>
      </c>
      <c r="M107" s="263">
        <v>59.260379999999998</v>
      </c>
    </row>
    <row r="108" spans="1:13">
      <c r="A108" s="282">
        <v>99</v>
      </c>
      <c r="B108" s="263" t="s">
        <v>114</v>
      </c>
      <c r="C108" s="263">
        <v>2193.5</v>
      </c>
      <c r="D108" s="265">
        <v>2190.6666666666665</v>
      </c>
      <c r="E108" s="265">
        <v>2176.333333333333</v>
      </c>
      <c r="F108" s="265">
        <v>2159.1666666666665</v>
      </c>
      <c r="G108" s="265">
        <v>2144.833333333333</v>
      </c>
      <c r="H108" s="265">
        <v>2207.833333333333</v>
      </c>
      <c r="I108" s="265">
        <v>2222.1666666666661</v>
      </c>
      <c r="J108" s="265">
        <v>2239.333333333333</v>
      </c>
      <c r="K108" s="263">
        <v>2205</v>
      </c>
      <c r="L108" s="263">
        <v>2173.5</v>
      </c>
      <c r="M108" s="263">
        <v>20.318930000000002</v>
      </c>
    </row>
    <row r="109" spans="1:13">
      <c r="A109" s="282">
        <v>100</v>
      </c>
      <c r="B109" s="263" t="s">
        <v>250</v>
      </c>
      <c r="C109" s="263">
        <v>318.05</v>
      </c>
      <c r="D109" s="265">
        <v>319.21666666666664</v>
      </c>
      <c r="E109" s="265">
        <v>312.43333333333328</v>
      </c>
      <c r="F109" s="265">
        <v>306.81666666666666</v>
      </c>
      <c r="G109" s="265">
        <v>300.0333333333333</v>
      </c>
      <c r="H109" s="265">
        <v>324.83333333333326</v>
      </c>
      <c r="I109" s="265">
        <v>331.61666666666667</v>
      </c>
      <c r="J109" s="265">
        <v>337.23333333333323</v>
      </c>
      <c r="K109" s="263">
        <v>326</v>
      </c>
      <c r="L109" s="263">
        <v>313.60000000000002</v>
      </c>
      <c r="M109" s="263">
        <v>24.279240000000001</v>
      </c>
    </row>
    <row r="110" spans="1:13">
      <c r="A110" s="282">
        <v>101</v>
      </c>
      <c r="B110" s="263" t="s">
        <v>251</v>
      </c>
      <c r="C110" s="263">
        <v>51.6</v>
      </c>
      <c r="D110" s="265">
        <v>52.033333333333339</v>
      </c>
      <c r="E110" s="265">
        <v>50.76666666666668</v>
      </c>
      <c r="F110" s="265">
        <v>49.933333333333344</v>
      </c>
      <c r="G110" s="265">
        <v>48.666666666666686</v>
      </c>
      <c r="H110" s="265">
        <v>52.866666666666674</v>
      </c>
      <c r="I110" s="265">
        <v>54.13333333333334</v>
      </c>
      <c r="J110" s="265">
        <v>54.966666666666669</v>
      </c>
      <c r="K110" s="263">
        <v>53.3</v>
      </c>
      <c r="L110" s="263">
        <v>51.2</v>
      </c>
      <c r="M110" s="263">
        <v>50.758659999999999</v>
      </c>
    </row>
    <row r="111" spans="1:13">
      <c r="A111" s="282">
        <v>102</v>
      </c>
      <c r="B111" s="263" t="s">
        <v>108</v>
      </c>
      <c r="C111" s="263">
        <v>2654.9</v>
      </c>
      <c r="D111" s="265">
        <v>2637.0666666666671</v>
      </c>
      <c r="E111" s="265">
        <v>2609.983333333334</v>
      </c>
      <c r="F111" s="265">
        <v>2565.0666666666671</v>
      </c>
      <c r="G111" s="265">
        <v>2537.983333333334</v>
      </c>
      <c r="H111" s="265">
        <v>2681.983333333334</v>
      </c>
      <c r="I111" s="265">
        <v>2709.0666666666671</v>
      </c>
      <c r="J111" s="265">
        <v>2753.983333333334</v>
      </c>
      <c r="K111" s="263">
        <v>2664.15</v>
      </c>
      <c r="L111" s="263">
        <v>2592.15</v>
      </c>
      <c r="M111" s="263">
        <v>56.40063</v>
      </c>
    </row>
    <row r="112" spans="1:13">
      <c r="A112" s="282">
        <v>103</v>
      </c>
      <c r="B112" s="263" t="s">
        <v>116</v>
      </c>
      <c r="C112" s="263">
        <v>632.1</v>
      </c>
      <c r="D112" s="265">
        <v>626.56666666666661</v>
      </c>
      <c r="E112" s="265">
        <v>619.38333333333321</v>
      </c>
      <c r="F112" s="265">
        <v>606.66666666666663</v>
      </c>
      <c r="G112" s="265">
        <v>599.48333333333323</v>
      </c>
      <c r="H112" s="265">
        <v>639.28333333333319</v>
      </c>
      <c r="I112" s="265">
        <v>646.46666666666658</v>
      </c>
      <c r="J112" s="265">
        <v>659.18333333333317</v>
      </c>
      <c r="K112" s="263">
        <v>633.75</v>
      </c>
      <c r="L112" s="263">
        <v>613.85</v>
      </c>
      <c r="M112" s="263">
        <v>210.36174</v>
      </c>
    </row>
    <row r="113" spans="1:13">
      <c r="A113" s="282">
        <v>104</v>
      </c>
      <c r="B113" s="263" t="s">
        <v>252</v>
      </c>
      <c r="C113" s="263">
        <v>1496.9</v>
      </c>
      <c r="D113" s="265">
        <v>1482.7166666666665</v>
      </c>
      <c r="E113" s="265">
        <v>1457.2833333333328</v>
      </c>
      <c r="F113" s="265">
        <v>1417.6666666666663</v>
      </c>
      <c r="G113" s="265">
        <v>1392.2333333333327</v>
      </c>
      <c r="H113" s="265">
        <v>1522.333333333333</v>
      </c>
      <c r="I113" s="265">
        <v>1547.7666666666669</v>
      </c>
      <c r="J113" s="265">
        <v>1587.3833333333332</v>
      </c>
      <c r="K113" s="263">
        <v>1508.15</v>
      </c>
      <c r="L113" s="263">
        <v>1443.1</v>
      </c>
      <c r="M113" s="263">
        <v>5.76058</v>
      </c>
    </row>
    <row r="114" spans="1:13">
      <c r="A114" s="282">
        <v>105</v>
      </c>
      <c r="B114" s="263" t="s">
        <v>117</v>
      </c>
      <c r="C114" s="263">
        <v>490.2</v>
      </c>
      <c r="D114" s="265">
        <v>486.38333333333338</v>
      </c>
      <c r="E114" s="265">
        <v>480.81666666666678</v>
      </c>
      <c r="F114" s="265">
        <v>471.43333333333339</v>
      </c>
      <c r="G114" s="265">
        <v>465.86666666666679</v>
      </c>
      <c r="H114" s="265">
        <v>495.76666666666677</v>
      </c>
      <c r="I114" s="265">
        <v>501.33333333333337</v>
      </c>
      <c r="J114" s="265">
        <v>510.71666666666675</v>
      </c>
      <c r="K114" s="263">
        <v>491.95</v>
      </c>
      <c r="L114" s="263">
        <v>477</v>
      </c>
      <c r="M114" s="263">
        <v>31.1616</v>
      </c>
    </row>
    <row r="115" spans="1:13">
      <c r="A115" s="282">
        <v>106</v>
      </c>
      <c r="B115" s="263" t="s">
        <v>387</v>
      </c>
      <c r="C115" s="263">
        <v>408.6</v>
      </c>
      <c r="D115" s="265">
        <v>408.41666666666669</v>
      </c>
      <c r="E115" s="265">
        <v>404.83333333333337</v>
      </c>
      <c r="F115" s="265">
        <v>401.06666666666666</v>
      </c>
      <c r="G115" s="265">
        <v>397.48333333333335</v>
      </c>
      <c r="H115" s="265">
        <v>412.18333333333339</v>
      </c>
      <c r="I115" s="265">
        <v>415.76666666666677</v>
      </c>
      <c r="J115" s="265">
        <v>419.53333333333342</v>
      </c>
      <c r="K115" s="263">
        <v>412</v>
      </c>
      <c r="L115" s="263">
        <v>404.65</v>
      </c>
      <c r="M115" s="263">
        <v>6.3619899999999996</v>
      </c>
    </row>
    <row r="116" spans="1:13">
      <c r="A116" s="282">
        <v>107</v>
      </c>
      <c r="B116" s="263" t="s">
        <v>119</v>
      </c>
      <c r="C116" s="263">
        <v>67.099999999999994</v>
      </c>
      <c r="D116" s="265">
        <v>66.583333333333329</v>
      </c>
      <c r="E116" s="265">
        <v>65.016666666666652</v>
      </c>
      <c r="F116" s="265">
        <v>62.933333333333323</v>
      </c>
      <c r="G116" s="265">
        <v>61.366666666666646</v>
      </c>
      <c r="H116" s="265">
        <v>68.666666666666657</v>
      </c>
      <c r="I116" s="265">
        <v>70.233333333333348</v>
      </c>
      <c r="J116" s="265">
        <v>72.316666666666663</v>
      </c>
      <c r="K116" s="263">
        <v>68.150000000000006</v>
      </c>
      <c r="L116" s="263">
        <v>64.5</v>
      </c>
      <c r="M116" s="263">
        <v>652.59145000000001</v>
      </c>
    </row>
    <row r="117" spans="1:13">
      <c r="A117" s="282">
        <v>108</v>
      </c>
      <c r="B117" s="263" t="s">
        <v>126</v>
      </c>
      <c r="C117" s="263">
        <v>209.95</v>
      </c>
      <c r="D117" s="265">
        <v>210.25</v>
      </c>
      <c r="E117" s="265">
        <v>208.5</v>
      </c>
      <c r="F117" s="265">
        <v>207.05</v>
      </c>
      <c r="G117" s="265">
        <v>205.3</v>
      </c>
      <c r="H117" s="265">
        <v>211.7</v>
      </c>
      <c r="I117" s="265">
        <v>213.45</v>
      </c>
      <c r="J117" s="265">
        <v>214.89999999999998</v>
      </c>
      <c r="K117" s="263">
        <v>212</v>
      </c>
      <c r="L117" s="263">
        <v>208.8</v>
      </c>
      <c r="M117" s="263">
        <v>208.46117000000001</v>
      </c>
    </row>
    <row r="118" spans="1:13">
      <c r="A118" s="282">
        <v>109</v>
      </c>
      <c r="B118" s="263" t="s">
        <v>115</v>
      </c>
      <c r="C118" s="263">
        <v>248</v>
      </c>
      <c r="D118" s="265">
        <v>242.83333333333334</v>
      </c>
      <c r="E118" s="265">
        <v>234.66666666666669</v>
      </c>
      <c r="F118" s="265">
        <v>221.33333333333334</v>
      </c>
      <c r="G118" s="265">
        <v>213.16666666666669</v>
      </c>
      <c r="H118" s="265">
        <v>256.16666666666669</v>
      </c>
      <c r="I118" s="265">
        <v>264.33333333333337</v>
      </c>
      <c r="J118" s="265">
        <v>277.66666666666669</v>
      </c>
      <c r="K118" s="263">
        <v>251</v>
      </c>
      <c r="L118" s="263">
        <v>229.5</v>
      </c>
      <c r="M118" s="263">
        <v>454.19011999999998</v>
      </c>
    </row>
    <row r="119" spans="1:13">
      <c r="A119" s="282">
        <v>110</v>
      </c>
      <c r="B119" s="263" t="s">
        <v>255</v>
      </c>
      <c r="C119" s="263">
        <v>125.05</v>
      </c>
      <c r="D119" s="265">
        <v>123.91666666666667</v>
      </c>
      <c r="E119" s="265">
        <v>122.13333333333334</v>
      </c>
      <c r="F119" s="265">
        <v>119.21666666666667</v>
      </c>
      <c r="G119" s="265">
        <v>117.43333333333334</v>
      </c>
      <c r="H119" s="265">
        <v>126.83333333333334</v>
      </c>
      <c r="I119" s="265">
        <v>128.61666666666667</v>
      </c>
      <c r="J119" s="265">
        <v>131.53333333333336</v>
      </c>
      <c r="K119" s="263">
        <v>125.7</v>
      </c>
      <c r="L119" s="263">
        <v>121</v>
      </c>
      <c r="M119" s="263">
        <v>35.190640000000002</v>
      </c>
    </row>
    <row r="120" spans="1:13">
      <c r="A120" s="282">
        <v>111</v>
      </c>
      <c r="B120" s="263" t="s">
        <v>125</v>
      </c>
      <c r="C120" s="263">
        <v>102.6</v>
      </c>
      <c r="D120" s="265">
        <v>102.66666666666667</v>
      </c>
      <c r="E120" s="265">
        <v>101.33333333333334</v>
      </c>
      <c r="F120" s="265">
        <v>100.06666666666668</v>
      </c>
      <c r="G120" s="265">
        <v>98.733333333333348</v>
      </c>
      <c r="H120" s="265">
        <v>103.93333333333334</v>
      </c>
      <c r="I120" s="265">
        <v>105.26666666666668</v>
      </c>
      <c r="J120" s="265">
        <v>106.53333333333333</v>
      </c>
      <c r="K120" s="263">
        <v>104</v>
      </c>
      <c r="L120" s="263">
        <v>101.4</v>
      </c>
      <c r="M120" s="263">
        <v>300.23275999999998</v>
      </c>
    </row>
    <row r="121" spans="1:13">
      <c r="A121" s="282">
        <v>112</v>
      </c>
      <c r="B121" s="263" t="s">
        <v>772</v>
      </c>
      <c r="C121" s="263">
        <v>1886.1</v>
      </c>
      <c r="D121" s="265">
        <v>1898.7</v>
      </c>
      <c r="E121" s="265">
        <v>1867.4</v>
      </c>
      <c r="F121" s="265">
        <v>1848.7</v>
      </c>
      <c r="G121" s="265">
        <v>1817.4</v>
      </c>
      <c r="H121" s="265">
        <v>1917.4</v>
      </c>
      <c r="I121" s="265">
        <v>1948.6999999999998</v>
      </c>
      <c r="J121" s="265">
        <v>1967.4</v>
      </c>
      <c r="K121" s="263">
        <v>1930</v>
      </c>
      <c r="L121" s="263">
        <v>1880</v>
      </c>
      <c r="M121" s="263">
        <v>18.319710000000001</v>
      </c>
    </row>
    <row r="122" spans="1:13">
      <c r="A122" s="282">
        <v>113</v>
      </c>
      <c r="B122" s="263" t="s">
        <v>120</v>
      </c>
      <c r="C122" s="263">
        <v>517.4</v>
      </c>
      <c r="D122" s="265">
        <v>518.91666666666663</v>
      </c>
      <c r="E122" s="265">
        <v>511.0333333333333</v>
      </c>
      <c r="F122" s="265">
        <v>504.66666666666663</v>
      </c>
      <c r="G122" s="265">
        <v>496.7833333333333</v>
      </c>
      <c r="H122" s="265">
        <v>525.2833333333333</v>
      </c>
      <c r="I122" s="265">
        <v>533.16666666666674</v>
      </c>
      <c r="J122" s="265">
        <v>539.5333333333333</v>
      </c>
      <c r="K122" s="263">
        <v>526.79999999999995</v>
      </c>
      <c r="L122" s="263">
        <v>512.54999999999995</v>
      </c>
      <c r="M122" s="263">
        <v>38.572049999999997</v>
      </c>
    </row>
    <row r="123" spans="1:13">
      <c r="A123" s="282">
        <v>114</v>
      </c>
      <c r="B123" s="263" t="s">
        <v>827</v>
      </c>
      <c r="C123" s="263">
        <v>257.8</v>
      </c>
      <c r="D123" s="265">
        <v>258.03333333333336</v>
      </c>
      <c r="E123" s="265">
        <v>255.9666666666667</v>
      </c>
      <c r="F123" s="265">
        <v>254.13333333333333</v>
      </c>
      <c r="G123" s="265">
        <v>252.06666666666666</v>
      </c>
      <c r="H123" s="265">
        <v>259.86666666666673</v>
      </c>
      <c r="I123" s="265">
        <v>261.93333333333345</v>
      </c>
      <c r="J123" s="265">
        <v>263.76666666666677</v>
      </c>
      <c r="K123" s="263">
        <v>260.10000000000002</v>
      </c>
      <c r="L123" s="263">
        <v>256.2</v>
      </c>
      <c r="M123" s="263">
        <v>22.7912</v>
      </c>
    </row>
    <row r="124" spans="1:13">
      <c r="A124" s="282">
        <v>115</v>
      </c>
      <c r="B124" s="263" t="s">
        <v>122</v>
      </c>
      <c r="C124" s="263">
        <v>1099.75</v>
      </c>
      <c r="D124" s="265">
        <v>1093.6333333333334</v>
      </c>
      <c r="E124" s="265">
        <v>1083.2666666666669</v>
      </c>
      <c r="F124" s="265">
        <v>1066.7833333333335</v>
      </c>
      <c r="G124" s="265">
        <v>1056.416666666667</v>
      </c>
      <c r="H124" s="265">
        <v>1110.1166666666668</v>
      </c>
      <c r="I124" s="265">
        <v>1120.4833333333331</v>
      </c>
      <c r="J124" s="265">
        <v>1136.9666666666667</v>
      </c>
      <c r="K124" s="263">
        <v>1104</v>
      </c>
      <c r="L124" s="263">
        <v>1077.1500000000001</v>
      </c>
      <c r="M124" s="263">
        <v>56.956380000000003</v>
      </c>
    </row>
    <row r="125" spans="1:13">
      <c r="A125" s="282">
        <v>116</v>
      </c>
      <c r="B125" s="263" t="s">
        <v>256</v>
      </c>
      <c r="C125" s="263">
        <v>5050.7</v>
      </c>
      <c r="D125" s="265">
        <v>5050.2333333333336</v>
      </c>
      <c r="E125" s="265">
        <v>5000.4666666666672</v>
      </c>
      <c r="F125" s="265">
        <v>4950.2333333333336</v>
      </c>
      <c r="G125" s="265">
        <v>4900.4666666666672</v>
      </c>
      <c r="H125" s="265">
        <v>5100.4666666666672</v>
      </c>
      <c r="I125" s="265">
        <v>5150.2333333333336</v>
      </c>
      <c r="J125" s="265">
        <v>5200.4666666666672</v>
      </c>
      <c r="K125" s="263">
        <v>5100</v>
      </c>
      <c r="L125" s="263">
        <v>5000</v>
      </c>
      <c r="M125" s="263">
        <v>5.0050999999999997</v>
      </c>
    </row>
    <row r="126" spans="1:13">
      <c r="A126" s="282">
        <v>117</v>
      </c>
      <c r="B126" s="263" t="s">
        <v>124</v>
      </c>
      <c r="C126" s="263">
        <v>1343.55</v>
      </c>
      <c r="D126" s="265">
        <v>1332.8500000000001</v>
      </c>
      <c r="E126" s="265">
        <v>1318.7000000000003</v>
      </c>
      <c r="F126" s="265">
        <v>1293.8500000000001</v>
      </c>
      <c r="G126" s="265">
        <v>1279.7000000000003</v>
      </c>
      <c r="H126" s="265">
        <v>1357.7000000000003</v>
      </c>
      <c r="I126" s="265">
        <v>1371.8500000000004</v>
      </c>
      <c r="J126" s="265">
        <v>1396.7000000000003</v>
      </c>
      <c r="K126" s="263">
        <v>1347</v>
      </c>
      <c r="L126" s="263">
        <v>1308</v>
      </c>
      <c r="M126" s="263">
        <v>90.563990000000004</v>
      </c>
    </row>
    <row r="127" spans="1:13">
      <c r="A127" s="282">
        <v>118</v>
      </c>
      <c r="B127" s="263" t="s">
        <v>121</v>
      </c>
      <c r="C127" s="263">
        <v>1782.6</v>
      </c>
      <c r="D127" s="265">
        <v>1768.8999999999999</v>
      </c>
      <c r="E127" s="265">
        <v>1713.9499999999998</v>
      </c>
      <c r="F127" s="265">
        <v>1645.3</v>
      </c>
      <c r="G127" s="265">
        <v>1590.35</v>
      </c>
      <c r="H127" s="265">
        <v>1837.5499999999997</v>
      </c>
      <c r="I127" s="265">
        <v>1892.5</v>
      </c>
      <c r="J127" s="265">
        <v>1961.1499999999996</v>
      </c>
      <c r="K127" s="263">
        <v>1823.85</v>
      </c>
      <c r="L127" s="263">
        <v>1700.25</v>
      </c>
      <c r="M127" s="263">
        <v>24.616289999999999</v>
      </c>
    </row>
    <row r="128" spans="1:13">
      <c r="A128" s="282">
        <v>119</v>
      </c>
      <c r="B128" s="263" t="s">
        <v>257</v>
      </c>
      <c r="C128" s="263">
        <v>1961.75</v>
      </c>
      <c r="D128" s="265">
        <v>1935.1666666666667</v>
      </c>
      <c r="E128" s="265">
        <v>1897.5833333333335</v>
      </c>
      <c r="F128" s="265">
        <v>1833.4166666666667</v>
      </c>
      <c r="G128" s="265">
        <v>1795.8333333333335</v>
      </c>
      <c r="H128" s="265">
        <v>1999.3333333333335</v>
      </c>
      <c r="I128" s="265">
        <v>2036.916666666667</v>
      </c>
      <c r="J128" s="265">
        <v>2101.0833333333335</v>
      </c>
      <c r="K128" s="263">
        <v>1972.75</v>
      </c>
      <c r="L128" s="263">
        <v>1871</v>
      </c>
      <c r="M128" s="263">
        <v>2.9515199999999999</v>
      </c>
    </row>
    <row r="129" spans="1:13">
      <c r="A129" s="282">
        <v>120</v>
      </c>
      <c r="B129" s="263" t="s">
        <v>258</v>
      </c>
      <c r="C129" s="263">
        <v>84.15</v>
      </c>
      <c r="D129" s="265">
        <v>86.266666666666666</v>
      </c>
      <c r="E129" s="265">
        <v>80.133333333333326</v>
      </c>
      <c r="F129" s="265">
        <v>76.11666666666666</v>
      </c>
      <c r="G129" s="265">
        <v>69.98333333333332</v>
      </c>
      <c r="H129" s="265">
        <v>90.283333333333331</v>
      </c>
      <c r="I129" s="265">
        <v>96.416666666666686</v>
      </c>
      <c r="J129" s="265">
        <v>100.43333333333334</v>
      </c>
      <c r="K129" s="263">
        <v>92.4</v>
      </c>
      <c r="L129" s="263">
        <v>82.25</v>
      </c>
      <c r="M129" s="263">
        <v>251.69387</v>
      </c>
    </row>
    <row r="130" spans="1:13">
      <c r="A130" s="282">
        <v>121</v>
      </c>
      <c r="B130" s="263" t="s">
        <v>128</v>
      </c>
      <c r="C130" s="263">
        <v>428.15</v>
      </c>
      <c r="D130" s="265">
        <v>426.15000000000003</v>
      </c>
      <c r="E130" s="265">
        <v>417.30000000000007</v>
      </c>
      <c r="F130" s="265">
        <v>406.45000000000005</v>
      </c>
      <c r="G130" s="265">
        <v>397.60000000000008</v>
      </c>
      <c r="H130" s="265">
        <v>437.00000000000006</v>
      </c>
      <c r="I130" s="265">
        <v>445.85000000000008</v>
      </c>
      <c r="J130" s="265">
        <v>456.70000000000005</v>
      </c>
      <c r="K130" s="263">
        <v>435</v>
      </c>
      <c r="L130" s="263">
        <v>415.3</v>
      </c>
      <c r="M130" s="263">
        <v>119.03775</v>
      </c>
    </row>
    <row r="131" spans="1:13">
      <c r="A131" s="282">
        <v>122</v>
      </c>
      <c r="B131" s="263" t="s">
        <v>127</v>
      </c>
      <c r="C131" s="263">
        <v>349.55</v>
      </c>
      <c r="D131" s="265">
        <v>348.45</v>
      </c>
      <c r="E131" s="265">
        <v>342.09999999999997</v>
      </c>
      <c r="F131" s="265">
        <v>334.65</v>
      </c>
      <c r="G131" s="265">
        <v>328.29999999999995</v>
      </c>
      <c r="H131" s="265">
        <v>355.9</v>
      </c>
      <c r="I131" s="265">
        <v>362.25</v>
      </c>
      <c r="J131" s="265">
        <v>369.7</v>
      </c>
      <c r="K131" s="263">
        <v>354.8</v>
      </c>
      <c r="L131" s="263">
        <v>341</v>
      </c>
      <c r="M131" s="263">
        <v>87.034279999999995</v>
      </c>
    </row>
    <row r="132" spans="1:13">
      <c r="A132" s="282">
        <v>123</v>
      </c>
      <c r="B132" s="263" t="s">
        <v>129</v>
      </c>
      <c r="C132" s="263">
        <v>3142.05</v>
      </c>
      <c r="D132" s="265">
        <v>3137.7333333333336</v>
      </c>
      <c r="E132" s="265">
        <v>3097.666666666667</v>
      </c>
      <c r="F132" s="265">
        <v>3053.2833333333333</v>
      </c>
      <c r="G132" s="265">
        <v>3013.2166666666667</v>
      </c>
      <c r="H132" s="265">
        <v>3182.1166666666672</v>
      </c>
      <c r="I132" s="265">
        <v>3222.1833333333338</v>
      </c>
      <c r="J132" s="265">
        <v>3266.5666666666675</v>
      </c>
      <c r="K132" s="263">
        <v>3177.8</v>
      </c>
      <c r="L132" s="263">
        <v>3093.35</v>
      </c>
      <c r="M132" s="263">
        <v>4.1928400000000003</v>
      </c>
    </row>
    <row r="133" spans="1:13">
      <c r="A133" s="282">
        <v>124</v>
      </c>
      <c r="B133" s="263" t="s">
        <v>131</v>
      </c>
      <c r="C133" s="263">
        <v>1899.5</v>
      </c>
      <c r="D133" s="265">
        <v>1886.4833333333333</v>
      </c>
      <c r="E133" s="265">
        <v>1864.2166666666667</v>
      </c>
      <c r="F133" s="265">
        <v>1828.9333333333334</v>
      </c>
      <c r="G133" s="265">
        <v>1806.6666666666667</v>
      </c>
      <c r="H133" s="265">
        <v>1921.7666666666667</v>
      </c>
      <c r="I133" s="265">
        <v>1944.0333333333335</v>
      </c>
      <c r="J133" s="265">
        <v>1979.3166666666666</v>
      </c>
      <c r="K133" s="263">
        <v>1908.75</v>
      </c>
      <c r="L133" s="263">
        <v>1851.2</v>
      </c>
      <c r="M133" s="263">
        <v>28.756180000000001</v>
      </c>
    </row>
    <row r="134" spans="1:13">
      <c r="A134" s="282">
        <v>125</v>
      </c>
      <c r="B134" s="263" t="s">
        <v>132</v>
      </c>
      <c r="C134" s="263">
        <v>112.3</v>
      </c>
      <c r="D134" s="265">
        <v>110.91666666666667</v>
      </c>
      <c r="E134" s="265">
        <v>108.43333333333334</v>
      </c>
      <c r="F134" s="265">
        <v>104.56666666666666</v>
      </c>
      <c r="G134" s="265">
        <v>102.08333333333333</v>
      </c>
      <c r="H134" s="265">
        <v>114.78333333333335</v>
      </c>
      <c r="I134" s="265">
        <v>117.26666666666667</v>
      </c>
      <c r="J134" s="265">
        <v>121.13333333333335</v>
      </c>
      <c r="K134" s="263">
        <v>113.4</v>
      </c>
      <c r="L134" s="263">
        <v>107.05</v>
      </c>
      <c r="M134" s="263">
        <v>263.27611000000002</v>
      </c>
    </row>
    <row r="135" spans="1:13">
      <c r="A135" s="282">
        <v>126</v>
      </c>
      <c r="B135" s="263" t="s">
        <v>259</v>
      </c>
      <c r="C135" s="263">
        <v>2712.35</v>
      </c>
      <c r="D135" s="265">
        <v>2734.1833333333329</v>
      </c>
      <c r="E135" s="265">
        <v>2660.766666666666</v>
      </c>
      <c r="F135" s="265">
        <v>2609.1833333333329</v>
      </c>
      <c r="G135" s="265">
        <v>2535.766666666666</v>
      </c>
      <c r="H135" s="265">
        <v>2785.766666666666</v>
      </c>
      <c r="I135" s="265">
        <v>2859.1833333333329</v>
      </c>
      <c r="J135" s="265">
        <v>2910.766666666666</v>
      </c>
      <c r="K135" s="263">
        <v>2807.6</v>
      </c>
      <c r="L135" s="263">
        <v>2682.6</v>
      </c>
      <c r="M135" s="263">
        <v>5.5199699999999998</v>
      </c>
    </row>
    <row r="136" spans="1:13">
      <c r="A136" s="282">
        <v>127</v>
      </c>
      <c r="B136" s="263" t="s">
        <v>133</v>
      </c>
      <c r="C136" s="263">
        <v>464.3</v>
      </c>
      <c r="D136" s="265">
        <v>458.8</v>
      </c>
      <c r="E136" s="265">
        <v>450.95000000000005</v>
      </c>
      <c r="F136" s="265">
        <v>437.6</v>
      </c>
      <c r="G136" s="265">
        <v>429.75000000000006</v>
      </c>
      <c r="H136" s="265">
        <v>472.15000000000003</v>
      </c>
      <c r="I136" s="265">
        <v>480.00000000000006</v>
      </c>
      <c r="J136" s="265">
        <v>493.35</v>
      </c>
      <c r="K136" s="263">
        <v>466.65</v>
      </c>
      <c r="L136" s="263">
        <v>445.45</v>
      </c>
      <c r="M136" s="263">
        <v>74.718819999999994</v>
      </c>
    </row>
    <row r="137" spans="1:13">
      <c r="A137" s="282">
        <v>128</v>
      </c>
      <c r="B137" s="263" t="s">
        <v>260</v>
      </c>
      <c r="C137" s="263">
        <v>3911.15</v>
      </c>
      <c r="D137" s="265">
        <v>3909.7166666666667</v>
      </c>
      <c r="E137" s="265">
        <v>3852.4333333333334</v>
      </c>
      <c r="F137" s="265">
        <v>3793.7166666666667</v>
      </c>
      <c r="G137" s="265">
        <v>3736.4333333333334</v>
      </c>
      <c r="H137" s="265">
        <v>3968.4333333333334</v>
      </c>
      <c r="I137" s="265">
        <v>4025.7166666666672</v>
      </c>
      <c r="J137" s="265">
        <v>4084.4333333333334</v>
      </c>
      <c r="K137" s="263">
        <v>3967</v>
      </c>
      <c r="L137" s="263">
        <v>3851</v>
      </c>
      <c r="M137" s="263">
        <v>2.3292700000000002</v>
      </c>
    </row>
    <row r="138" spans="1:13">
      <c r="A138" s="282">
        <v>129</v>
      </c>
      <c r="B138" s="263" t="s">
        <v>134</v>
      </c>
      <c r="C138" s="263">
        <v>1496.9</v>
      </c>
      <c r="D138" s="265">
        <v>1496.0833333333333</v>
      </c>
      <c r="E138" s="265">
        <v>1482.1666666666665</v>
      </c>
      <c r="F138" s="265">
        <v>1467.4333333333332</v>
      </c>
      <c r="G138" s="265">
        <v>1453.5166666666664</v>
      </c>
      <c r="H138" s="265">
        <v>1510.8166666666666</v>
      </c>
      <c r="I138" s="265">
        <v>1524.7333333333331</v>
      </c>
      <c r="J138" s="265">
        <v>1539.4666666666667</v>
      </c>
      <c r="K138" s="263">
        <v>1510</v>
      </c>
      <c r="L138" s="263">
        <v>1481.35</v>
      </c>
      <c r="M138" s="263">
        <v>21.840009999999999</v>
      </c>
    </row>
    <row r="139" spans="1:13">
      <c r="A139" s="282">
        <v>130</v>
      </c>
      <c r="B139" s="263" t="s">
        <v>135</v>
      </c>
      <c r="C139" s="263">
        <v>1060.95</v>
      </c>
      <c r="D139" s="265">
        <v>1057.25</v>
      </c>
      <c r="E139" s="265">
        <v>1049.8</v>
      </c>
      <c r="F139" s="265">
        <v>1038.6499999999999</v>
      </c>
      <c r="G139" s="265">
        <v>1031.1999999999998</v>
      </c>
      <c r="H139" s="265">
        <v>1068.4000000000001</v>
      </c>
      <c r="I139" s="265">
        <v>1075.8499999999999</v>
      </c>
      <c r="J139" s="265">
        <v>1087.0000000000002</v>
      </c>
      <c r="K139" s="263">
        <v>1064.7</v>
      </c>
      <c r="L139" s="263">
        <v>1046.0999999999999</v>
      </c>
      <c r="M139" s="263">
        <v>17.460360000000001</v>
      </c>
    </row>
    <row r="140" spans="1:13">
      <c r="A140" s="282">
        <v>131</v>
      </c>
      <c r="B140" s="263" t="s">
        <v>146</v>
      </c>
      <c r="C140" s="263">
        <v>89097.1</v>
      </c>
      <c r="D140" s="265">
        <v>89175.7</v>
      </c>
      <c r="E140" s="265">
        <v>88401.4</v>
      </c>
      <c r="F140" s="265">
        <v>87705.7</v>
      </c>
      <c r="G140" s="265">
        <v>86931.4</v>
      </c>
      <c r="H140" s="265">
        <v>89871.4</v>
      </c>
      <c r="I140" s="265">
        <v>90645.700000000012</v>
      </c>
      <c r="J140" s="265">
        <v>91341.4</v>
      </c>
      <c r="K140" s="263">
        <v>89950</v>
      </c>
      <c r="L140" s="263">
        <v>88480</v>
      </c>
      <c r="M140" s="263">
        <v>0.22137000000000001</v>
      </c>
    </row>
    <row r="141" spans="1:13">
      <c r="A141" s="282">
        <v>132</v>
      </c>
      <c r="B141" s="263" t="s">
        <v>143</v>
      </c>
      <c r="C141" s="263">
        <v>1181.6500000000001</v>
      </c>
      <c r="D141" s="265">
        <v>1191.25</v>
      </c>
      <c r="E141" s="265">
        <v>1167.5999999999999</v>
      </c>
      <c r="F141" s="265">
        <v>1153.55</v>
      </c>
      <c r="G141" s="265">
        <v>1129.8999999999999</v>
      </c>
      <c r="H141" s="265">
        <v>1205.3</v>
      </c>
      <c r="I141" s="265">
        <v>1228.95</v>
      </c>
      <c r="J141" s="265">
        <v>1243</v>
      </c>
      <c r="K141" s="263">
        <v>1214.9000000000001</v>
      </c>
      <c r="L141" s="263">
        <v>1177.2</v>
      </c>
      <c r="M141" s="263">
        <v>4.9660399999999996</v>
      </c>
    </row>
    <row r="142" spans="1:13">
      <c r="A142" s="282">
        <v>133</v>
      </c>
      <c r="B142" s="263" t="s">
        <v>137</v>
      </c>
      <c r="C142" s="263">
        <v>214</v>
      </c>
      <c r="D142" s="265">
        <v>211.79999999999998</v>
      </c>
      <c r="E142" s="265">
        <v>208.59999999999997</v>
      </c>
      <c r="F142" s="265">
        <v>203.2</v>
      </c>
      <c r="G142" s="265">
        <v>199.99999999999997</v>
      </c>
      <c r="H142" s="265">
        <v>217.19999999999996</v>
      </c>
      <c r="I142" s="265">
        <v>220.39999999999995</v>
      </c>
      <c r="J142" s="265">
        <v>225.79999999999995</v>
      </c>
      <c r="K142" s="263">
        <v>215</v>
      </c>
      <c r="L142" s="263">
        <v>206.4</v>
      </c>
      <c r="M142" s="263">
        <v>100.70663999999999</v>
      </c>
    </row>
    <row r="143" spans="1:13">
      <c r="A143" s="282">
        <v>134</v>
      </c>
      <c r="B143" s="263" t="s">
        <v>136</v>
      </c>
      <c r="C143" s="263">
        <v>852.05</v>
      </c>
      <c r="D143" s="265">
        <v>855.69999999999993</v>
      </c>
      <c r="E143" s="265">
        <v>843.39999999999986</v>
      </c>
      <c r="F143" s="265">
        <v>834.74999999999989</v>
      </c>
      <c r="G143" s="265">
        <v>822.44999999999982</v>
      </c>
      <c r="H143" s="265">
        <v>864.34999999999991</v>
      </c>
      <c r="I143" s="265">
        <v>876.64999999999986</v>
      </c>
      <c r="J143" s="265">
        <v>885.3</v>
      </c>
      <c r="K143" s="263">
        <v>868</v>
      </c>
      <c r="L143" s="263">
        <v>847.05</v>
      </c>
      <c r="M143" s="263">
        <v>50.287709999999997</v>
      </c>
    </row>
    <row r="144" spans="1:13">
      <c r="A144" s="282">
        <v>135</v>
      </c>
      <c r="B144" s="263" t="s">
        <v>138</v>
      </c>
      <c r="C144" s="263">
        <v>175.3</v>
      </c>
      <c r="D144" s="265">
        <v>174.9</v>
      </c>
      <c r="E144" s="265">
        <v>173.65</v>
      </c>
      <c r="F144" s="265">
        <v>172</v>
      </c>
      <c r="G144" s="265">
        <v>170.75</v>
      </c>
      <c r="H144" s="265">
        <v>176.55</v>
      </c>
      <c r="I144" s="265">
        <v>177.8</v>
      </c>
      <c r="J144" s="265">
        <v>179.45000000000002</v>
      </c>
      <c r="K144" s="263">
        <v>176.15</v>
      </c>
      <c r="L144" s="263">
        <v>173.25</v>
      </c>
      <c r="M144" s="263">
        <v>46.484690000000001</v>
      </c>
    </row>
    <row r="145" spans="1:13">
      <c r="A145" s="282">
        <v>136</v>
      </c>
      <c r="B145" s="263" t="s">
        <v>139</v>
      </c>
      <c r="C145" s="263">
        <v>409.05</v>
      </c>
      <c r="D145" s="265">
        <v>408.2833333333333</v>
      </c>
      <c r="E145" s="265">
        <v>406.06666666666661</v>
      </c>
      <c r="F145" s="265">
        <v>403.08333333333331</v>
      </c>
      <c r="G145" s="265">
        <v>400.86666666666662</v>
      </c>
      <c r="H145" s="265">
        <v>411.26666666666659</v>
      </c>
      <c r="I145" s="265">
        <v>413.48333333333329</v>
      </c>
      <c r="J145" s="265">
        <v>416.46666666666658</v>
      </c>
      <c r="K145" s="263">
        <v>410.5</v>
      </c>
      <c r="L145" s="263">
        <v>405.3</v>
      </c>
      <c r="M145" s="263">
        <v>32.916429999999998</v>
      </c>
    </row>
    <row r="146" spans="1:13">
      <c r="A146" s="282">
        <v>137</v>
      </c>
      <c r="B146" s="263" t="s">
        <v>140</v>
      </c>
      <c r="C146" s="263">
        <v>7124.7</v>
      </c>
      <c r="D146" s="265">
        <v>7162.7333333333336</v>
      </c>
      <c r="E146" s="265">
        <v>7063.166666666667</v>
      </c>
      <c r="F146" s="265">
        <v>7001.6333333333332</v>
      </c>
      <c r="G146" s="265">
        <v>6902.0666666666666</v>
      </c>
      <c r="H146" s="265">
        <v>7224.2666666666673</v>
      </c>
      <c r="I146" s="265">
        <v>7323.833333333333</v>
      </c>
      <c r="J146" s="265">
        <v>7385.3666666666677</v>
      </c>
      <c r="K146" s="263">
        <v>7262.3</v>
      </c>
      <c r="L146" s="263">
        <v>7101.2</v>
      </c>
      <c r="M146" s="263">
        <v>7.96258</v>
      </c>
    </row>
    <row r="147" spans="1:13">
      <c r="A147" s="282">
        <v>138</v>
      </c>
      <c r="B147" s="263" t="s">
        <v>142</v>
      </c>
      <c r="C147" s="263">
        <v>923.95</v>
      </c>
      <c r="D147" s="265">
        <v>921.58333333333337</v>
      </c>
      <c r="E147" s="265">
        <v>903.4666666666667</v>
      </c>
      <c r="F147" s="265">
        <v>882.98333333333335</v>
      </c>
      <c r="G147" s="265">
        <v>864.86666666666667</v>
      </c>
      <c r="H147" s="265">
        <v>942.06666666666672</v>
      </c>
      <c r="I147" s="265">
        <v>960.18333333333328</v>
      </c>
      <c r="J147" s="265">
        <v>980.66666666666674</v>
      </c>
      <c r="K147" s="263">
        <v>939.7</v>
      </c>
      <c r="L147" s="263">
        <v>901.1</v>
      </c>
      <c r="M147" s="263">
        <v>25.478020000000001</v>
      </c>
    </row>
    <row r="148" spans="1:13">
      <c r="A148" s="282">
        <v>139</v>
      </c>
      <c r="B148" s="263" t="s">
        <v>144</v>
      </c>
      <c r="C148" s="263">
        <v>1746.6</v>
      </c>
      <c r="D148" s="265">
        <v>1743.9166666666667</v>
      </c>
      <c r="E148" s="265">
        <v>1720.9833333333336</v>
      </c>
      <c r="F148" s="265">
        <v>1695.3666666666668</v>
      </c>
      <c r="G148" s="265">
        <v>1672.4333333333336</v>
      </c>
      <c r="H148" s="265">
        <v>1769.5333333333335</v>
      </c>
      <c r="I148" s="265">
        <v>1792.4666666666665</v>
      </c>
      <c r="J148" s="265">
        <v>1818.0833333333335</v>
      </c>
      <c r="K148" s="263">
        <v>1766.85</v>
      </c>
      <c r="L148" s="263">
        <v>1718.3</v>
      </c>
      <c r="M148" s="263">
        <v>7.1921299999999997</v>
      </c>
    </row>
    <row r="149" spans="1:13">
      <c r="A149" s="282">
        <v>140</v>
      </c>
      <c r="B149" s="263" t="s">
        <v>145</v>
      </c>
      <c r="C149" s="263">
        <v>233</v>
      </c>
      <c r="D149" s="265">
        <v>234.21666666666667</v>
      </c>
      <c r="E149" s="265">
        <v>230.23333333333335</v>
      </c>
      <c r="F149" s="265">
        <v>227.46666666666667</v>
      </c>
      <c r="G149" s="265">
        <v>223.48333333333335</v>
      </c>
      <c r="H149" s="265">
        <v>236.98333333333335</v>
      </c>
      <c r="I149" s="265">
        <v>240.96666666666664</v>
      </c>
      <c r="J149" s="265">
        <v>243.73333333333335</v>
      </c>
      <c r="K149" s="263">
        <v>238.2</v>
      </c>
      <c r="L149" s="263">
        <v>231.45</v>
      </c>
      <c r="M149" s="263">
        <v>158.88947999999999</v>
      </c>
    </row>
    <row r="150" spans="1:13">
      <c r="A150" s="282">
        <v>141</v>
      </c>
      <c r="B150" s="263" t="s">
        <v>262</v>
      </c>
      <c r="C150" s="263">
        <v>1696</v>
      </c>
      <c r="D150" s="265">
        <v>1701.8666666666668</v>
      </c>
      <c r="E150" s="265">
        <v>1655.9833333333336</v>
      </c>
      <c r="F150" s="265">
        <v>1615.9666666666667</v>
      </c>
      <c r="G150" s="265">
        <v>1570.0833333333335</v>
      </c>
      <c r="H150" s="265">
        <v>1741.8833333333337</v>
      </c>
      <c r="I150" s="265">
        <v>1787.7666666666669</v>
      </c>
      <c r="J150" s="265">
        <v>1827.7833333333338</v>
      </c>
      <c r="K150" s="263">
        <v>1747.75</v>
      </c>
      <c r="L150" s="263">
        <v>1661.85</v>
      </c>
      <c r="M150" s="263">
        <v>5.1229800000000001</v>
      </c>
    </row>
    <row r="151" spans="1:13">
      <c r="A151" s="282">
        <v>142</v>
      </c>
      <c r="B151" s="263" t="s">
        <v>147</v>
      </c>
      <c r="C151" s="263">
        <v>1318.5</v>
      </c>
      <c r="D151" s="265">
        <v>1320.0333333333333</v>
      </c>
      <c r="E151" s="265">
        <v>1308.4666666666667</v>
      </c>
      <c r="F151" s="265">
        <v>1298.4333333333334</v>
      </c>
      <c r="G151" s="265">
        <v>1286.8666666666668</v>
      </c>
      <c r="H151" s="265">
        <v>1330.0666666666666</v>
      </c>
      <c r="I151" s="265">
        <v>1341.6333333333332</v>
      </c>
      <c r="J151" s="265">
        <v>1351.6666666666665</v>
      </c>
      <c r="K151" s="263">
        <v>1331.6</v>
      </c>
      <c r="L151" s="263">
        <v>1310</v>
      </c>
      <c r="M151" s="263">
        <v>6.8340500000000004</v>
      </c>
    </row>
    <row r="152" spans="1:13">
      <c r="A152" s="282">
        <v>143</v>
      </c>
      <c r="B152" s="263" t="s">
        <v>263</v>
      </c>
      <c r="C152" s="263">
        <v>804.25</v>
      </c>
      <c r="D152" s="265">
        <v>805.73333333333323</v>
      </c>
      <c r="E152" s="265">
        <v>799.51666666666642</v>
      </c>
      <c r="F152" s="265">
        <v>794.78333333333319</v>
      </c>
      <c r="G152" s="265">
        <v>788.56666666666638</v>
      </c>
      <c r="H152" s="265">
        <v>810.46666666666647</v>
      </c>
      <c r="I152" s="265">
        <v>816.68333333333339</v>
      </c>
      <c r="J152" s="265">
        <v>821.41666666666652</v>
      </c>
      <c r="K152" s="263">
        <v>811.95</v>
      </c>
      <c r="L152" s="263">
        <v>801</v>
      </c>
      <c r="M152" s="263">
        <v>3.8814199999999999</v>
      </c>
    </row>
    <row r="153" spans="1:13">
      <c r="A153" s="282">
        <v>144</v>
      </c>
      <c r="B153" s="263" t="s">
        <v>152</v>
      </c>
      <c r="C153" s="263">
        <v>136.5</v>
      </c>
      <c r="D153" s="265">
        <v>136.1</v>
      </c>
      <c r="E153" s="265">
        <v>134.75</v>
      </c>
      <c r="F153" s="265">
        <v>133</v>
      </c>
      <c r="G153" s="265">
        <v>131.65</v>
      </c>
      <c r="H153" s="265">
        <v>137.85</v>
      </c>
      <c r="I153" s="265">
        <v>139.19999999999996</v>
      </c>
      <c r="J153" s="265">
        <v>140.94999999999999</v>
      </c>
      <c r="K153" s="263">
        <v>137.44999999999999</v>
      </c>
      <c r="L153" s="263">
        <v>134.35</v>
      </c>
      <c r="M153" s="263">
        <v>121.343</v>
      </c>
    </row>
    <row r="154" spans="1:13">
      <c r="A154" s="282">
        <v>145</v>
      </c>
      <c r="B154" s="263" t="s">
        <v>153</v>
      </c>
      <c r="C154" s="263">
        <v>112.7</v>
      </c>
      <c r="D154" s="265">
        <v>113.13333333333333</v>
      </c>
      <c r="E154" s="265">
        <v>111.56666666666665</v>
      </c>
      <c r="F154" s="265">
        <v>110.43333333333332</v>
      </c>
      <c r="G154" s="265">
        <v>108.86666666666665</v>
      </c>
      <c r="H154" s="265">
        <v>114.26666666666665</v>
      </c>
      <c r="I154" s="265">
        <v>115.83333333333331</v>
      </c>
      <c r="J154" s="265">
        <v>116.96666666666665</v>
      </c>
      <c r="K154" s="263">
        <v>114.7</v>
      </c>
      <c r="L154" s="263">
        <v>112</v>
      </c>
      <c r="M154" s="263">
        <v>317.02057000000002</v>
      </c>
    </row>
    <row r="155" spans="1:13">
      <c r="A155" s="282">
        <v>146</v>
      </c>
      <c r="B155" s="263" t="s">
        <v>148</v>
      </c>
      <c r="C155" s="263">
        <v>62.1</v>
      </c>
      <c r="D155" s="265">
        <v>62.033333333333331</v>
      </c>
      <c r="E155" s="265">
        <v>60.066666666666663</v>
      </c>
      <c r="F155" s="265">
        <v>58.033333333333331</v>
      </c>
      <c r="G155" s="265">
        <v>56.066666666666663</v>
      </c>
      <c r="H155" s="265">
        <v>64.066666666666663</v>
      </c>
      <c r="I155" s="265">
        <v>66.033333333333331</v>
      </c>
      <c r="J155" s="265">
        <v>68.066666666666663</v>
      </c>
      <c r="K155" s="263">
        <v>64</v>
      </c>
      <c r="L155" s="263">
        <v>60</v>
      </c>
      <c r="M155" s="263">
        <v>492.81711999999999</v>
      </c>
    </row>
    <row r="156" spans="1:13">
      <c r="A156" s="282">
        <v>147</v>
      </c>
      <c r="B156" s="263" t="s">
        <v>450</v>
      </c>
      <c r="C156" s="263">
        <v>2791.1</v>
      </c>
      <c r="D156" s="265">
        <v>2800.4500000000003</v>
      </c>
      <c r="E156" s="265">
        <v>2750.9000000000005</v>
      </c>
      <c r="F156" s="265">
        <v>2710.7000000000003</v>
      </c>
      <c r="G156" s="265">
        <v>2661.1500000000005</v>
      </c>
      <c r="H156" s="265">
        <v>2840.6500000000005</v>
      </c>
      <c r="I156" s="265">
        <v>2890.2000000000007</v>
      </c>
      <c r="J156" s="265">
        <v>2930.4000000000005</v>
      </c>
      <c r="K156" s="263">
        <v>2850</v>
      </c>
      <c r="L156" s="263">
        <v>2760.25</v>
      </c>
      <c r="M156" s="263">
        <v>2.04827</v>
      </c>
    </row>
    <row r="157" spans="1:13">
      <c r="A157" s="282">
        <v>148</v>
      </c>
      <c r="B157" s="263" t="s">
        <v>151</v>
      </c>
      <c r="C157" s="263">
        <v>16699.25</v>
      </c>
      <c r="D157" s="265">
        <v>16655.3</v>
      </c>
      <c r="E157" s="265">
        <v>16590.599999999999</v>
      </c>
      <c r="F157" s="265">
        <v>16481.95</v>
      </c>
      <c r="G157" s="265">
        <v>16417.25</v>
      </c>
      <c r="H157" s="265">
        <v>16763.949999999997</v>
      </c>
      <c r="I157" s="265">
        <v>16828.650000000001</v>
      </c>
      <c r="J157" s="265">
        <v>16937.299999999996</v>
      </c>
      <c r="K157" s="263">
        <v>16720</v>
      </c>
      <c r="L157" s="263">
        <v>16546.650000000001</v>
      </c>
      <c r="M157" s="263">
        <v>0.92873000000000006</v>
      </c>
    </row>
    <row r="158" spans="1:13">
      <c r="A158" s="282">
        <v>149</v>
      </c>
      <c r="B158" s="263" t="s">
        <v>790</v>
      </c>
      <c r="C158" s="263">
        <v>361.1</v>
      </c>
      <c r="D158" s="265">
        <v>360.73333333333329</v>
      </c>
      <c r="E158" s="265">
        <v>346.76666666666659</v>
      </c>
      <c r="F158" s="265">
        <v>332.43333333333328</v>
      </c>
      <c r="G158" s="265">
        <v>318.46666666666658</v>
      </c>
      <c r="H158" s="265">
        <v>375.06666666666661</v>
      </c>
      <c r="I158" s="265">
        <v>389.0333333333333</v>
      </c>
      <c r="J158" s="265">
        <v>403.36666666666662</v>
      </c>
      <c r="K158" s="263">
        <v>374.7</v>
      </c>
      <c r="L158" s="263">
        <v>346.4</v>
      </c>
      <c r="M158" s="263">
        <v>51.798690000000001</v>
      </c>
    </row>
    <row r="159" spans="1:13">
      <c r="A159" s="282">
        <v>150</v>
      </c>
      <c r="B159" s="263" t="s">
        <v>265</v>
      </c>
      <c r="C159" s="263">
        <v>557.4</v>
      </c>
      <c r="D159" s="265">
        <v>560.6</v>
      </c>
      <c r="E159" s="265">
        <v>552.80000000000007</v>
      </c>
      <c r="F159" s="265">
        <v>548.20000000000005</v>
      </c>
      <c r="G159" s="265">
        <v>540.40000000000009</v>
      </c>
      <c r="H159" s="265">
        <v>565.20000000000005</v>
      </c>
      <c r="I159" s="265">
        <v>573</v>
      </c>
      <c r="J159" s="265">
        <v>577.6</v>
      </c>
      <c r="K159" s="263">
        <v>568.4</v>
      </c>
      <c r="L159" s="263">
        <v>556</v>
      </c>
      <c r="M159" s="263">
        <v>6.1871099999999997</v>
      </c>
    </row>
    <row r="160" spans="1:13">
      <c r="A160" s="282">
        <v>151</v>
      </c>
      <c r="B160" s="263" t="s">
        <v>155</v>
      </c>
      <c r="C160" s="263">
        <v>114</v>
      </c>
      <c r="D160" s="265">
        <v>114.33333333333333</v>
      </c>
      <c r="E160" s="265">
        <v>112.86666666666666</v>
      </c>
      <c r="F160" s="265">
        <v>111.73333333333333</v>
      </c>
      <c r="G160" s="265">
        <v>110.26666666666667</v>
      </c>
      <c r="H160" s="265">
        <v>115.46666666666665</v>
      </c>
      <c r="I160" s="265">
        <v>116.93333333333332</v>
      </c>
      <c r="J160" s="265">
        <v>118.06666666666665</v>
      </c>
      <c r="K160" s="263">
        <v>115.8</v>
      </c>
      <c r="L160" s="263">
        <v>113.2</v>
      </c>
      <c r="M160" s="263">
        <v>194.34630000000001</v>
      </c>
    </row>
    <row r="161" spans="1:13">
      <c r="A161" s="282">
        <v>152</v>
      </c>
      <c r="B161" s="263" t="s">
        <v>154</v>
      </c>
      <c r="C161" s="263">
        <v>127.9</v>
      </c>
      <c r="D161" s="265">
        <v>127.73333333333333</v>
      </c>
      <c r="E161" s="265">
        <v>126.46666666666667</v>
      </c>
      <c r="F161" s="265">
        <v>125.03333333333333</v>
      </c>
      <c r="G161" s="265">
        <v>123.76666666666667</v>
      </c>
      <c r="H161" s="265">
        <v>129.16666666666669</v>
      </c>
      <c r="I161" s="265">
        <v>130.43333333333334</v>
      </c>
      <c r="J161" s="265">
        <v>131.86666666666667</v>
      </c>
      <c r="K161" s="263">
        <v>129</v>
      </c>
      <c r="L161" s="263">
        <v>126.3</v>
      </c>
      <c r="M161" s="263">
        <v>13.9885</v>
      </c>
    </row>
    <row r="162" spans="1:13">
      <c r="A162" s="282">
        <v>153</v>
      </c>
      <c r="B162" s="263" t="s">
        <v>266</v>
      </c>
      <c r="C162" s="263">
        <v>3228.15</v>
      </c>
      <c r="D162" s="265">
        <v>3246.7999999999997</v>
      </c>
      <c r="E162" s="265">
        <v>3163.5999999999995</v>
      </c>
      <c r="F162" s="265">
        <v>3099.0499999999997</v>
      </c>
      <c r="G162" s="265">
        <v>3015.8499999999995</v>
      </c>
      <c r="H162" s="265">
        <v>3311.3499999999995</v>
      </c>
      <c r="I162" s="265">
        <v>3394.5499999999993</v>
      </c>
      <c r="J162" s="265">
        <v>3459.0999999999995</v>
      </c>
      <c r="K162" s="263">
        <v>3330</v>
      </c>
      <c r="L162" s="263">
        <v>3182.25</v>
      </c>
      <c r="M162" s="263">
        <v>1.0124599999999999</v>
      </c>
    </row>
    <row r="163" spans="1:13">
      <c r="A163" s="282">
        <v>154</v>
      </c>
      <c r="B163" s="263" t="s">
        <v>267</v>
      </c>
      <c r="C163" s="263">
        <v>2279.25</v>
      </c>
      <c r="D163" s="265">
        <v>2293.0833333333335</v>
      </c>
      <c r="E163" s="265">
        <v>2256.166666666667</v>
      </c>
      <c r="F163" s="265">
        <v>2233.0833333333335</v>
      </c>
      <c r="G163" s="265">
        <v>2196.166666666667</v>
      </c>
      <c r="H163" s="265">
        <v>2316.166666666667</v>
      </c>
      <c r="I163" s="265">
        <v>2353.0833333333339</v>
      </c>
      <c r="J163" s="265">
        <v>2376.166666666667</v>
      </c>
      <c r="K163" s="263">
        <v>2330</v>
      </c>
      <c r="L163" s="263">
        <v>2270</v>
      </c>
      <c r="M163" s="263">
        <v>3.8944399999999999</v>
      </c>
    </row>
    <row r="164" spans="1:13">
      <c r="A164" s="282">
        <v>155</v>
      </c>
      <c r="B164" s="263" t="s">
        <v>156</v>
      </c>
      <c r="C164" s="263">
        <v>28944.400000000001</v>
      </c>
      <c r="D164" s="265">
        <v>29117.833333333332</v>
      </c>
      <c r="E164" s="265">
        <v>28639.666666666664</v>
      </c>
      <c r="F164" s="265">
        <v>28334.933333333331</v>
      </c>
      <c r="G164" s="265">
        <v>27856.766666666663</v>
      </c>
      <c r="H164" s="265">
        <v>29422.566666666666</v>
      </c>
      <c r="I164" s="265">
        <v>29900.73333333333</v>
      </c>
      <c r="J164" s="265">
        <v>30205.466666666667</v>
      </c>
      <c r="K164" s="263">
        <v>29596</v>
      </c>
      <c r="L164" s="263">
        <v>28813.1</v>
      </c>
      <c r="M164" s="263">
        <v>0.36649999999999999</v>
      </c>
    </row>
    <row r="165" spans="1:13">
      <c r="A165" s="282">
        <v>156</v>
      </c>
      <c r="B165" s="263" t="s">
        <v>158</v>
      </c>
      <c r="C165" s="263">
        <v>255.55</v>
      </c>
      <c r="D165" s="265">
        <v>256.61666666666662</v>
      </c>
      <c r="E165" s="265">
        <v>252.73333333333323</v>
      </c>
      <c r="F165" s="265">
        <v>249.91666666666663</v>
      </c>
      <c r="G165" s="265">
        <v>246.03333333333325</v>
      </c>
      <c r="H165" s="265">
        <v>259.43333333333322</v>
      </c>
      <c r="I165" s="265">
        <v>263.31666666666655</v>
      </c>
      <c r="J165" s="265">
        <v>266.13333333333321</v>
      </c>
      <c r="K165" s="263">
        <v>260.5</v>
      </c>
      <c r="L165" s="263">
        <v>253.8</v>
      </c>
      <c r="M165" s="263">
        <v>44.368340000000003</v>
      </c>
    </row>
    <row r="166" spans="1:13">
      <c r="A166" s="282">
        <v>157</v>
      </c>
      <c r="B166" s="263" t="s">
        <v>269</v>
      </c>
      <c r="C166" s="263">
        <v>4645.05</v>
      </c>
      <c r="D166" s="265">
        <v>4637.8499999999995</v>
      </c>
      <c r="E166" s="265">
        <v>4590.6999999999989</v>
      </c>
      <c r="F166" s="265">
        <v>4536.3499999999995</v>
      </c>
      <c r="G166" s="265">
        <v>4489.1999999999989</v>
      </c>
      <c r="H166" s="265">
        <v>4692.1999999999989</v>
      </c>
      <c r="I166" s="265">
        <v>4739.3499999999985</v>
      </c>
      <c r="J166" s="265">
        <v>4793.6999999999989</v>
      </c>
      <c r="K166" s="263">
        <v>4685</v>
      </c>
      <c r="L166" s="263">
        <v>4583.5</v>
      </c>
      <c r="M166" s="263">
        <v>0.63427999999999995</v>
      </c>
    </row>
    <row r="167" spans="1:13">
      <c r="A167" s="282">
        <v>158</v>
      </c>
      <c r="B167" s="263" t="s">
        <v>160</v>
      </c>
      <c r="C167" s="263">
        <v>1764.6</v>
      </c>
      <c r="D167" s="265">
        <v>1755.5833333333333</v>
      </c>
      <c r="E167" s="265">
        <v>1740.1666666666665</v>
      </c>
      <c r="F167" s="265">
        <v>1715.7333333333333</v>
      </c>
      <c r="G167" s="265">
        <v>1700.3166666666666</v>
      </c>
      <c r="H167" s="265">
        <v>1780.0166666666664</v>
      </c>
      <c r="I167" s="265">
        <v>1795.4333333333329</v>
      </c>
      <c r="J167" s="265">
        <v>1819.8666666666663</v>
      </c>
      <c r="K167" s="263">
        <v>1771</v>
      </c>
      <c r="L167" s="263">
        <v>1731.15</v>
      </c>
      <c r="M167" s="263">
        <v>4.6582499999999998</v>
      </c>
    </row>
    <row r="168" spans="1:13">
      <c r="A168" s="282">
        <v>159</v>
      </c>
      <c r="B168" s="263" t="s">
        <v>157</v>
      </c>
      <c r="C168" s="263">
        <v>1993.1</v>
      </c>
      <c r="D168" s="265">
        <v>1976.9333333333334</v>
      </c>
      <c r="E168" s="265">
        <v>1946.1666666666667</v>
      </c>
      <c r="F168" s="265">
        <v>1899.2333333333333</v>
      </c>
      <c r="G168" s="265">
        <v>1868.4666666666667</v>
      </c>
      <c r="H168" s="265">
        <v>2023.8666666666668</v>
      </c>
      <c r="I168" s="265">
        <v>2054.6333333333332</v>
      </c>
      <c r="J168" s="265">
        <v>2101.5666666666666</v>
      </c>
      <c r="K168" s="263">
        <v>2007.7</v>
      </c>
      <c r="L168" s="263">
        <v>1930</v>
      </c>
      <c r="M168" s="263">
        <v>18.360890000000001</v>
      </c>
    </row>
    <row r="169" spans="1:13">
      <c r="A169" s="282">
        <v>160</v>
      </c>
      <c r="B169" s="263" t="s">
        <v>461</v>
      </c>
      <c r="C169" s="263">
        <v>1353.35</v>
      </c>
      <c r="D169" s="265">
        <v>1358.05</v>
      </c>
      <c r="E169" s="265">
        <v>1341.1</v>
      </c>
      <c r="F169" s="265">
        <v>1328.85</v>
      </c>
      <c r="G169" s="265">
        <v>1311.8999999999999</v>
      </c>
      <c r="H169" s="265">
        <v>1370.3</v>
      </c>
      <c r="I169" s="265">
        <v>1387.2500000000002</v>
      </c>
      <c r="J169" s="265">
        <v>1399.5</v>
      </c>
      <c r="K169" s="263">
        <v>1375</v>
      </c>
      <c r="L169" s="263">
        <v>1345.8</v>
      </c>
      <c r="M169" s="263">
        <v>3.1765099999999999</v>
      </c>
    </row>
    <row r="170" spans="1:13">
      <c r="A170" s="282">
        <v>161</v>
      </c>
      <c r="B170" s="263" t="s">
        <v>159</v>
      </c>
      <c r="C170" s="263">
        <v>133.55000000000001</v>
      </c>
      <c r="D170" s="265">
        <v>132.48333333333332</v>
      </c>
      <c r="E170" s="265">
        <v>130.61666666666665</v>
      </c>
      <c r="F170" s="265">
        <v>127.68333333333334</v>
      </c>
      <c r="G170" s="265">
        <v>125.81666666666666</v>
      </c>
      <c r="H170" s="265">
        <v>135.41666666666663</v>
      </c>
      <c r="I170" s="265">
        <v>137.2833333333333</v>
      </c>
      <c r="J170" s="265">
        <v>140.21666666666661</v>
      </c>
      <c r="K170" s="263">
        <v>134.35</v>
      </c>
      <c r="L170" s="263">
        <v>129.55000000000001</v>
      </c>
      <c r="M170" s="263">
        <v>76.430710000000005</v>
      </c>
    </row>
    <row r="171" spans="1:13">
      <c r="A171" s="282">
        <v>162</v>
      </c>
      <c r="B171" s="263" t="s">
        <v>162</v>
      </c>
      <c r="C171" s="263">
        <v>227.5</v>
      </c>
      <c r="D171" s="265">
        <v>227.11666666666665</v>
      </c>
      <c r="E171" s="265">
        <v>224.08333333333329</v>
      </c>
      <c r="F171" s="265">
        <v>220.66666666666663</v>
      </c>
      <c r="G171" s="265">
        <v>217.63333333333327</v>
      </c>
      <c r="H171" s="265">
        <v>230.5333333333333</v>
      </c>
      <c r="I171" s="265">
        <v>233.56666666666666</v>
      </c>
      <c r="J171" s="265">
        <v>236.98333333333332</v>
      </c>
      <c r="K171" s="263">
        <v>230.15</v>
      </c>
      <c r="L171" s="263">
        <v>223.7</v>
      </c>
      <c r="M171" s="263">
        <v>108.84683</v>
      </c>
    </row>
    <row r="172" spans="1:13">
      <c r="A172" s="282">
        <v>163</v>
      </c>
      <c r="B172" s="263" t="s">
        <v>270</v>
      </c>
      <c r="C172" s="263">
        <v>301.25</v>
      </c>
      <c r="D172" s="265">
        <v>302.58333333333331</v>
      </c>
      <c r="E172" s="265">
        <v>297.16666666666663</v>
      </c>
      <c r="F172" s="265">
        <v>293.08333333333331</v>
      </c>
      <c r="G172" s="265">
        <v>287.66666666666663</v>
      </c>
      <c r="H172" s="265">
        <v>306.66666666666663</v>
      </c>
      <c r="I172" s="265">
        <v>312.08333333333326</v>
      </c>
      <c r="J172" s="265">
        <v>316.16666666666663</v>
      </c>
      <c r="K172" s="263">
        <v>308</v>
      </c>
      <c r="L172" s="263">
        <v>298.5</v>
      </c>
      <c r="M172" s="263">
        <v>8.9432500000000008</v>
      </c>
    </row>
    <row r="173" spans="1:13">
      <c r="A173" s="282">
        <v>164</v>
      </c>
      <c r="B173" s="263" t="s">
        <v>271</v>
      </c>
      <c r="C173" s="263">
        <v>12976.8</v>
      </c>
      <c r="D173" s="265">
        <v>12994.6</v>
      </c>
      <c r="E173" s="265">
        <v>12884.2</v>
      </c>
      <c r="F173" s="265">
        <v>12791.6</v>
      </c>
      <c r="G173" s="265">
        <v>12681.2</v>
      </c>
      <c r="H173" s="265">
        <v>13087.2</v>
      </c>
      <c r="I173" s="265">
        <v>13197.599999999999</v>
      </c>
      <c r="J173" s="265">
        <v>13290.2</v>
      </c>
      <c r="K173" s="263">
        <v>13105</v>
      </c>
      <c r="L173" s="263">
        <v>12902</v>
      </c>
      <c r="M173" s="263">
        <v>6.9029999999999994E-2</v>
      </c>
    </row>
    <row r="174" spans="1:13">
      <c r="A174" s="282">
        <v>165</v>
      </c>
      <c r="B174" s="263" t="s">
        <v>161</v>
      </c>
      <c r="C174" s="263">
        <v>43.55</v>
      </c>
      <c r="D174" s="265">
        <v>42.9</v>
      </c>
      <c r="E174" s="265">
        <v>41.9</v>
      </c>
      <c r="F174" s="265">
        <v>40.25</v>
      </c>
      <c r="G174" s="265">
        <v>39.25</v>
      </c>
      <c r="H174" s="265">
        <v>44.55</v>
      </c>
      <c r="I174" s="265">
        <v>45.55</v>
      </c>
      <c r="J174" s="265">
        <v>47.199999999999996</v>
      </c>
      <c r="K174" s="263">
        <v>43.9</v>
      </c>
      <c r="L174" s="263">
        <v>41.25</v>
      </c>
      <c r="M174" s="263">
        <v>2381.4074000000001</v>
      </c>
    </row>
    <row r="175" spans="1:13">
      <c r="A175" s="282">
        <v>166</v>
      </c>
      <c r="B175" s="263" t="s">
        <v>165</v>
      </c>
      <c r="C175" s="263">
        <v>248.95</v>
      </c>
      <c r="D175" s="265">
        <v>245.98333333333335</v>
      </c>
      <c r="E175" s="265">
        <v>240.9666666666667</v>
      </c>
      <c r="F175" s="265">
        <v>232.98333333333335</v>
      </c>
      <c r="G175" s="265">
        <v>227.9666666666667</v>
      </c>
      <c r="H175" s="265">
        <v>253.9666666666667</v>
      </c>
      <c r="I175" s="265">
        <v>258.98333333333335</v>
      </c>
      <c r="J175" s="265">
        <v>266.9666666666667</v>
      </c>
      <c r="K175" s="263">
        <v>251</v>
      </c>
      <c r="L175" s="263">
        <v>238</v>
      </c>
      <c r="M175" s="263">
        <v>196.66574</v>
      </c>
    </row>
    <row r="176" spans="1:13">
      <c r="A176" s="282">
        <v>167</v>
      </c>
      <c r="B176" s="263" t="s">
        <v>166</v>
      </c>
      <c r="C176" s="263">
        <v>146.25</v>
      </c>
      <c r="D176" s="265">
        <v>144.43333333333334</v>
      </c>
      <c r="E176" s="265">
        <v>142.01666666666668</v>
      </c>
      <c r="F176" s="265">
        <v>137.78333333333333</v>
      </c>
      <c r="G176" s="265">
        <v>135.36666666666667</v>
      </c>
      <c r="H176" s="265">
        <v>148.66666666666669</v>
      </c>
      <c r="I176" s="265">
        <v>151.08333333333331</v>
      </c>
      <c r="J176" s="265">
        <v>155.31666666666669</v>
      </c>
      <c r="K176" s="263">
        <v>146.85</v>
      </c>
      <c r="L176" s="263">
        <v>140.19999999999999</v>
      </c>
      <c r="M176" s="263">
        <v>137.40122</v>
      </c>
    </row>
    <row r="177" spans="1:13">
      <c r="A177" s="282">
        <v>168</v>
      </c>
      <c r="B177" s="263" t="s">
        <v>273</v>
      </c>
      <c r="C177" s="263">
        <v>525.65</v>
      </c>
      <c r="D177" s="265">
        <v>527.80000000000007</v>
      </c>
      <c r="E177" s="265">
        <v>518.60000000000014</v>
      </c>
      <c r="F177" s="265">
        <v>511.55000000000007</v>
      </c>
      <c r="G177" s="265">
        <v>502.35000000000014</v>
      </c>
      <c r="H177" s="265">
        <v>534.85000000000014</v>
      </c>
      <c r="I177" s="265">
        <v>544.05000000000018</v>
      </c>
      <c r="J177" s="265">
        <v>551.10000000000014</v>
      </c>
      <c r="K177" s="263">
        <v>537</v>
      </c>
      <c r="L177" s="263">
        <v>520.75</v>
      </c>
      <c r="M177" s="263">
        <v>3.7442500000000001</v>
      </c>
    </row>
    <row r="178" spans="1:13">
      <c r="A178" s="282">
        <v>169</v>
      </c>
      <c r="B178" s="263" t="s">
        <v>167</v>
      </c>
      <c r="C178" s="263">
        <v>2202.1</v>
      </c>
      <c r="D178" s="265">
        <v>2176.4</v>
      </c>
      <c r="E178" s="265">
        <v>2132.9</v>
      </c>
      <c r="F178" s="265">
        <v>2063.6999999999998</v>
      </c>
      <c r="G178" s="265">
        <v>2020.1999999999998</v>
      </c>
      <c r="H178" s="265">
        <v>2245.6000000000004</v>
      </c>
      <c r="I178" s="265">
        <v>2289.1000000000004</v>
      </c>
      <c r="J178" s="265">
        <v>2358.3000000000006</v>
      </c>
      <c r="K178" s="263">
        <v>2219.9</v>
      </c>
      <c r="L178" s="263">
        <v>2107.1999999999998</v>
      </c>
      <c r="M178" s="263">
        <v>147.33134000000001</v>
      </c>
    </row>
    <row r="179" spans="1:13">
      <c r="A179" s="282">
        <v>170</v>
      </c>
      <c r="B179" s="263" t="s">
        <v>815</v>
      </c>
      <c r="C179" s="263">
        <v>1096.4000000000001</v>
      </c>
      <c r="D179" s="265">
        <v>1100.1333333333334</v>
      </c>
      <c r="E179" s="265">
        <v>1082.2666666666669</v>
      </c>
      <c r="F179" s="265">
        <v>1068.1333333333334</v>
      </c>
      <c r="G179" s="265">
        <v>1050.2666666666669</v>
      </c>
      <c r="H179" s="265">
        <v>1114.2666666666669</v>
      </c>
      <c r="I179" s="265">
        <v>1132.1333333333332</v>
      </c>
      <c r="J179" s="265">
        <v>1146.2666666666669</v>
      </c>
      <c r="K179" s="263">
        <v>1118</v>
      </c>
      <c r="L179" s="263">
        <v>1086</v>
      </c>
      <c r="M179" s="263">
        <v>13.29683</v>
      </c>
    </row>
    <row r="180" spans="1:13">
      <c r="A180" s="282">
        <v>171</v>
      </c>
      <c r="B180" s="263" t="s">
        <v>274</v>
      </c>
      <c r="C180" s="263">
        <v>906.45</v>
      </c>
      <c r="D180" s="265">
        <v>899.98333333333323</v>
      </c>
      <c r="E180" s="265">
        <v>889.96666666666647</v>
      </c>
      <c r="F180" s="265">
        <v>873.48333333333323</v>
      </c>
      <c r="G180" s="265">
        <v>863.46666666666647</v>
      </c>
      <c r="H180" s="265">
        <v>916.46666666666647</v>
      </c>
      <c r="I180" s="265">
        <v>926.48333333333312</v>
      </c>
      <c r="J180" s="265">
        <v>942.96666666666647</v>
      </c>
      <c r="K180" s="263">
        <v>910</v>
      </c>
      <c r="L180" s="263">
        <v>883.5</v>
      </c>
      <c r="M180" s="263">
        <v>21.271370000000001</v>
      </c>
    </row>
    <row r="181" spans="1:13">
      <c r="A181" s="282">
        <v>172</v>
      </c>
      <c r="B181" s="263" t="s">
        <v>172</v>
      </c>
      <c r="C181" s="263">
        <v>5690.8</v>
      </c>
      <c r="D181" s="265">
        <v>5654.9333333333334</v>
      </c>
      <c r="E181" s="265">
        <v>5570.8666666666668</v>
      </c>
      <c r="F181" s="265">
        <v>5450.9333333333334</v>
      </c>
      <c r="G181" s="265">
        <v>5366.8666666666668</v>
      </c>
      <c r="H181" s="265">
        <v>5774.8666666666668</v>
      </c>
      <c r="I181" s="265">
        <v>5858.9333333333343</v>
      </c>
      <c r="J181" s="265">
        <v>5978.8666666666668</v>
      </c>
      <c r="K181" s="263">
        <v>5739</v>
      </c>
      <c r="L181" s="263">
        <v>5535</v>
      </c>
      <c r="M181" s="263">
        <v>1.81759</v>
      </c>
    </row>
    <row r="182" spans="1:13">
      <c r="A182" s="282">
        <v>173</v>
      </c>
      <c r="B182" s="263" t="s">
        <v>478</v>
      </c>
      <c r="C182" s="263">
        <v>8291.65</v>
      </c>
      <c r="D182" s="265">
        <v>8317.2833333333328</v>
      </c>
      <c r="E182" s="265">
        <v>8254.366666666665</v>
      </c>
      <c r="F182" s="265">
        <v>8217.0833333333321</v>
      </c>
      <c r="G182" s="265">
        <v>8154.1666666666642</v>
      </c>
      <c r="H182" s="265">
        <v>8354.5666666666657</v>
      </c>
      <c r="I182" s="265">
        <v>8417.4833333333336</v>
      </c>
      <c r="J182" s="265">
        <v>8454.7666666666664</v>
      </c>
      <c r="K182" s="263">
        <v>8380.2000000000007</v>
      </c>
      <c r="L182" s="263">
        <v>8280</v>
      </c>
      <c r="M182" s="263">
        <v>0.12589</v>
      </c>
    </row>
    <row r="183" spans="1:13">
      <c r="A183" s="282">
        <v>174</v>
      </c>
      <c r="B183" s="263" t="s">
        <v>170</v>
      </c>
      <c r="C183" s="263">
        <v>27695.25</v>
      </c>
      <c r="D183" s="265">
        <v>27801.850000000002</v>
      </c>
      <c r="E183" s="265">
        <v>27444.150000000005</v>
      </c>
      <c r="F183" s="265">
        <v>27193.050000000003</v>
      </c>
      <c r="G183" s="265">
        <v>26835.350000000006</v>
      </c>
      <c r="H183" s="265">
        <v>28052.950000000004</v>
      </c>
      <c r="I183" s="265">
        <v>28410.65</v>
      </c>
      <c r="J183" s="265">
        <v>28661.750000000004</v>
      </c>
      <c r="K183" s="263">
        <v>28159.55</v>
      </c>
      <c r="L183" s="263">
        <v>27550.75</v>
      </c>
      <c r="M183" s="263">
        <v>0.40649000000000002</v>
      </c>
    </row>
    <row r="184" spans="1:13">
      <c r="A184" s="282">
        <v>175</v>
      </c>
      <c r="B184" s="263" t="s">
        <v>173</v>
      </c>
      <c r="C184" s="263">
        <v>1362.15</v>
      </c>
      <c r="D184" s="265">
        <v>1357.45</v>
      </c>
      <c r="E184" s="265">
        <v>1336</v>
      </c>
      <c r="F184" s="265">
        <v>1309.8499999999999</v>
      </c>
      <c r="G184" s="265">
        <v>1288.3999999999999</v>
      </c>
      <c r="H184" s="265">
        <v>1383.6000000000001</v>
      </c>
      <c r="I184" s="265">
        <v>1405.0500000000004</v>
      </c>
      <c r="J184" s="265">
        <v>1431.2000000000003</v>
      </c>
      <c r="K184" s="263">
        <v>1378.9</v>
      </c>
      <c r="L184" s="263">
        <v>1331.3</v>
      </c>
      <c r="M184" s="263">
        <v>18.766850000000002</v>
      </c>
    </row>
    <row r="185" spans="1:13">
      <c r="A185" s="282">
        <v>176</v>
      </c>
      <c r="B185" s="263" t="s">
        <v>171</v>
      </c>
      <c r="C185" s="263">
        <v>1916.5</v>
      </c>
      <c r="D185" s="265">
        <v>1928.8999999999999</v>
      </c>
      <c r="E185" s="265">
        <v>1897.7999999999997</v>
      </c>
      <c r="F185" s="265">
        <v>1879.1</v>
      </c>
      <c r="G185" s="265">
        <v>1847.9999999999998</v>
      </c>
      <c r="H185" s="265">
        <v>1947.5999999999997</v>
      </c>
      <c r="I185" s="265">
        <v>1978.6999999999996</v>
      </c>
      <c r="J185" s="265">
        <v>1997.3999999999996</v>
      </c>
      <c r="K185" s="263">
        <v>1960</v>
      </c>
      <c r="L185" s="263">
        <v>1910.2</v>
      </c>
      <c r="M185" s="263">
        <v>3.0208699999999999</v>
      </c>
    </row>
    <row r="186" spans="1:13">
      <c r="A186" s="282">
        <v>177</v>
      </c>
      <c r="B186" s="263" t="s">
        <v>169</v>
      </c>
      <c r="C186" s="263">
        <v>405.05</v>
      </c>
      <c r="D186" s="265">
        <v>403.31666666666666</v>
      </c>
      <c r="E186" s="265">
        <v>397.73333333333335</v>
      </c>
      <c r="F186" s="265">
        <v>390.41666666666669</v>
      </c>
      <c r="G186" s="265">
        <v>384.83333333333337</v>
      </c>
      <c r="H186" s="265">
        <v>410.63333333333333</v>
      </c>
      <c r="I186" s="265">
        <v>416.2166666666667</v>
      </c>
      <c r="J186" s="265">
        <v>423.5333333333333</v>
      </c>
      <c r="K186" s="263">
        <v>408.9</v>
      </c>
      <c r="L186" s="263">
        <v>396</v>
      </c>
      <c r="M186" s="263">
        <v>462.68223</v>
      </c>
    </row>
    <row r="187" spans="1:13">
      <c r="A187" s="282">
        <v>178</v>
      </c>
      <c r="B187" s="263" t="s">
        <v>168</v>
      </c>
      <c r="C187" s="263">
        <v>78.45</v>
      </c>
      <c r="D187" s="265">
        <v>79.283333333333346</v>
      </c>
      <c r="E187" s="265">
        <v>77.416666666666686</v>
      </c>
      <c r="F187" s="265">
        <v>76.38333333333334</v>
      </c>
      <c r="G187" s="265">
        <v>74.51666666666668</v>
      </c>
      <c r="H187" s="265">
        <v>80.316666666666691</v>
      </c>
      <c r="I187" s="265">
        <v>82.183333333333337</v>
      </c>
      <c r="J187" s="265">
        <v>83.216666666666697</v>
      </c>
      <c r="K187" s="263">
        <v>81.150000000000006</v>
      </c>
      <c r="L187" s="263">
        <v>78.25</v>
      </c>
      <c r="M187" s="263">
        <v>470.37509</v>
      </c>
    </row>
    <row r="188" spans="1:13">
      <c r="A188" s="282">
        <v>179</v>
      </c>
      <c r="B188" s="263" t="s">
        <v>175</v>
      </c>
      <c r="C188" s="263">
        <v>624.35</v>
      </c>
      <c r="D188" s="265">
        <v>620.66666666666663</v>
      </c>
      <c r="E188" s="265">
        <v>615.93333333333328</v>
      </c>
      <c r="F188" s="265">
        <v>607.51666666666665</v>
      </c>
      <c r="G188" s="265">
        <v>602.7833333333333</v>
      </c>
      <c r="H188" s="265">
        <v>629.08333333333326</v>
      </c>
      <c r="I188" s="265">
        <v>633.81666666666661</v>
      </c>
      <c r="J188" s="265">
        <v>642.23333333333323</v>
      </c>
      <c r="K188" s="263">
        <v>625.4</v>
      </c>
      <c r="L188" s="263">
        <v>612.25</v>
      </c>
      <c r="M188" s="263">
        <v>66.262969999999996</v>
      </c>
    </row>
    <row r="189" spans="1:13">
      <c r="A189" s="282">
        <v>180</v>
      </c>
      <c r="B189" s="263" t="s">
        <v>176</v>
      </c>
      <c r="C189" s="263">
        <v>506.4</v>
      </c>
      <c r="D189" s="265">
        <v>510.59999999999997</v>
      </c>
      <c r="E189" s="265">
        <v>501.04999999999995</v>
      </c>
      <c r="F189" s="265">
        <v>495.7</v>
      </c>
      <c r="G189" s="265">
        <v>486.15</v>
      </c>
      <c r="H189" s="265">
        <v>515.94999999999993</v>
      </c>
      <c r="I189" s="265">
        <v>525.5</v>
      </c>
      <c r="J189" s="265">
        <v>530.84999999999991</v>
      </c>
      <c r="K189" s="263">
        <v>520.15</v>
      </c>
      <c r="L189" s="263">
        <v>505.25</v>
      </c>
      <c r="M189" s="263">
        <v>23.019459999999999</v>
      </c>
    </row>
    <row r="190" spans="1:13">
      <c r="A190" s="282">
        <v>181</v>
      </c>
      <c r="B190" s="263" t="s">
        <v>275</v>
      </c>
      <c r="C190" s="263">
        <v>550.79999999999995</v>
      </c>
      <c r="D190" s="265">
        <v>552.55000000000007</v>
      </c>
      <c r="E190" s="265">
        <v>548.35000000000014</v>
      </c>
      <c r="F190" s="265">
        <v>545.90000000000009</v>
      </c>
      <c r="G190" s="265">
        <v>541.70000000000016</v>
      </c>
      <c r="H190" s="265">
        <v>555.00000000000011</v>
      </c>
      <c r="I190" s="265">
        <v>559.20000000000016</v>
      </c>
      <c r="J190" s="265">
        <v>561.65000000000009</v>
      </c>
      <c r="K190" s="263">
        <v>556.75</v>
      </c>
      <c r="L190" s="263">
        <v>550.1</v>
      </c>
      <c r="M190" s="263">
        <v>3.8911500000000001</v>
      </c>
    </row>
    <row r="191" spans="1:13">
      <c r="A191" s="282">
        <v>182</v>
      </c>
      <c r="B191" s="263" t="s">
        <v>188</v>
      </c>
      <c r="C191" s="263">
        <v>626.70000000000005</v>
      </c>
      <c r="D191" s="265">
        <v>628.4666666666667</v>
      </c>
      <c r="E191" s="265">
        <v>621.23333333333335</v>
      </c>
      <c r="F191" s="265">
        <v>615.76666666666665</v>
      </c>
      <c r="G191" s="265">
        <v>608.5333333333333</v>
      </c>
      <c r="H191" s="265">
        <v>633.93333333333339</v>
      </c>
      <c r="I191" s="265">
        <v>641.16666666666674</v>
      </c>
      <c r="J191" s="265">
        <v>646.63333333333344</v>
      </c>
      <c r="K191" s="263">
        <v>635.70000000000005</v>
      </c>
      <c r="L191" s="263">
        <v>623</v>
      </c>
      <c r="M191" s="263">
        <v>21.985250000000001</v>
      </c>
    </row>
    <row r="192" spans="1:13">
      <c r="A192" s="282">
        <v>183</v>
      </c>
      <c r="B192" s="263" t="s">
        <v>177</v>
      </c>
      <c r="C192" s="263">
        <v>776.45</v>
      </c>
      <c r="D192" s="265">
        <v>764.63333333333333</v>
      </c>
      <c r="E192" s="265">
        <v>747.26666666666665</v>
      </c>
      <c r="F192" s="265">
        <v>718.08333333333337</v>
      </c>
      <c r="G192" s="265">
        <v>700.7166666666667</v>
      </c>
      <c r="H192" s="265">
        <v>793.81666666666661</v>
      </c>
      <c r="I192" s="265">
        <v>811.18333333333317</v>
      </c>
      <c r="J192" s="265">
        <v>840.36666666666656</v>
      </c>
      <c r="K192" s="263">
        <v>782</v>
      </c>
      <c r="L192" s="263">
        <v>735.45</v>
      </c>
      <c r="M192" s="263">
        <v>127.32034</v>
      </c>
    </row>
    <row r="193" spans="1:13">
      <c r="A193" s="282">
        <v>184</v>
      </c>
      <c r="B193" s="263" t="s">
        <v>183</v>
      </c>
      <c r="C193" s="263">
        <v>3059.1</v>
      </c>
      <c r="D193" s="265">
        <v>3040</v>
      </c>
      <c r="E193" s="265">
        <v>3016</v>
      </c>
      <c r="F193" s="265">
        <v>2972.9</v>
      </c>
      <c r="G193" s="265">
        <v>2948.9</v>
      </c>
      <c r="H193" s="265">
        <v>3083.1</v>
      </c>
      <c r="I193" s="265">
        <v>3107.1</v>
      </c>
      <c r="J193" s="265">
        <v>3150.2</v>
      </c>
      <c r="K193" s="263">
        <v>3064</v>
      </c>
      <c r="L193" s="263">
        <v>2996.9</v>
      </c>
      <c r="M193" s="263">
        <v>35.098570000000002</v>
      </c>
    </row>
    <row r="194" spans="1:13">
      <c r="A194" s="282">
        <v>185</v>
      </c>
      <c r="B194" s="263" t="s">
        <v>804</v>
      </c>
      <c r="C194" s="263">
        <v>636.9</v>
      </c>
      <c r="D194" s="265">
        <v>639.30000000000007</v>
      </c>
      <c r="E194" s="265">
        <v>630.60000000000014</v>
      </c>
      <c r="F194" s="265">
        <v>624.30000000000007</v>
      </c>
      <c r="G194" s="265">
        <v>615.60000000000014</v>
      </c>
      <c r="H194" s="265">
        <v>645.60000000000014</v>
      </c>
      <c r="I194" s="265">
        <v>654.30000000000018</v>
      </c>
      <c r="J194" s="265">
        <v>660.60000000000014</v>
      </c>
      <c r="K194" s="263">
        <v>648</v>
      </c>
      <c r="L194" s="263">
        <v>633</v>
      </c>
      <c r="M194" s="263">
        <v>36.01961</v>
      </c>
    </row>
    <row r="195" spans="1:13">
      <c r="A195" s="282">
        <v>186</v>
      </c>
      <c r="B195" s="263" t="s">
        <v>179</v>
      </c>
      <c r="C195" s="263">
        <v>348.5</v>
      </c>
      <c r="D195" s="265">
        <v>350.66666666666669</v>
      </c>
      <c r="E195" s="265">
        <v>344.33333333333337</v>
      </c>
      <c r="F195" s="265">
        <v>340.16666666666669</v>
      </c>
      <c r="G195" s="265">
        <v>333.83333333333337</v>
      </c>
      <c r="H195" s="265">
        <v>354.83333333333337</v>
      </c>
      <c r="I195" s="265">
        <v>361.16666666666674</v>
      </c>
      <c r="J195" s="265">
        <v>365.33333333333337</v>
      </c>
      <c r="K195" s="263">
        <v>357</v>
      </c>
      <c r="L195" s="263">
        <v>346.5</v>
      </c>
      <c r="M195" s="263">
        <v>920.06451000000004</v>
      </c>
    </row>
    <row r="196" spans="1:13">
      <c r="A196" s="282">
        <v>187</v>
      </c>
      <c r="B196" s="254" t="s">
        <v>181</v>
      </c>
      <c r="C196" s="254">
        <v>105.25</v>
      </c>
      <c r="D196" s="289">
        <v>104.41666666666667</v>
      </c>
      <c r="E196" s="289">
        <v>103.33333333333334</v>
      </c>
      <c r="F196" s="289">
        <v>101.41666666666667</v>
      </c>
      <c r="G196" s="289">
        <v>100.33333333333334</v>
      </c>
      <c r="H196" s="289">
        <v>106.33333333333334</v>
      </c>
      <c r="I196" s="289">
        <v>107.41666666666669</v>
      </c>
      <c r="J196" s="289">
        <v>109.33333333333334</v>
      </c>
      <c r="K196" s="254">
        <v>105.5</v>
      </c>
      <c r="L196" s="254">
        <v>102.5</v>
      </c>
      <c r="M196" s="254">
        <v>852.72517000000005</v>
      </c>
    </row>
    <row r="197" spans="1:13">
      <c r="A197" s="282">
        <v>188</v>
      </c>
      <c r="B197" s="254" t="s">
        <v>182</v>
      </c>
      <c r="C197" s="254">
        <v>777.15</v>
      </c>
      <c r="D197" s="289">
        <v>766.88333333333333</v>
      </c>
      <c r="E197" s="289">
        <v>751.26666666666665</v>
      </c>
      <c r="F197" s="289">
        <v>725.38333333333333</v>
      </c>
      <c r="G197" s="289">
        <v>709.76666666666665</v>
      </c>
      <c r="H197" s="289">
        <v>792.76666666666665</v>
      </c>
      <c r="I197" s="289">
        <v>808.38333333333321</v>
      </c>
      <c r="J197" s="289">
        <v>834.26666666666665</v>
      </c>
      <c r="K197" s="254">
        <v>782.5</v>
      </c>
      <c r="L197" s="254">
        <v>741</v>
      </c>
      <c r="M197" s="254">
        <v>288.42835000000002</v>
      </c>
    </row>
    <row r="198" spans="1:13">
      <c r="A198" s="282">
        <v>189</v>
      </c>
      <c r="B198" s="254" t="s">
        <v>184</v>
      </c>
      <c r="C198" s="254">
        <v>976</v>
      </c>
      <c r="D198" s="289">
        <v>972.55000000000007</v>
      </c>
      <c r="E198" s="289">
        <v>964.90000000000009</v>
      </c>
      <c r="F198" s="289">
        <v>953.80000000000007</v>
      </c>
      <c r="G198" s="289">
        <v>946.15000000000009</v>
      </c>
      <c r="H198" s="289">
        <v>983.65000000000009</v>
      </c>
      <c r="I198" s="289">
        <v>991.3</v>
      </c>
      <c r="J198" s="289">
        <v>1002.4000000000001</v>
      </c>
      <c r="K198" s="254">
        <v>980.2</v>
      </c>
      <c r="L198" s="254">
        <v>961.45</v>
      </c>
      <c r="M198" s="254">
        <v>32.035319999999999</v>
      </c>
    </row>
    <row r="199" spans="1:13">
      <c r="A199" s="282">
        <v>190</v>
      </c>
      <c r="B199" s="254" t="s">
        <v>164</v>
      </c>
      <c r="C199" s="254">
        <v>1013.75</v>
      </c>
      <c r="D199" s="289">
        <v>1011.7166666666667</v>
      </c>
      <c r="E199" s="289">
        <v>1002.4333333333334</v>
      </c>
      <c r="F199" s="289">
        <v>991.11666666666667</v>
      </c>
      <c r="G199" s="289">
        <v>981.83333333333337</v>
      </c>
      <c r="H199" s="289">
        <v>1023.0333333333334</v>
      </c>
      <c r="I199" s="289">
        <v>1032.3166666666666</v>
      </c>
      <c r="J199" s="289">
        <v>1043.6333333333334</v>
      </c>
      <c r="K199" s="254">
        <v>1021</v>
      </c>
      <c r="L199" s="254">
        <v>1000.4</v>
      </c>
      <c r="M199" s="254">
        <v>7.5129599999999996</v>
      </c>
    </row>
    <row r="200" spans="1:13">
      <c r="A200" s="282">
        <v>191</v>
      </c>
      <c r="B200" s="254" t="s">
        <v>185</v>
      </c>
      <c r="C200" s="254">
        <v>1474.6</v>
      </c>
      <c r="D200" s="289">
        <v>1474.1333333333332</v>
      </c>
      <c r="E200" s="289">
        <v>1466.6166666666663</v>
      </c>
      <c r="F200" s="289">
        <v>1458.6333333333332</v>
      </c>
      <c r="G200" s="289">
        <v>1451.1166666666663</v>
      </c>
      <c r="H200" s="289">
        <v>1482.1166666666663</v>
      </c>
      <c r="I200" s="289">
        <v>1489.6333333333332</v>
      </c>
      <c r="J200" s="289">
        <v>1497.6166666666663</v>
      </c>
      <c r="K200" s="254">
        <v>1481.65</v>
      </c>
      <c r="L200" s="254">
        <v>1466.15</v>
      </c>
      <c r="M200" s="254">
        <v>12.27772</v>
      </c>
    </row>
    <row r="201" spans="1:13">
      <c r="A201" s="282">
        <v>192</v>
      </c>
      <c r="B201" s="254" t="s">
        <v>186</v>
      </c>
      <c r="C201" s="254">
        <v>2497.35</v>
      </c>
      <c r="D201" s="289">
        <v>2485.6</v>
      </c>
      <c r="E201" s="289">
        <v>2466.25</v>
      </c>
      <c r="F201" s="289">
        <v>2435.15</v>
      </c>
      <c r="G201" s="289">
        <v>2415.8000000000002</v>
      </c>
      <c r="H201" s="289">
        <v>2516.6999999999998</v>
      </c>
      <c r="I201" s="289">
        <v>2536.0499999999993</v>
      </c>
      <c r="J201" s="289">
        <v>2567.1499999999996</v>
      </c>
      <c r="K201" s="254">
        <v>2504.9499999999998</v>
      </c>
      <c r="L201" s="254">
        <v>2454.5</v>
      </c>
      <c r="M201" s="254">
        <v>4.01553</v>
      </c>
    </row>
    <row r="202" spans="1:13">
      <c r="A202" s="282">
        <v>193</v>
      </c>
      <c r="B202" s="254" t="s">
        <v>187</v>
      </c>
      <c r="C202" s="254">
        <v>404.75</v>
      </c>
      <c r="D202" s="289">
        <v>401.76666666666665</v>
      </c>
      <c r="E202" s="289">
        <v>394.5333333333333</v>
      </c>
      <c r="F202" s="289">
        <v>384.31666666666666</v>
      </c>
      <c r="G202" s="289">
        <v>377.08333333333331</v>
      </c>
      <c r="H202" s="289">
        <v>411.98333333333329</v>
      </c>
      <c r="I202" s="289">
        <v>419.21666666666664</v>
      </c>
      <c r="J202" s="289">
        <v>429.43333333333328</v>
      </c>
      <c r="K202" s="254">
        <v>409</v>
      </c>
      <c r="L202" s="254">
        <v>391.55</v>
      </c>
      <c r="M202" s="254">
        <v>31.762329999999999</v>
      </c>
    </row>
    <row r="203" spans="1:13">
      <c r="A203" s="282">
        <v>194</v>
      </c>
      <c r="B203" s="254" t="s">
        <v>510</v>
      </c>
      <c r="C203" s="254">
        <v>910.9</v>
      </c>
      <c r="D203" s="289">
        <v>908.30000000000007</v>
      </c>
      <c r="E203" s="289">
        <v>893.60000000000014</v>
      </c>
      <c r="F203" s="289">
        <v>876.30000000000007</v>
      </c>
      <c r="G203" s="289">
        <v>861.60000000000014</v>
      </c>
      <c r="H203" s="289">
        <v>925.60000000000014</v>
      </c>
      <c r="I203" s="289">
        <v>940.30000000000018</v>
      </c>
      <c r="J203" s="289">
        <v>957.60000000000014</v>
      </c>
      <c r="K203" s="254">
        <v>923</v>
      </c>
      <c r="L203" s="254">
        <v>891</v>
      </c>
      <c r="M203" s="254">
        <v>15.3506</v>
      </c>
    </row>
    <row r="204" spans="1:13">
      <c r="A204" s="282">
        <v>195</v>
      </c>
      <c r="B204" s="254" t="s">
        <v>193</v>
      </c>
      <c r="C204" s="254">
        <v>613.6</v>
      </c>
      <c r="D204" s="289">
        <v>606.55000000000007</v>
      </c>
      <c r="E204" s="289">
        <v>596.25000000000011</v>
      </c>
      <c r="F204" s="289">
        <v>578.90000000000009</v>
      </c>
      <c r="G204" s="289">
        <v>568.60000000000014</v>
      </c>
      <c r="H204" s="289">
        <v>623.90000000000009</v>
      </c>
      <c r="I204" s="289">
        <v>634.20000000000005</v>
      </c>
      <c r="J204" s="289">
        <v>651.55000000000007</v>
      </c>
      <c r="K204" s="254">
        <v>616.85</v>
      </c>
      <c r="L204" s="254">
        <v>589.20000000000005</v>
      </c>
      <c r="M204" s="254">
        <v>87.406319999999994</v>
      </c>
    </row>
    <row r="205" spans="1:13">
      <c r="A205" s="282">
        <v>196</v>
      </c>
      <c r="B205" s="254" t="s">
        <v>191</v>
      </c>
      <c r="C205" s="254">
        <v>6500.5</v>
      </c>
      <c r="D205" s="289">
        <v>6488.833333333333</v>
      </c>
      <c r="E205" s="289">
        <v>6442.6666666666661</v>
      </c>
      <c r="F205" s="289">
        <v>6384.833333333333</v>
      </c>
      <c r="G205" s="289">
        <v>6338.6666666666661</v>
      </c>
      <c r="H205" s="289">
        <v>6546.6666666666661</v>
      </c>
      <c r="I205" s="289">
        <v>6592.8333333333321</v>
      </c>
      <c r="J205" s="289">
        <v>6650.6666666666661</v>
      </c>
      <c r="K205" s="254">
        <v>6535</v>
      </c>
      <c r="L205" s="254">
        <v>6431</v>
      </c>
      <c r="M205" s="254">
        <v>4.6742100000000004</v>
      </c>
    </row>
    <row r="206" spans="1:13">
      <c r="A206" s="282">
        <v>197</v>
      </c>
      <c r="B206" s="254" t="s">
        <v>192</v>
      </c>
      <c r="C206" s="254">
        <v>39.85</v>
      </c>
      <c r="D206" s="289">
        <v>39.733333333333327</v>
      </c>
      <c r="E206" s="289">
        <v>39.216666666666654</v>
      </c>
      <c r="F206" s="289">
        <v>38.583333333333329</v>
      </c>
      <c r="G206" s="289">
        <v>38.066666666666656</v>
      </c>
      <c r="H206" s="289">
        <v>40.366666666666653</v>
      </c>
      <c r="I206" s="289">
        <v>40.883333333333319</v>
      </c>
      <c r="J206" s="289">
        <v>41.516666666666652</v>
      </c>
      <c r="K206" s="254">
        <v>40.25</v>
      </c>
      <c r="L206" s="254">
        <v>39.1</v>
      </c>
      <c r="M206" s="254">
        <v>117.21736</v>
      </c>
    </row>
    <row r="207" spans="1:13">
      <c r="A207" s="282">
        <v>198</v>
      </c>
      <c r="B207" s="254" t="s">
        <v>189</v>
      </c>
      <c r="C207" s="254">
        <v>1223.45</v>
      </c>
      <c r="D207" s="289">
        <v>1217.3999999999999</v>
      </c>
      <c r="E207" s="289">
        <v>1199.0999999999997</v>
      </c>
      <c r="F207" s="289">
        <v>1174.7499999999998</v>
      </c>
      <c r="G207" s="289">
        <v>1156.4499999999996</v>
      </c>
      <c r="H207" s="289">
        <v>1241.7499999999998</v>
      </c>
      <c r="I207" s="289">
        <v>1260.05</v>
      </c>
      <c r="J207" s="289">
        <v>1284.3999999999999</v>
      </c>
      <c r="K207" s="254">
        <v>1235.7</v>
      </c>
      <c r="L207" s="254">
        <v>1193.05</v>
      </c>
      <c r="M207" s="254">
        <v>7.1604599999999996</v>
      </c>
    </row>
    <row r="208" spans="1:13">
      <c r="A208" s="282">
        <v>199</v>
      </c>
      <c r="B208" s="254" t="s">
        <v>141</v>
      </c>
      <c r="C208" s="254">
        <v>567.65</v>
      </c>
      <c r="D208" s="289">
        <v>563.15</v>
      </c>
      <c r="E208" s="289">
        <v>557.29999999999995</v>
      </c>
      <c r="F208" s="289">
        <v>546.94999999999993</v>
      </c>
      <c r="G208" s="289">
        <v>541.09999999999991</v>
      </c>
      <c r="H208" s="289">
        <v>573.5</v>
      </c>
      <c r="I208" s="289">
        <v>579.35000000000014</v>
      </c>
      <c r="J208" s="289">
        <v>589.70000000000005</v>
      </c>
      <c r="K208" s="254">
        <v>569</v>
      </c>
      <c r="L208" s="254">
        <v>552.79999999999995</v>
      </c>
      <c r="M208" s="254">
        <v>29.325030000000002</v>
      </c>
    </row>
    <row r="209" spans="1:13">
      <c r="A209" s="282">
        <v>200</v>
      </c>
      <c r="B209" s="254" t="s">
        <v>277</v>
      </c>
      <c r="C209" s="254">
        <v>223.1</v>
      </c>
      <c r="D209" s="289">
        <v>223.95000000000002</v>
      </c>
      <c r="E209" s="289">
        <v>220.65000000000003</v>
      </c>
      <c r="F209" s="289">
        <v>218.20000000000002</v>
      </c>
      <c r="G209" s="289">
        <v>214.90000000000003</v>
      </c>
      <c r="H209" s="289">
        <v>226.40000000000003</v>
      </c>
      <c r="I209" s="289">
        <v>229.70000000000005</v>
      </c>
      <c r="J209" s="289">
        <v>232.15000000000003</v>
      </c>
      <c r="K209" s="254">
        <v>227.25</v>
      </c>
      <c r="L209" s="254">
        <v>221.5</v>
      </c>
      <c r="M209" s="254">
        <v>5.1650799999999997</v>
      </c>
    </row>
    <row r="210" spans="1:13">
      <c r="A210" s="282">
        <v>201</v>
      </c>
      <c r="B210" s="254" t="s">
        <v>522</v>
      </c>
      <c r="C210" s="254">
        <v>1048.3499999999999</v>
      </c>
      <c r="D210" s="289">
        <v>1048.3166666666666</v>
      </c>
      <c r="E210" s="289">
        <v>1031.6333333333332</v>
      </c>
      <c r="F210" s="289">
        <v>1014.9166666666665</v>
      </c>
      <c r="G210" s="289">
        <v>998.23333333333312</v>
      </c>
      <c r="H210" s="289">
        <v>1065.0333333333333</v>
      </c>
      <c r="I210" s="289">
        <v>1081.7166666666667</v>
      </c>
      <c r="J210" s="289">
        <v>1098.4333333333334</v>
      </c>
      <c r="K210" s="254">
        <v>1065</v>
      </c>
      <c r="L210" s="254">
        <v>1031.5999999999999</v>
      </c>
      <c r="M210" s="254">
        <v>2.4595500000000001</v>
      </c>
    </row>
    <row r="211" spans="1:13">
      <c r="A211" s="282">
        <v>202</v>
      </c>
      <c r="B211" s="254" t="s">
        <v>118</v>
      </c>
      <c r="C211" s="254">
        <v>11.15</v>
      </c>
      <c r="D211" s="289">
        <v>11.299999999999999</v>
      </c>
      <c r="E211" s="289">
        <v>10.949999999999998</v>
      </c>
      <c r="F211" s="289">
        <v>10.749999999999998</v>
      </c>
      <c r="G211" s="289">
        <v>10.399999999999997</v>
      </c>
      <c r="H211" s="289">
        <v>11.499999999999998</v>
      </c>
      <c r="I211" s="289">
        <v>11.85</v>
      </c>
      <c r="J211" s="289">
        <v>12.049999999999999</v>
      </c>
      <c r="K211" s="254">
        <v>11.65</v>
      </c>
      <c r="L211" s="254">
        <v>11.1</v>
      </c>
      <c r="M211" s="254">
        <v>2167.5405700000001</v>
      </c>
    </row>
    <row r="212" spans="1:13">
      <c r="A212" s="282">
        <v>203</v>
      </c>
      <c r="B212" s="254" t="s">
        <v>195</v>
      </c>
      <c r="C212" s="254">
        <v>1072.95</v>
      </c>
      <c r="D212" s="289">
        <v>1072.9833333333333</v>
      </c>
      <c r="E212" s="289">
        <v>1064.9666666666667</v>
      </c>
      <c r="F212" s="289">
        <v>1056.9833333333333</v>
      </c>
      <c r="G212" s="289">
        <v>1048.9666666666667</v>
      </c>
      <c r="H212" s="289">
        <v>1080.9666666666667</v>
      </c>
      <c r="I212" s="289">
        <v>1088.9833333333336</v>
      </c>
      <c r="J212" s="289">
        <v>1096.9666666666667</v>
      </c>
      <c r="K212" s="254">
        <v>1081</v>
      </c>
      <c r="L212" s="254">
        <v>1065</v>
      </c>
      <c r="M212" s="254">
        <v>14.057700000000001</v>
      </c>
    </row>
    <row r="213" spans="1:13">
      <c r="A213" s="282">
        <v>204</v>
      </c>
      <c r="B213" s="254" t="s">
        <v>528</v>
      </c>
      <c r="C213" s="254">
        <v>2439.9499999999998</v>
      </c>
      <c r="D213" s="289">
        <v>2437.6333333333332</v>
      </c>
      <c r="E213" s="289">
        <v>2408.2666666666664</v>
      </c>
      <c r="F213" s="289">
        <v>2376.583333333333</v>
      </c>
      <c r="G213" s="289">
        <v>2347.2166666666662</v>
      </c>
      <c r="H213" s="289">
        <v>2469.3166666666666</v>
      </c>
      <c r="I213" s="289">
        <v>2498.6833333333334</v>
      </c>
      <c r="J213" s="289">
        <v>2530.3666666666668</v>
      </c>
      <c r="K213" s="254">
        <v>2467</v>
      </c>
      <c r="L213" s="254">
        <v>2405.9499999999998</v>
      </c>
      <c r="M213" s="254">
        <v>0.71187999999999996</v>
      </c>
    </row>
    <row r="214" spans="1:13">
      <c r="A214" s="282">
        <v>205</v>
      </c>
      <c r="B214" s="254" t="s">
        <v>196</v>
      </c>
      <c r="C214" s="289">
        <v>435.5</v>
      </c>
      <c r="D214" s="289">
        <v>433.4666666666667</v>
      </c>
      <c r="E214" s="289">
        <v>430.28333333333342</v>
      </c>
      <c r="F214" s="289">
        <v>425.06666666666672</v>
      </c>
      <c r="G214" s="289">
        <v>421.88333333333344</v>
      </c>
      <c r="H214" s="289">
        <v>438.68333333333339</v>
      </c>
      <c r="I214" s="289">
        <v>441.86666666666667</v>
      </c>
      <c r="J214" s="289">
        <v>447.08333333333337</v>
      </c>
      <c r="K214" s="289">
        <v>436.65</v>
      </c>
      <c r="L214" s="289">
        <v>428.25</v>
      </c>
      <c r="M214" s="289">
        <v>87.824520000000007</v>
      </c>
    </row>
    <row r="215" spans="1:13">
      <c r="A215" s="282">
        <v>206</v>
      </c>
      <c r="B215" s="254" t="s">
        <v>197</v>
      </c>
      <c r="C215" s="289">
        <v>16.350000000000001</v>
      </c>
      <c r="D215" s="289">
        <v>16.383333333333336</v>
      </c>
      <c r="E215" s="289">
        <v>16.216666666666672</v>
      </c>
      <c r="F215" s="289">
        <v>16.083333333333336</v>
      </c>
      <c r="G215" s="289">
        <v>15.916666666666671</v>
      </c>
      <c r="H215" s="289">
        <v>16.516666666666673</v>
      </c>
      <c r="I215" s="289">
        <v>16.683333333333337</v>
      </c>
      <c r="J215" s="289">
        <v>16.816666666666674</v>
      </c>
      <c r="K215" s="289">
        <v>16.55</v>
      </c>
      <c r="L215" s="289">
        <v>16.25</v>
      </c>
      <c r="M215" s="289">
        <v>952.62247000000002</v>
      </c>
    </row>
    <row r="216" spans="1:13">
      <c r="A216" s="282">
        <v>207</v>
      </c>
      <c r="B216" s="254" t="s">
        <v>198</v>
      </c>
      <c r="C216" s="289">
        <v>222</v>
      </c>
      <c r="D216" s="289">
        <v>222.81666666666669</v>
      </c>
      <c r="E216" s="289">
        <v>219.63333333333338</v>
      </c>
      <c r="F216" s="289">
        <v>217.26666666666668</v>
      </c>
      <c r="G216" s="289">
        <v>214.08333333333337</v>
      </c>
      <c r="H216" s="289">
        <v>225.18333333333339</v>
      </c>
      <c r="I216" s="289">
        <v>228.36666666666673</v>
      </c>
      <c r="J216" s="289">
        <v>230.73333333333341</v>
      </c>
      <c r="K216" s="289">
        <v>226</v>
      </c>
      <c r="L216" s="289">
        <v>220.45</v>
      </c>
      <c r="M216" s="289">
        <v>156.14989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2"/>
      <c r="B1" s="542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44259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39" t="s">
        <v>16</v>
      </c>
      <c r="B9" s="540" t="s">
        <v>18</v>
      </c>
      <c r="C9" s="538" t="s">
        <v>19</v>
      </c>
      <c r="D9" s="538" t="s">
        <v>20</v>
      </c>
      <c r="E9" s="538" t="s">
        <v>21</v>
      </c>
      <c r="F9" s="538"/>
      <c r="G9" s="538"/>
      <c r="H9" s="538" t="s">
        <v>22</v>
      </c>
      <c r="I9" s="538"/>
      <c r="J9" s="538"/>
      <c r="K9" s="260"/>
      <c r="L9" s="267"/>
      <c r="M9" s="268"/>
    </row>
    <row r="10" spans="1:15" ht="42.75" customHeight="1">
      <c r="A10" s="534"/>
      <c r="B10" s="536"/>
      <c r="C10" s="541" t="s">
        <v>23</v>
      </c>
      <c r="D10" s="541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0" t="s">
        <v>284</v>
      </c>
      <c r="C11" s="507">
        <v>25962.2</v>
      </c>
      <c r="D11" s="508">
        <v>25620.733333333334</v>
      </c>
      <c r="E11" s="508">
        <v>25241.466666666667</v>
      </c>
      <c r="F11" s="508">
        <v>24520.733333333334</v>
      </c>
      <c r="G11" s="508">
        <v>24141.466666666667</v>
      </c>
      <c r="H11" s="508">
        <v>26341.466666666667</v>
      </c>
      <c r="I11" s="508">
        <v>26720.733333333337</v>
      </c>
      <c r="J11" s="508">
        <v>27441.466666666667</v>
      </c>
      <c r="K11" s="507">
        <v>26000</v>
      </c>
      <c r="L11" s="507">
        <v>24900</v>
      </c>
      <c r="M11" s="507">
        <v>0.10555</v>
      </c>
    </row>
    <row r="12" spans="1:15" ht="12" customHeight="1">
      <c r="A12" s="254">
        <v>2</v>
      </c>
      <c r="B12" s="510" t="s">
        <v>785</v>
      </c>
      <c r="C12" s="507">
        <v>1532.7</v>
      </c>
      <c r="D12" s="508">
        <v>1531.0333333333335</v>
      </c>
      <c r="E12" s="508">
        <v>1511.666666666667</v>
      </c>
      <c r="F12" s="508">
        <v>1490.6333333333334</v>
      </c>
      <c r="G12" s="508">
        <v>1471.2666666666669</v>
      </c>
      <c r="H12" s="508">
        <v>1552.0666666666671</v>
      </c>
      <c r="I12" s="508">
        <v>1571.4333333333334</v>
      </c>
      <c r="J12" s="508">
        <v>1592.4666666666672</v>
      </c>
      <c r="K12" s="507">
        <v>1550.4</v>
      </c>
      <c r="L12" s="507">
        <v>1510</v>
      </c>
      <c r="M12" s="507">
        <v>1.54956</v>
      </c>
    </row>
    <row r="13" spans="1:15" ht="12" customHeight="1">
      <c r="A13" s="254">
        <v>3</v>
      </c>
      <c r="B13" s="510" t="s">
        <v>816</v>
      </c>
      <c r="C13" s="507">
        <v>1410.2</v>
      </c>
      <c r="D13" s="508">
        <v>1410.7333333333333</v>
      </c>
      <c r="E13" s="508">
        <v>1388.4666666666667</v>
      </c>
      <c r="F13" s="508">
        <v>1366.7333333333333</v>
      </c>
      <c r="G13" s="508">
        <v>1344.4666666666667</v>
      </c>
      <c r="H13" s="508">
        <v>1432.4666666666667</v>
      </c>
      <c r="I13" s="508">
        <v>1454.7333333333336</v>
      </c>
      <c r="J13" s="508">
        <v>1476.4666666666667</v>
      </c>
      <c r="K13" s="507">
        <v>1433</v>
      </c>
      <c r="L13" s="507">
        <v>1389</v>
      </c>
      <c r="M13" s="507">
        <v>0.83582000000000001</v>
      </c>
    </row>
    <row r="14" spans="1:15" ht="12" customHeight="1">
      <c r="A14" s="254">
        <v>4</v>
      </c>
      <c r="B14" s="510" t="s">
        <v>38</v>
      </c>
      <c r="C14" s="507">
        <v>1796.4</v>
      </c>
      <c r="D14" s="508">
        <v>1795.7833333333335</v>
      </c>
      <c r="E14" s="508">
        <v>1773.8166666666671</v>
      </c>
      <c r="F14" s="508">
        <v>1751.2333333333336</v>
      </c>
      <c r="G14" s="508">
        <v>1729.2666666666671</v>
      </c>
      <c r="H14" s="508">
        <v>1818.366666666667</v>
      </c>
      <c r="I14" s="508">
        <v>1840.3333333333337</v>
      </c>
      <c r="J14" s="508">
        <v>1862.916666666667</v>
      </c>
      <c r="K14" s="507">
        <v>1817.75</v>
      </c>
      <c r="L14" s="507">
        <v>1773.2</v>
      </c>
      <c r="M14" s="507">
        <v>8.4135600000000004</v>
      </c>
    </row>
    <row r="15" spans="1:15" ht="12" customHeight="1">
      <c r="A15" s="254">
        <v>5</v>
      </c>
      <c r="B15" s="510" t="s">
        <v>285</v>
      </c>
      <c r="C15" s="507">
        <v>1834.65</v>
      </c>
      <c r="D15" s="508">
        <v>1842.6833333333334</v>
      </c>
      <c r="E15" s="508">
        <v>1807.7166666666667</v>
      </c>
      <c r="F15" s="508">
        <v>1780.7833333333333</v>
      </c>
      <c r="G15" s="508">
        <v>1745.8166666666666</v>
      </c>
      <c r="H15" s="508">
        <v>1869.6166666666668</v>
      </c>
      <c r="I15" s="508">
        <v>1904.5833333333335</v>
      </c>
      <c r="J15" s="508">
        <v>1931.5166666666669</v>
      </c>
      <c r="K15" s="507">
        <v>1877.65</v>
      </c>
      <c r="L15" s="507">
        <v>1815.75</v>
      </c>
      <c r="M15" s="507">
        <v>10.07114</v>
      </c>
    </row>
    <row r="16" spans="1:15" ht="12" customHeight="1">
      <c r="A16" s="254">
        <v>6</v>
      </c>
      <c r="B16" s="510" t="s">
        <v>286</v>
      </c>
      <c r="C16" s="507">
        <v>1243.1500000000001</v>
      </c>
      <c r="D16" s="508">
        <v>1219.05</v>
      </c>
      <c r="E16" s="508">
        <v>1188.0999999999999</v>
      </c>
      <c r="F16" s="508">
        <v>1133.05</v>
      </c>
      <c r="G16" s="508">
        <v>1102.0999999999999</v>
      </c>
      <c r="H16" s="508">
        <v>1274.0999999999999</v>
      </c>
      <c r="I16" s="508">
        <v>1305.0500000000002</v>
      </c>
      <c r="J16" s="508">
        <v>1360.1</v>
      </c>
      <c r="K16" s="507">
        <v>1250</v>
      </c>
      <c r="L16" s="507">
        <v>1164</v>
      </c>
      <c r="M16" s="507">
        <v>8.3715600000000006</v>
      </c>
    </row>
    <row r="17" spans="1:13" ht="12" customHeight="1">
      <c r="A17" s="254">
        <v>7</v>
      </c>
      <c r="B17" s="510" t="s">
        <v>222</v>
      </c>
      <c r="C17" s="507">
        <v>1200.9000000000001</v>
      </c>
      <c r="D17" s="508">
        <v>1187.4833333333333</v>
      </c>
      <c r="E17" s="508">
        <v>1149.9666666666667</v>
      </c>
      <c r="F17" s="508">
        <v>1099.0333333333333</v>
      </c>
      <c r="G17" s="508">
        <v>1061.5166666666667</v>
      </c>
      <c r="H17" s="508">
        <v>1238.4166666666667</v>
      </c>
      <c r="I17" s="508">
        <v>1275.9333333333336</v>
      </c>
      <c r="J17" s="508">
        <v>1326.8666666666668</v>
      </c>
      <c r="K17" s="507">
        <v>1225</v>
      </c>
      <c r="L17" s="507">
        <v>1136.55</v>
      </c>
      <c r="M17" s="507">
        <v>20.786999999999999</v>
      </c>
    </row>
    <row r="18" spans="1:13" ht="12" customHeight="1">
      <c r="A18" s="254">
        <v>8</v>
      </c>
      <c r="B18" s="510" t="s">
        <v>734</v>
      </c>
      <c r="C18" s="507">
        <v>684.9</v>
      </c>
      <c r="D18" s="508">
        <v>676.9666666666667</v>
      </c>
      <c r="E18" s="508">
        <v>658.93333333333339</v>
      </c>
      <c r="F18" s="508">
        <v>632.9666666666667</v>
      </c>
      <c r="G18" s="508">
        <v>614.93333333333339</v>
      </c>
      <c r="H18" s="508">
        <v>702.93333333333339</v>
      </c>
      <c r="I18" s="508">
        <v>720.9666666666667</v>
      </c>
      <c r="J18" s="508">
        <v>746.93333333333339</v>
      </c>
      <c r="K18" s="507">
        <v>695</v>
      </c>
      <c r="L18" s="507">
        <v>651</v>
      </c>
      <c r="M18" s="507">
        <v>13.76756</v>
      </c>
    </row>
    <row r="19" spans="1:13" ht="12" customHeight="1">
      <c r="A19" s="254">
        <v>9</v>
      </c>
      <c r="B19" s="510" t="s">
        <v>735</v>
      </c>
      <c r="C19" s="507">
        <v>1300.75</v>
      </c>
      <c r="D19" s="508">
        <v>1302.0833333333333</v>
      </c>
      <c r="E19" s="508">
        <v>1293.7666666666664</v>
      </c>
      <c r="F19" s="508">
        <v>1286.7833333333331</v>
      </c>
      <c r="G19" s="508">
        <v>1278.4666666666662</v>
      </c>
      <c r="H19" s="508">
        <v>1309.0666666666666</v>
      </c>
      <c r="I19" s="508">
        <v>1317.3833333333337</v>
      </c>
      <c r="J19" s="508">
        <v>1324.3666666666668</v>
      </c>
      <c r="K19" s="507">
        <v>1310.4000000000001</v>
      </c>
      <c r="L19" s="507">
        <v>1295.0999999999999</v>
      </c>
      <c r="M19" s="507">
        <v>2.8382100000000001</v>
      </c>
    </row>
    <row r="20" spans="1:13" ht="12" customHeight="1">
      <c r="A20" s="254">
        <v>10</v>
      </c>
      <c r="B20" s="510" t="s">
        <v>287</v>
      </c>
      <c r="C20" s="507">
        <v>2279.0500000000002</v>
      </c>
      <c r="D20" s="508">
        <v>2322.0000000000005</v>
      </c>
      <c r="E20" s="508">
        <v>2219.1000000000008</v>
      </c>
      <c r="F20" s="508">
        <v>2159.1500000000005</v>
      </c>
      <c r="G20" s="508">
        <v>2056.2500000000009</v>
      </c>
      <c r="H20" s="508">
        <v>2381.9500000000007</v>
      </c>
      <c r="I20" s="508">
        <v>2484.8500000000004</v>
      </c>
      <c r="J20" s="508">
        <v>2544.8000000000006</v>
      </c>
      <c r="K20" s="507">
        <v>2424.9</v>
      </c>
      <c r="L20" s="507">
        <v>2262.0500000000002</v>
      </c>
      <c r="M20" s="507">
        <v>1.49912</v>
      </c>
    </row>
    <row r="21" spans="1:13" ht="12" customHeight="1">
      <c r="A21" s="254">
        <v>11</v>
      </c>
      <c r="B21" s="510" t="s">
        <v>288</v>
      </c>
      <c r="C21" s="507">
        <v>14613.9</v>
      </c>
      <c r="D21" s="508">
        <v>14665.183333333334</v>
      </c>
      <c r="E21" s="508">
        <v>14486.366666666669</v>
      </c>
      <c r="F21" s="508">
        <v>14358.833333333334</v>
      </c>
      <c r="G21" s="508">
        <v>14180.016666666668</v>
      </c>
      <c r="H21" s="508">
        <v>14792.716666666669</v>
      </c>
      <c r="I21" s="508">
        <v>14971.533333333335</v>
      </c>
      <c r="J21" s="508">
        <v>15099.066666666669</v>
      </c>
      <c r="K21" s="507">
        <v>14844</v>
      </c>
      <c r="L21" s="507">
        <v>14537.65</v>
      </c>
      <c r="M21" s="507">
        <v>0.12010999999999999</v>
      </c>
    </row>
    <row r="22" spans="1:13" ht="12" customHeight="1">
      <c r="A22" s="254">
        <v>12</v>
      </c>
      <c r="B22" s="510" t="s">
        <v>40</v>
      </c>
      <c r="C22" s="507">
        <v>915.35</v>
      </c>
      <c r="D22" s="508">
        <v>911.0333333333333</v>
      </c>
      <c r="E22" s="508">
        <v>877.16666666666663</v>
      </c>
      <c r="F22" s="508">
        <v>838.98333333333335</v>
      </c>
      <c r="G22" s="508">
        <v>805.11666666666667</v>
      </c>
      <c r="H22" s="508">
        <v>949.21666666666658</v>
      </c>
      <c r="I22" s="508">
        <v>983.08333333333337</v>
      </c>
      <c r="J22" s="508">
        <v>1021.2666666666665</v>
      </c>
      <c r="K22" s="507">
        <v>944.9</v>
      </c>
      <c r="L22" s="507">
        <v>872.85</v>
      </c>
      <c r="M22" s="507">
        <v>116.70544</v>
      </c>
    </row>
    <row r="23" spans="1:13">
      <c r="A23" s="254">
        <v>13</v>
      </c>
      <c r="B23" s="510" t="s">
        <v>289</v>
      </c>
      <c r="C23" s="507">
        <v>1176.3</v>
      </c>
      <c r="D23" s="508">
        <v>1176.1166666666668</v>
      </c>
      <c r="E23" s="508">
        <v>1162.2333333333336</v>
      </c>
      <c r="F23" s="508">
        <v>1148.1666666666667</v>
      </c>
      <c r="G23" s="508">
        <v>1134.2833333333335</v>
      </c>
      <c r="H23" s="508">
        <v>1190.1833333333336</v>
      </c>
      <c r="I23" s="508">
        <v>1204.0666666666668</v>
      </c>
      <c r="J23" s="508">
        <v>1218.1333333333337</v>
      </c>
      <c r="K23" s="507">
        <v>1190</v>
      </c>
      <c r="L23" s="507">
        <v>1162.05</v>
      </c>
      <c r="M23" s="507">
        <v>4.9465899999999996</v>
      </c>
    </row>
    <row r="24" spans="1:13">
      <c r="A24" s="254">
        <v>14</v>
      </c>
      <c r="B24" s="510" t="s">
        <v>41</v>
      </c>
      <c r="C24" s="507">
        <v>729.85</v>
      </c>
      <c r="D24" s="508">
        <v>736.06666666666672</v>
      </c>
      <c r="E24" s="508">
        <v>717.18333333333339</v>
      </c>
      <c r="F24" s="508">
        <v>704.51666666666665</v>
      </c>
      <c r="G24" s="508">
        <v>685.63333333333333</v>
      </c>
      <c r="H24" s="508">
        <v>748.73333333333346</v>
      </c>
      <c r="I24" s="508">
        <v>767.6166666666669</v>
      </c>
      <c r="J24" s="508">
        <v>780.28333333333353</v>
      </c>
      <c r="K24" s="507">
        <v>754.95</v>
      </c>
      <c r="L24" s="507">
        <v>723.4</v>
      </c>
      <c r="M24" s="507">
        <v>199.61472000000001</v>
      </c>
    </row>
    <row r="25" spans="1:13">
      <c r="A25" s="254">
        <v>15</v>
      </c>
      <c r="B25" s="510" t="s">
        <v>832</v>
      </c>
      <c r="C25" s="507">
        <v>662.75</v>
      </c>
      <c r="D25" s="508">
        <v>645.30000000000007</v>
      </c>
      <c r="E25" s="508">
        <v>601.45000000000016</v>
      </c>
      <c r="F25" s="508">
        <v>540.15000000000009</v>
      </c>
      <c r="G25" s="508">
        <v>496.30000000000018</v>
      </c>
      <c r="H25" s="508">
        <v>706.60000000000014</v>
      </c>
      <c r="I25" s="508">
        <v>750.45</v>
      </c>
      <c r="J25" s="508">
        <v>811.75000000000011</v>
      </c>
      <c r="K25" s="507">
        <v>689.15</v>
      </c>
      <c r="L25" s="507">
        <v>584</v>
      </c>
      <c r="M25" s="507">
        <v>78.995530000000002</v>
      </c>
    </row>
    <row r="26" spans="1:13">
      <c r="A26" s="254">
        <v>16</v>
      </c>
      <c r="B26" s="510" t="s">
        <v>290</v>
      </c>
      <c r="C26" s="507">
        <v>828</v>
      </c>
      <c r="D26" s="508">
        <v>820.93333333333339</v>
      </c>
      <c r="E26" s="508">
        <v>789.31666666666683</v>
      </c>
      <c r="F26" s="508">
        <v>750.63333333333344</v>
      </c>
      <c r="G26" s="508">
        <v>719.01666666666688</v>
      </c>
      <c r="H26" s="508">
        <v>859.61666666666679</v>
      </c>
      <c r="I26" s="508">
        <v>891.23333333333335</v>
      </c>
      <c r="J26" s="508">
        <v>929.91666666666674</v>
      </c>
      <c r="K26" s="507">
        <v>852.55</v>
      </c>
      <c r="L26" s="507">
        <v>782.25</v>
      </c>
      <c r="M26" s="507">
        <v>14.545489999999999</v>
      </c>
    </row>
    <row r="27" spans="1:13">
      <c r="A27" s="254">
        <v>17</v>
      </c>
      <c r="B27" s="510" t="s">
        <v>223</v>
      </c>
      <c r="C27" s="507">
        <v>129.65</v>
      </c>
      <c r="D27" s="508">
        <v>128.6</v>
      </c>
      <c r="E27" s="508">
        <v>126.29999999999998</v>
      </c>
      <c r="F27" s="508">
        <v>122.94999999999999</v>
      </c>
      <c r="G27" s="508">
        <v>120.64999999999998</v>
      </c>
      <c r="H27" s="508">
        <v>131.94999999999999</v>
      </c>
      <c r="I27" s="508">
        <v>134.25</v>
      </c>
      <c r="J27" s="508">
        <v>137.6</v>
      </c>
      <c r="K27" s="507">
        <v>130.9</v>
      </c>
      <c r="L27" s="507">
        <v>125.25</v>
      </c>
      <c r="M27" s="507">
        <v>38.134529999999998</v>
      </c>
    </row>
    <row r="28" spans="1:13">
      <c r="A28" s="254">
        <v>18</v>
      </c>
      <c r="B28" s="510" t="s">
        <v>224</v>
      </c>
      <c r="C28" s="507">
        <v>209</v>
      </c>
      <c r="D28" s="508">
        <v>211.08333333333334</v>
      </c>
      <c r="E28" s="508">
        <v>205.26666666666668</v>
      </c>
      <c r="F28" s="508">
        <v>201.53333333333333</v>
      </c>
      <c r="G28" s="508">
        <v>195.71666666666667</v>
      </c>
      <c r="H28" s="508">
        <v>214.81666666666669</v>
      </c>
      <c r="I28" s="508">
        <v>220.63333333333335</v>
      </c>
      <c r="J28" s="508">
        <v>224.3666666666667</v>
      </c>
      <c r="K28" s="507">
        <v>216.9</v>
      </c>
      <c r="L28" s="507">
        <v>207.35</v>
      </c>
      <c r="M28" s="507">
        <v>65.277749999999997</v>
      </c>
    </row>
    <row r="29" spans="1:13">
      <c r="A29" s="254">
        <v>19</v>
      </c>
      <c r="B29" s="510" t="s">
        <v>291</v>
      </c>
      <c r="C29" s="507">
        <v>361.9</v>
      </c>
      <c r="D29" s="508">
        <v>361.79999999999995</v>
      </c>
      <c r="E29" s="508">
        <v>354.64999999999992</v>
      </c>
      <c r="F29" s="508">
        <v>347.4</v>
      </c>
      <c r="G29" s="508">
        <v>340.24999999999994</v>
      </c>
      <c r="H29" s="508">
        <v>369.0499999999999</v>
      </c>
      <c r="I29" s="508">
        <v>376.2</v>
      </c>
      <c r="J29" s="508">
        <v>383.44999999999987</v>
      </c>
      <c r="K29" s="507">
        <v>368.95</v>
      </c>
      <c r="L29" s="507">
        <v>354.55</v>
      </c>
      <c r="M29" s="507">
        <v>3.0086499999999998</v>
      </c>
    </row>
    <row r="30" spans="1:13">
      <c r="A30" s="254">
        <v>20</v>
      </c>
      <c r="B30" s="510" t="s">
        <v>292</v>
      </c>
      <c r="C30" s="507">
        <v>325.95</v>
      </c>
      <c r="D30" s="508">
        <v>326.2</v>
      </c>
      <c r="E30" s="508">
        <v>320.75</v>
      </c>
      <c r="F30" s="508">
        <v>315.55</v>
      </c>
      <c r="G30" s="508">
        <v>310.10000000000002</v>
      </c>
      <c r="H30" s="508">
        <v>331.4</v>
      </c>
      <c r="I30" s="508">
        <v>336.84999999999991</v>
      </c>
      <c r="J30" s="508">
        <v>342.04999999999995</v>
      </c>
      <c r="K30" s="507">
        <v>331.65</v>
      </c>
      <c r="L30" s="507">
        <v>321</v>
      </c>
      <c r="M30" s="507">
        <v>3.4369399999999999</v>
      </c>
    </row>
    <row r="31" spans="1:13">
      <c r="A31" s="254">
        <v>21</v>
      </c>
      <c r="B31" s="510" t="s">
        <v>736</v>
      </c>
      <c r="C31" s="507">
        <v>5718.15</v>
      </c>
      <c r="D31" s="508">
        <v>5745.0166666666664</v>
      </c>
      <c r="E31" s="508">
        <v>5591.1333333333332</v>
      </c>
      <c r="F31" s="508">
        <v>5464.1166666666668</v>
      </c>
      <c r="G31" s="508">
        <v>5310.2333333333336</v>
      </c>
      <c r="H31" s="508">
        <v>5872.0333333333328</v>
      </c>
      <c r="I31" s="508">
        <v>6025.9166666666661</v>
      </c>
      <c r="J31" s="508">
        <v>6152.9333333333325</v>
      </c>
      <c r="K31" s="507">
        <v>5898.9</v>
      </c>
      <c r="L31" s="507">
        <v>5618</v>
      </c>
      <c r="M31" s="507">
        <v>2.1026500000000001</v>
      </c>
    </row>
    <row r="32" spans="1:13">
      <c r="A32" s="254">
        <v>22</v>
      </c>
      <c r="B32" s="510" t="s">
        <v>225</v>
      </c>
      <c r="C32" s="507">
        <v>1746.55</v>
      </c>
      <c r="D32" s="508">
        <v>1757.0666666666666</v>
      </c>
      <c r="E32" s="508">
        <v>1682.4833333333331</v>
      </c>
      <c r="F32" s="508">
        <v>1618.4166666666665</v>
      </c>
      <c r="G32" s="508">
        <v>1543.833333333333</v>
      </c>
      <c r="H32" s="508">
        <v>1821.1333333333332</v>
      </c>
      <c r="I32" s="508">
        <v>1895.7166666666667</v>
      </c>
      <c r="J32" s="508">
        <v>1959.7833333333333</v>
      </c>
      <c r="K32" s="507">
        <v>1831.65</v>
      </c>
      <c r="L32" s="507">
        <v>1693</v>
      </c>
      <c r="M32" s="507">
        <v>2.0337499999999999</v>
      </c>
    </row>
    <row r="33" spans="1:13">
      <c r="A33" s="254">
        <v>23</v>
      </c>
      <c r="B33" s="510" t="s">
        <v>293</v>
      </c>
      <c r="C33" s="507">
        <v>2234.85</v>
      </c>
      <c r="D33" s="508">
        <v>2235.0833333333335</v>
      </c>
      <c r="E33" s="508">
        <v>2208.166666666667</v>
      </c>
      <c r="F33" s="508">
        <v>2181.4833333333336</v>
      </c>
      <c r="G33" s="508">
        <v>2154.5666666666671</v>
      </c>
      <c r="H33" s="508">
        <v>2261.7666666666669</v>
      </c>
      <c r="I33" s="508">
        <v>2288.6833333333338</v>
      </c>
      <c r="J33" s="508">
        <v>2315.3666666666668</v>
      </c>
      <c r="K33" s="507">
        <v>2262</v>
      </c>
      <c r="L33" s="507">
        <v>2208.4</v>
      </c>
      <c r="M33" s="507">
        <v>0.35394999999999999</v>
      </c>
    </row>
    <row r="34" spans="1:13">
      <c r="A34" s="254">
        <v>24</v>
      </c>
      <c r="B34" s="510" t="s">
        <v>737</v>
      </c>
      <c r="C34" s="507">
        <v>102.45</v>
      </c>
      <c r="D34" s="508">
        <v>102.81666666666666</v>
      </c>
      <c r="E34" s="508">
        <v>101.63333333333333</v>
      </c>
      <c r="F34" s="508">
        <v>100.81666666666666</v>
      </c>
      <c r="G34" s="508">
        <v>99.633333333333326</v>
      </c>
      <c r="H34" s="508">
        <v>103.63333333333333</v>
      </c>
      <c r="I34" s="508">
        <v>104.81666666666666</v>
      </c>
      <c r="J34" s="508">
        <v>105.63333333333333</v>
      </c>
      <c r="K34" s="507">
        <v>104</v>
      </c>
      <c r="L34" s="507">
        <v>102</v>
      </c>
      <c r="M34" s="507">
        <v>2.3305699999999998</v>
      </c>
    </row>
    <row r="35" spans="1:13">
      <c r="A35" s="254">
        <v>25</v>
      </c>
      <c r="B35" s="510" t="s">
        <v>294</v>
      </c>
      <c r="C35" s="507">
        <v>929.65</v>
      </c>
      <c r="D35" s="508">
        <v>934.88333333333333</v>
      </c>
      <c r="E35" s="508">
        <v>921.76666666666665</v>
      </c>
      <c r="F35" s="508">
        <v>913.88333333333333</v>
      </c>
      <c r="G35" s="508">
        <v>900.76666666666665</v>
      </c>
      <c r="H35" s="508">
        <v>942.76666666666665</v>
      </c>
      <c r="I35" s="508">
        <v>955.88333333333321</v>
      </c>
      <c r="J35" s="508">
        <v>963.76666666666665</v>
      </c>
      <c r="K35" s="507">
        <v>948</v>
      </c>
      <c r="L35" s="507">
        <v>927</v>
      </c>
      <c r="M35" s="507">
        <v>4.5231899999999996</v>
      </c>
    </row>
    <row r="36" spans="1:13">
      <c r="A36" s="254">
        <v>26</v>
      </c>
      <c r="B36" s="510" t="s">
        <v>226</v>
      </c>
      <c r="C36" s="507">
        <v>2842.1</v>
      </c>
      <c r="D36" s="508">
        <v>2873.0333333333333</v>
      </c>
      <c r="E36" s="508">
        <v>2804.0666666666666</v>
      </c>
      <c r="F36" s="508">
        <v>2766.0333333333333</v>
      </c>
      <c r="G36" s="508">
        <v>2697.0666666666666</v>
      </c>
      <c r="H36" s="508">
        <v>2911.0666666666666</v>
      </c>
      <c r="I36" s="508">
        <v>2980.0333333333328</v>
      </c>
      <c r="J36" s="508">
        <v>3018.0666666666666</v>
      </c>
      <c r="K36" s="507">
        <v>2942</v>
      </c>
      <c r="L36" s="507">
        <v>2835</v>
      </c>
      <c r="M36" s="507">
        <v>2.24139</v>
      </c>
    </row>
    <row r="37" spans="1:13">
      <c r="A37" s="254">
        <v>27</v>
      </c>
      <c r="B37" s="510" t="s">
        <v>738</v>
      </c>
      <c r="C37" s="507">
        <v>5181.6000000000004</v>
      </c>
      <c r="D37" s="508">
        <v>5225.5333333333338</v>
      </c>
      <c r="E37" s="508">
        <v>5116.0666666666675</v>
      </c>
      <c r="F37" s="508">
        <v>5050.5333333333338</v>
      </c>
      <c r="G37" s="508">
        <v>4941.0666666666675</v>
      </c>
      <c r="H37" s="508">
        <v>5291.0666666666675</v>
      </c>
      <c r="I37" s="508">
        <v>5400.5333333333328</v>
      </c>
      <c r="J37" s="508">
        <v>5466.0666666666675</v>
      </c>
      <c r="K37" s="507">
        <v>5335</v>
      </c>
      <c r="L37" s="507">
        <v>5160</v>
      </c>
      <c r="M37" s="507">
        <v>0.23083000000000001</v>
      </c>
    </row>
    <row r="38" spans="1:13">
      <c r="A38" s="254">
        <v>28</v>
      </c>
      <c r="B38" s="510" t="s">
        <v>800</v>
      </c>
      <c r="C38" s="507">
        <v>22.1</v>
      </c>
      <c r="D38" s="508">
        <v>21.533333333333335</v>
      </c>
      <c r="E38" s="508">
        <v>20.266666666666669</v>
      </c>
      <c r="F38" s="508">
        <v>18.433333333333334</v>
      </c>
      <c r="G38" s="508">
        <v>17.166666666666668</v>
      </c>
      <c r="H38" s="508">
        <v>23.366666666666671</v>
      </c>
      <c r="I38" s="508">
        <v>24.633333333333336</v>
      </c>
      <c r="J38" s="508">
        <v>26.466666666666672</v>
      </c>
      <c r="K38" s="507">
        <v>22.8</v>
      </c>
      <c r="L38" s="507">
        <v>19.7</v>
      </c>
      <c r="M38" s="507">
        <v>599.03345000000002</v>
      </c>
    </row>
    <row r="39" spans="1:13">
      <c r="A39" s="254">
        <v>29</v>
      </c>
      <c r="B39" s="510" t="s">
        <v>44</v>
      </c>
      <c r="C39" s="507">
        <v>914.2</v>
      </c>
      <c r="D39" s="508">
        <v>915.25</v>
      </c>
      <c r="E39" s="508">
        <v>907.2</v>
      </c>
      <c r="F39" s="508">
        <v>900.2</v>
      </c>
      <c r="G39" s="508">
        <v>892.15000000000009</v>
      </c>
      <c r="H39" s="508">
        <v>922.25</v>
      </c>
      <c r="I39" s="508">
        <v>930.3</v>
      </c>
      <c r="J39" s="508">
        <v>937.3</v>
      </c>
      <c r="K39" s="507">
        <v>923.3</v>
      </c>
      <c r="L39" s="507">
        <v>908.25</v>
      </c>
      <c r="M39" s="507">
        <v>11.069979999999999</v>
      </c>
    </row>
    <row r="40" spans="1:13">
      <c r="A40" s="254">
        <v>30</v>
      </c>
      <c r="B40" s="510" t="s">
        <v>296</v>
      </c>
      <c r="C40" s="507">
        <v>3310.9</v>
      </c>
      <c r="D40" s="508">
        <v>3297.4333333333329</v>
      </c>
      <c r="E40" s="508">
        <v>3203.4666666666658</v>
      </c>
      <c r="F40" s="508">
        <v>3096.0333333333328</v>
      </c>
      <c r="G40" s="508">
        <v>3002.0666666666657</v>
      </c>
      <c r="H40" s="508">
        <v>3404.8666666666659</v>
      </c>
      <c r="I40" s="508">
        <v>3498.833333333333</v>
      </c>
      <c r="J40" s="508">
        <v>3606.266666666666</v>
      </c>
      <c r="K40" s="507">
        <v>3391.4</v>
      </c>
      <c r="L40" s="507">
        <v>3190</v>
      </c>
      <c r="M40" s="507">
        <v>2.2471999999999999</v>
      </c>
    </row>
    <row r="41" spans="1:13">
      <c r="A41" s="254">
        <v>31</v>
      </c>
      <c r="B41" s="510" t="s">
        <v>45</v>
      </c>
      <c r="C41" s="507">
        <v>282.10000000000002</v>
      </c>
      <c r="D41" s="508">
        <v>282.51666666666665</v>
      </c>
      <c r="E41" s="508">
        <v>279.13333333333333</v>
      </c>
      <c r="F41" s="508">
        <v>276.16666666666669</v>
      </c>
      <c r="G41" s="508">
        <v>272.78333333333336</v>
      </c>
      <c r="H41" s="508">
        <v>285.48333333333329</v>
      </c>
      <c r="I41" s="508">
        <v>288.86666666666662</v>
      </c>
      <c r="J41" s="508">
        <v>291.83333333333326</v>
      </c>
      <c r="K41" s="507">
        <v>285.89999999999998</v>
      </c>
      <c r="L41" s="507">
        <v>279.55</v>
      </c>
      <c r="M41" s="507">
        <v>50.795749999999998</v>
      </c>
    </row>
    <row r="42" spans="1:13">
      <c r="A42" s="254">
        <v>32</v>
      </c>
      <c r="B42" s="510" t="s">
        <v>46</v>
      </c>
      <c r="C42" s="507">
        <v>3057</v>
      </c>
      <c r="D42" s="508">
        <v>3075.2999999999997</v>
      </c>
      <c r="E42" s="508">
        <v>3031.0999999999995</v>
      </c>
      <c r="F42" s="508">
        <v>3005.2</v>
      </c>
      <c r="G42" s="508">
        <v>2960.9999999999995</v>
      </c>
      <c r="H42" s="508">
        <v>3101.1999999999994</v>
      </c>
      <c r="I42" s="508">
        <v>3145.3999999999992</v>
      </c>
      <c r="J42" s="508">
        <v>3171.2999999999993</v>
      </c>
      <c r="K42" s="507">
        <v>3119.5</v>
      </c>
      <c r="L42" s="507">
        <v>3049.4</v>
      </c>
      <c r="M42" s="507">
        <v>5.3662299999999998</v>
      </c>
    </row>
    <row r="43" spans="1:13">
      <c r="A43" s="254">
        <v>33</v>
      </c>
      <c r="B43" s="510" t="s">
        <v>47</v>
      </c>
      <c r="C43" s="507">
        <v>250</v>
      </c>
      <c r="D43" s="508">
        <v>248.6</v>
      </c>
      <c r="E43" s="508">
        <v>245</v>
      </c>
      <c r="F43" s="508">
        <v>240</v>
      </c>
      <c r="G43" s="508">
        <v>236.4</v>
      </c>
      <c r="H43" s="508">
        <v>253.6</v>
      </c>
      <c r="I43" s="508">
        <v>257.19999999999993</v>
      </c>
      <c r="J43" s="508">
        <v>262.2</v>
      </c>
      <c r="K43" s="507">
        <v>252.2</v>
      </c>
      <c r="L43" s="507">
        <v>243.6</v>
      </c>
      <c r="M43" s="507">
        <v>122.1913</v>
      </c>
    </row>
    <row r="44" spans="1:13">
      <c r="A44" s="254">
        <v>34</v>
      </c>
      <c r="B44" s="510" t="s">
        <v>48</v>
      </c>
      <c r="C44" s="507">
        <v>131.44999999999999</v>
      </c>
      <c r="D44" s="508">
        <v>132.06666666666666</v>
      </c>
      <c r="E44" s="508">
        <v>130.13333333333333</v>
      </c>
      <c r="F44" s="508">
        <v>128.81666666666666</v>
      </c>
      <c r="G44" s="508">
        <v>126.88333333333333</v>
      </c>
      <c r="H44" s="508">
        <v>133.38333333333333</v>
      </c>
      <c r="I44" s="508">
        <v>135.31666666666666</v>
      </c>
      <c r="J44" s="508">
        <v>136.63333333333333</v>
      </c>
      <c r="K44" s="507">
        <v>134</v>
      </c>
      <c r="L44" s="507">
        <v>130.75</v>
      </c>
      <c r="M44" s="507">
        <v>182.45760999999999</v>
      </c>
    </row>
    <row r="45" spans="1:13">
      <c r="A45" s="254">
        <v>35</v>
      </c>
      <c r="B45" s="510" t="s">
        <v>297</v>
      </c>
      <c r="C45" s="507">
        <v>112.25</v>
      </c>
      <c r="D45" s="508">
        <v>112.41666666666667</v>
      </c>
      <c r="E45" s="508">
        <v>110.83333333333334</v>
      </c>
      <c r="F45" s="508">
        <v>109.41666666666667</v>
      </c>
      <c r="G45" s="508">
        <v>107.83333333333334</v>
      </c>
      <c r="H45" s="508">
        <v>113.83333333333334</v>
      </c>
      <c r="I45" s="508">
        <v>115.41666666666669</v>
      </c>
      <c r="J45" s="508">
        <v>116.83333333333334</v>
      </c>
      <c r="K45" s="507">
        <v>114</v>
      </c>
      <c r="L45" s="507">
        <v>111</v>
      </c>
      <c r="M45" s="507">
        <v>8.6446799999999993</v>
      </c>
    </row>
    <row r="46" spans="1:13">
      <c r="A46" s="254">
        <v>36</v>
      </c>
      <c r="B46" s="510" t="s">
        <v>50</v>
      </c>
      <c r="C46" s="507">
        <v>2402.1</v>
      </c>
      <c r="D46" s="508">
        <v>2398.5333333333333</v>
      </c>
      <c r="E46" s="508">
        <v>2379.3666666666668</v>
      </c>
      <c r="F46" s="508">
        <v>2356.6333333333337</v>
      </c>
      <c r="G46" s="508">
        <v>2337.4666666666672</v>
      </c>
      <c r="H46" s="508">
        <v>2421.2666666666664</v>
      </c>
      <c r="I46" s="508">
        <v>2440.4333333333334</v>
      </c>
      <c r="J46" s="508">
        <v>2463.1666666666661</v>
      </c>
      <c r="K46" s="507">
        <v>2417.6999999999998</v>
      </c>
      <c r="L46" s="507">
        <v>2375.8000000000002</v>
      </c>
      <c r="M46" s="507">
        <v>15.91567</v>
      </c>
    </row>
    <row r="47" spans="1:13">
      <c r="A47" s="254">
        <v>37</v>
      </c>
      <c r="B47" s="510" t="s">
        <v>298</v>
      </c>
      <c r="C47" s="507">
        <v>144.19999999999999</v>
      </c>
      <c r="D47" s="508">
        <v>144.19999999999999</v>
      </c>
      <c r="E47" s="508">
        <v>142.79999999999998</v>
      </c>
      <c r="F47" s="508">
        <v>141.4</v>
      </c>
      <c r="G47" s="508">
        <v>140</v>
      </c>
      <c r="H47" s="508">
        <v>145.59999999999997</v>
      </c>
      <c r="I47" s="508">
        <v>146.99999999999994</v>
      </c>
      <c r="J47" s="508">
        <v>148.39999999999995</v>
      </c>
      <c r="K47" s="507">
        <v>145.6</v>
      </c>
      <c r="L47" s="507">
        <v>142.80000000000001</v>
      </c>
      <c r="M47" s="507">
        <v>4.1766500000000004</v>
      </c>
    </row>
    <row r="48" spans="1:13">
      <c r="A48" s="254">
        <v>38</v>
      </c>
      <c r="B48" s="510" t="s">
        <v>299</v>
      </c>
      <c r="C48" s="507">
        <v>3481.6</v>
      </c>
      <c r="D48" s="508">
        <v>3497.1666666666665</v>
      </c>
      <c r="E48" s="508">
        <v>3451.4333333333329</v>
      </c>
      <c r="F48" s="508">
        <v>3421.2666666666664</v>
      </c>
      <c r="G48" s="508">
        <v>3375.5333333333328</v>
      </c>
      <c r="H48" s="508">
        <v>3527.333333333333</v>
      </c>
      <c r="I48" s="508">
        <v>3573.0666666666666</v>
      </c>
      <c r="J48" s="508">
        <v>3603.2333333333331</v>
      </c>
      <c r="K48" s="507">
        <v>3542.9</v>
      </c>
      <c r="L48" s="507">
        <v>3467</v>
      </c>
      <c r="M48" s="507">
        <v>0.32379999999999998</v>
      </c>
    </row>
    <row r="49" spans="1:13">
      <c r="A49" s="254">
        <v>39</v>
      </c>
      <c r="B49" s="510" t="s">
        <v>300</v>
      </c>
      <c r="C49" s="507">
        <v>2205.3000000000002</v>
      </c>
      <c r="D49" s="508">
        <v>2203.25</v>
      </c>
      <c r="E49" s="508">
        <v>2187.3000000000002</v>
      </c>
      <c r="F49" s="508">
        <v>2169.3000000000002</v>
      </c>
      <c r="G49" s="508">
        <v>2153.3500000000004</v>
      </c>
      <c r="H49" s="508">
        <v>2221.25</v>
      </c>
      <c r="I49" s="508">
        <v>2237.1999999999998</v>
      </c>
      <c r="J49" s="508">
        <v>2255.1999999999998</v>
      </c>
      <c r="K49" s="507">
        <v>2219.1999999999998</v>
      </c>
      <c r="L49" s="507">
        <v>2185.25</v>
      </c>
      <c r="M49" s="507">
        <v>1.2244999999999999</v>
      </c>
    </row>
    <row r="50" spans="1:13">
      <c r="A50" s="254">
        <v>40</v>
      </c>
      <c r="B50" s="510" t="s">
        <v>301</v>
      </c>
      <c r="C50" s="507">
        <v>6650.45</v>
      </c>
      <c r="D50" s="508">
        <v>6647.8166666666666</v>
      </c>
      <c r="E50" s="508">
        <v>6605.6333333333332</v>
      </c>
      <c r="F50" s="508">
        <v>6560.8166666666666</v>
      </c>
      <c r="G50" s="508">
        <v>6518.6333333333332</v>
      </c>
      <c r="H50" s="508">
        <v>6692.6333333333332</v>
      </c>
      <c r="I50" s="508">
        <v>6734.8166666666657</v>
      </c>
      <c r="J50" s="508">
        <v>6779.6333333333332</v>
      </c>
      <c r="K50" s="507">
        <v>6690</v>
      </c>
      <c r="L50" s="507">
        <v>6603</v>
      </c>
      <c r="M50" s="507">
        <v>0.17882999999999999</v>
      </c>
    </row>
    <row r="51" spans="1:13">
      <c r="A51" s="254">
        <v>41</v>
      </c>
      <c r="B51" s="510" t="s">
        <v>52</v>
      </c>
      <c r="C51" s="507">
        <v>880.5</v>
      </c>
      <c r="D51" s="508">
        <v>881.5</v>
      </c>
      <c r="E51" s="508">
        <v>874</v>
      </c>
      <c r="F51" s="508">
        <v>867.5</v>
      </c>
      <c r="G51" s="508">
        <v>860</v>
      </c>
      <c r="H51" s="508">
        <v>888</v>
      </c>
      <c r="I51" s="508">
        <v>895.5</v>
      </c>
      <c r="J51" s="508">
        <v>902</v>
      </c>
      <c r="K51" s="507">
        <v>889</v>
      </c>
      <c r="L51" s="507">
        <v>875</v>
      </c>
      <c r="M51" s="507">
        <v>22.52225</v>
      </c>
    </row>
    <row r="52" spans="1:13">
      <c r="A52" s="254">
        <v>42</v>
      </c>
      <c r="B52" s="510" t="s">
        <v>302</v>
      </c>
      <c r="C52" s="507">
        <v>489.8</v>
      </c>
      <c r="D52" s="508">
        <v>491.26666666666665</v>
      </c>
      <c r="E52" s="508">
        <v>485.5333333333333</v>
      </c>
      <c r="F52" s="508">
        <v>481.26666666666665</v>
      </c>
      <c r="G52" s="508">
        <v>475.5333333333333</v>
      </c>
      <c r="H52" s="508">
        <v>495.5333333333333</v>
      </c>
      <c r="I52" s="508">
        <v>501.26666666666665</v>
      </c>
      <c r="J52" s="508">
        <v>505.5333333333333</v>
      </c>
      <c r="K52" s="507">
        <v>497</v>
      </c>
      <c r="L52" s="507">
        <v>487</v>
      </c>
      <c r="M52" s="507">
        <v>2.4426999999999999</v>
      </c>
    </row>
    <row r="53" spans="1:13">
      <c r="A53" s="254">
        <v>43</v>
      </c>
      <c r="B53" s="510" t="s">
        <v>227</v>
      </c>
      <c r="C53" s="507">
        <v>3167.7</v>
      </c>
      <c r="D53" s="508">
        <v>3143.9</v>
      </c>
      <c r="E53" s="508">
        <v>3108.8</v>
      </c>
      <c r="F53" s="508">
        <v>3049.9</v>
      </c>
      <c r="G53" s="508">
        <v>3014.8</v>
      </c>
      <c r="H53" s="508">
        <v>3202.8</v>
      </c>
      <c r="I53" s="508">
        <v>3237.8999999999996</v>
      </c>
      <c r="J53" s="508">
        <v>3296.8</v>
      </c>
      <c r="K53" s="507">
        <v>3179</v>
      </c>
      <c r="L53" s="507">
        <v>3085</v>
      </c>
      <c r="M53" s="507">
        <v>6.7574899999999998</v>
      </c>
    </row>
    <row r="54" spans="1:13">
      <c r="A54" s="254">
        <v>44</v>
      </c>
      <c r="B54" s="510" t="s">
        <v>54</v>
      </c>
      <c r="C54" s="507">
        <v>753.95</v>
      </c>
      <c r="D54" s="508">
        <v>749.94999999999993</v>
      </c>
      <c r="E54" s="508">
        <v>739.09999999999991</v>
      </c>
      <c r="F54" s="508">
        <v>724.25</v>
      </c>
      <c r="G54" s="508">
        <v>713.4</v>
      </c>
      <c r="H54" s="508">
        <v>764.79999999999984</v>
      </c>
      <c r="I54" s="508">
        <v>775.65</v>
      </c>
      <c r="J54" s="508">
        <v>790.49999999999977</v>
      </c>
      <c r="K54" s="507">
        <v>760.8</v>
      </c>
      <c r="L54" s="507">
        <v>735.1</v>
      </c>
      <c r="M54" s="507">
        <v>136.03791000000001</v>
      </c>
    </row>
    <row r="55" spans="1:13">
      <c r="A55" s="254">
        <v>45</v>
      </c>
      <c r="B55" s="510" t="s">
        <v>303</v>
      </c>
      <c r="C55" s="507">
        <v>2198.9499999999998</v>
      </c>
      <c r="D55" s="508">
        <v>2169.25</v>
      </c>
      <c r="E55" s="508">
        <v>2093.5500000000002</v>
      </c>
      <c r="F55" s="508">
        <v>1988.15</v>
      </c>
      <c r="G55" s="508">
        <v>1912.4500000000003</v>
      </c>
      <c r="H55" s="508">
        <v>2274.65</v>
      </c>
      <c r="I55" s="508">
        <v>2350.35</v>
      </c>
      <c r="J55" s="508">
        <v>2455.75</v>
      </c>
      <c r="K55" s="507">
        <v>2244.9499999999998</v>
      </c>
      <c r="L55" s="507">
        <v>2063.85</v>
      </c>
      <c r="M55" s="507">
        <v>1.56176</v>
      </c>
    </row>
    <row r="56" spans="1:13">
      <c r="A56" s="254">
        <v>46</v>
      </c>
      <c r="B56" s="510" t="s">
        <v>304</v>
      </c>
      <c r="C56" s="507">
        <v>1182.6500000000001</v>
      </c>
      <c r="D56" s="508">
        <v>1200.7666666666667</v>
      </c>
      <c r="E56" s="508">
        <v>1151.9833333333333</v>
      </c>
      <c r="F56" s="508">
        <v>1121.3166666666666</v>
      </c>
      <c r="G56" s="508">
        <v>1072.5333333333333</v>
      </c>
      <c r="H56" s="508">
        <v>1231.4333333333334</v>
      </c>
      <c r="I56" s="508">
        <v>1280.2166666666667</v>
      </c>
      <c r="J56" s="508">
        <v>1310.8833333333334</v>
      </c>
      <c r="K56" s="507">
        <v>1249.55</v>
      </c>
      <c r="L56" s="507">
        <v>1170.0999999999999</v>
      </c>
      <c r="M56" s="507">
        <v>5.9423399999999997</v>
      </c>
    </row>
    <row r="57" spans="1:13">
      <c r="A57" s="254">
        <v>47</v>
      </c>
      <c r="B57" s="510" t="s">
        <v>305</v>
      </c>
      <c r="C57" s="507">
        <v>593.45000000000005</v>
      </c>
      <c r="D57" s="508">
        <v>591.7833333333333</v>
      </c>
      <c r="E57" s="508">
        <v>587.56666666666661</v>
      </c>
      <c r="F57" s="508">
        <v>581.68333333333328</v>
      </c>
      <c r="G57" s="508">
        <v>577.46666666666658</v>
      </c>
      <c r="H57" s="508">
        <v>597.66666666666663</v>
      </c>
      <c r="I57" s="508">
        <v>601.88333333333333</v>
      </c>
      <c r="J57" s="508">
        <v>607.76666666666665</v>
      </c>
      <c r="K57" s="507">
        <v>596</v>
      </c>
      <c r="L57" s="507">
        <v>585.9</v>
      </c>
      <c r="M57" s="507">
        <v>3.36165</v>
      </c>
    </row>
    <row r="58" spans="1:13">
      <c r="A58" s="254">
        <v>48</v>
      </c>
      <c r="B58" s="510" t="s">
        <v>55</v>
      </c>
      <c r="C58" s="507">
        <v>3901.1</v>
      </c>
      <c r="D58" s="508">
        <v>3916.5666666666671</v>
      </c>
      <c r="E58" s="508">
        <v>3848.1333333333341</v>
      </c>
      <c r="F58" s="508">
        <v>3795.166666666667</v>
      </c>
      <c r="G58" s="508">
        <v>3726.733333333334</v>
      </c>
      <c r="H58" s="508">
        <v>3969.5333333333342</v>
      </c>
      <c r="I58" s="508">
        <v>4037.9666666666676</v>
      </c>
      <c r="J58" s="508">
        <v>4090.9333333333343</v>
      </c>
      <c r="K58" s="507">
        <v>3985</v>
      </c>
      <c r="L58" s="507">
        <v>3863.6</v>
      </c>
      <c r="M58" s="507">
        <v>6.1510400000000001</v>
      </c>
    </row>
    <row r="59" spans="1:13">
      <c r="A59" s="254">
        <v>49</v>
      </c>
      <c r="B59" s="510" t="s">
        <v>306</v>
      </c>
      <c r="C59" s="507">
        <v>247.6</v>
      </c>
      <c r="D59" s="508">
        <v>248.51666666666665</v>
      </c>
      <c r="E59" s="508">
        <v>246.1333333333333</v>
      </c>
      <c r="F59" s="508">
        <v>244.66666666666666</v>
      </c>
      <c r="G59" s="508">
        <v>242.2833333333333</v>
      </c>
      <c r="H59" s="508">
        <v>249.98333333333329</v>
      </c>
      <c r="I59" s="508">
        <v>252.36666666666662</v>
      </c>
      <c r="J59" s="508">
        <v>253.83333333333329</v>
      </c>
      <c r="K59" s="507">
        <v>250.9</v>
      </c>
      <c r="L59" s="507">
        <v>247.05</v>
      </c>
      <c r="M59" s="507">
        <v>3.5594299999999999</v>
      </c>
    </row>
    <row r="60" spans="1:13" ht="12" customHeight="1">
      <c r="A60" s="254">
        <v>50</v>
      </c>
      <c r="B60" s="510" t="s">
        <v>307</v>
      </c>
      <c r="C60" s="507">
        <v>1033.75</v>
      </c>
      <c r="D60" s="508">
        <v>1031.1499999999999</v>
      </c>
      <c r="E60" s="508">
        <v>1005.5999999999997</v>
      </c>
      <c r="F60" s="508">
        <v>977.44999999999982</v>
      </c>
      <c r="G60" s="508">
        <v>951.89999999999964</v>
      </c>
      <c r="H60" s="508">
        <v>1059.2999999999997</v>
      </c>
      <c r="I60" s="508">
        <v>1084.8499999999999</v>
      </c>
      <c r="J60" s="508">
        <v>1112.9999999999998</v>
      </c>
      <c r="K60" s="507">
        <v>1056.7</v>
      </c>
      <c r="L60" s="507">
        <v>1003</v>
      </c>
      <c r="M60" s="507">
        <v>4.6106400000000001</v>
      </c>
    </row>
    <row r="61" spans="1:13">
      <c r="A61" s="254">
        <v>51</v>
      </c>
      <c r="B61" s="510" t="s">
        <v>58</v>
      </c>
      <c r="C61" s="507">
        <v>5542.9</v>
      </c>
      <c r="D61" s="508">
        <v>5485.45</v>
      </c>
      <c r="E61" s="508">
        <v>5397.5499999999993</v>
      </c>
      <c r="F61" s="508">
        <v>5252.2</v>
      </c>
      <c r="G61" s="508">
        <v>5164.2999999999993</v>
      </c>
      <c r="H61" s="508">
        <v>5630.7999999999993</v>
      </c>
      <c r="I61" s="508">
        <v>5718.6999999999989</v>
      </c>
      <c r="J61" s="508">
        <v>5864.0499999999993</v>
      </c>
      <c r="K61" s="507">
        <v>5573.35</v>
      </c>
      <c r="L61" s="507">
        <v>5340.1</v>
      </c>
      <c r="M61" s="507">
        <v>22.52413</v>
      </c>
    </row>
    <row r="62" spans="1:13">
      <c r="A62" s="254">
        <v>52</v>
      </c>
      <c r="B62" s="510" t="s">
        <v>57</v>
      </c>
      <c r="C62" s="507">
        <v>10395.6</v>
      </c>
      <c r="D62" s="508">
        <v>10243.650000000001</v>
      </c>
      <c r="E62" s="508">
        <v>10042.350000000002</v>
      </c>
      <c r="F62" s="508">
        <v>9689.1</v>
      </c>
      <c r="G62" s="508">
        <v>9487.8000000000011</v>
      </c>
      <c r="H62" s="508">
        <v>10596.900000000003</v>
      </c>
      <c r="I62" s="508">
        <v>10798.200000000003</v>
      </c>
      <c r="J62" s="508">
        <v>11151.450000000004</v>
      </c>
      <c r="K62" s="507">
        <v>10444.950000000001</v>
      </c>
      <c r="L62" s="507">
        <v>9890.4</v>
      </c>
      <c r="M62" s="507">
        <v>5.04122</v>
      </c>
    </row>
    <row r="63" spans="1:13">
      <c r="A63" s="254">
        <v>53</v>
      </c>
      <c r="B63" s="510" t="s">
        <v>228</v>
      </c>
      <c r="C63" s="507">
        <v>3664.45</v>
      </c>
      <c r="D63" s="508">
        <v>3679.7666666666664</v>
      </c>
      <c r="E63" s="508">
        <v>3634.6833333333329</v>
      </c>
      <c r="F63" s="508">
        <v>3604.9166666666665</v>
      </c>
      <c r="G63" s="508">
        <v>3559.833333333333</v>
      </c>
      <c r="H63" s="508">
        <v>3709.5333333333328</v>
      </c>
      <c r="I63" s="508">
        <v>3754.6166666666668</v>
      </c>
      <c r="J63" s="508">
        <v>3784.3833333333328</v>
      </c>
      <c r="K63" s="507">
        <v>3724.85</v>
      </c>
      <c r="L63" s="507">
        <v>3650</v>
      </c>
      <c r="M63" s="507">
        <v>1.04592</v>
      </c>
    </row>
    <row r="64" spans="1:13">
      <c r="A64" s="254">
        <v>54</v>
      </c>
      <c r="B64" s="510" t="s">
        <v>59</v>
      </c>
      <c r="C64" s="507">
        <v>1633.6</v>
      </c>
      <c r="D64" s="508">
        <v>1635.55</v>
      </c>
      <c r="E64" s="508">
        <v>1623.1</v>
      </c>
      <c r="F64" s="508">
        <v>1612.6</v>
      </c>
      <c r="G64" s="508">
        <v>1600.1499999999999</v>
      </c>
      <c r="H64" s="508">
        <v>1646.05</v>
      </c>
      <c r="I64" s="508">
        <v>1658.5000000000002</v>
      </c>
      <c r="J64" s="508">
        <v>1669</v>
      </c>
      <c r="K64" s="507">
        <v>1648</v>
      </c>
      <c r="L64" s="507">
        <v>1625.05</v>
      </c>
      <c r="M64" s="507">
        <v>8.8703199999999995</v>
      </c>
    </row>
    <row r="65" spans="1:13">
      <c r="A65" s="254">
        <v>55</v>
      </c>
      <c r="B65" s="510" t="s">
        <v>308</v>
      </c>
      <c r="C65" s="507">
        <v>128.15</v>
      </c>
      <c r="D65" s="508">
        <v>129.18333333333334</v>
      </c>
      <c r="E65" s="508">
        <v>126.46666666666667</v>
      </c>
      <c r="F65" s="508">
        <v>124.78333333333333</v>
      </c>
      <c r="G65" s="508">
        <v>122.06666666666666</v>
      </c>
      <c r="H65" s="508">
        <v>130.86666666666667</v>
      </c>
      <c r="I65" s="508">
        <v>133.58333333333337</v>
      </c>
      <c r="J65" s="508">
        <v>135.26666666666668</v>
      </c>
      <c r="K65" s="507">
        <v>131.9</v>
      </c>
      <c r="L65" s="507">
        <v>127.5</v>
      </c>
      <c r="M65" s="507">
        <v>8.87744</v>
      </c>
    </row>
    <row r="66" spans="1:13">
      <c r="A66" s="254">
        <v>56</v>
      </c>
      <c r="B66" s="510" t="s">
        <v>309</v>
      </c>
      <c r="C66" s="507">
        <v>192.8</v>
      </c>
      <c r="D66" s="508">
        <v>193.20000000000002</v>
      </c>
      <c r="E66" s="508">
        <v>188.25000000000003</v>
      </c>
      <c r="F66" s="508">
        <v>183.70000000000002</v>
      </c>
      <c r="G66" s="508">
        <v>178.75000000000003</v>
      </c>
      <c r="H66" s="508">
        <v>197.75000000000003</v>
      </c>
      <c r="I66" s="508">
        <v>202.70000000000002</v>
      </c>
      <c r="J66" s="508">
        <v>207.25000000000003</v>
      </c>
      <c r="K66" s="507">
        <v>198.15</v>
      </c>
      <c r="L66" s="507">
        <v>188.65</v>
      </c>
      <c r="M66" s="507">
        <v>36.862290000000002</v>
      </c>
    </row>
    <row r="67" spans="1:13">
      <c r="A67" s="254">
        <v>57</v>
      </c>
      <c r="B67" s="510" t="s">
        <v>229</v>
      </c>
      <c r="C67" s="507">
        <v>354.9</v>
      </c>
      <c r="D67" s="508">
        <v>353.34999999999997</v>
      </c>
      <c r="E67" s="508">
        <v>348.79999999999995</v>
      </c>
      <c r="F67" s="508">
        <v>342.7</v>
      </c>
      <c r="G67" s="508">
        <v>338.15</v>
      </c>
      <c r="H67" s="508">
        <v>359.44999999999993</v>
      </c>
      <c r="I67" s="508">
        <v>364</v>
      </c>
      <c r="J67" s="508">
        <v>370.09999999999991</v>
      </c>
      <c r="K67" s="507">
        <v>357.9</v>
      </c>
      <c r="L67" s="507">
        <v>347.25</v>
      </c>
      <c r="M67" s="507">
        <v>150.05073999999999</v>
      </c>
    </row>
    <row r="68" spans="1:13">
      <c r="A68" s="254">
        <v>58</v>
      </c>
      <c r="B68" s="510" t="s">
        <v>60</v>
      </c>
      <c r="C68" s="507">
        <v>85.6</v>
      </c>
      <c r="D68" s="508">
        <v>85.533333333333346</v>
      </c>
      <c r="E68" s="508">
        <v>84.166666666666686</v>
      </c>
      <c r="F68" s="508">
        <v>82.733333333333334</v>
      </c>
      <c r="G68" s="508">
        <v>81.366666666666674</v>
      </c>
      <c r="H68" s="508">
        <v>86.966666666666697</v>
      </c>
      <c r="I68" s="508">
        <v>88.333333333333343</v>
      </c>
      <c r="J68" s="508">
        <v>89.766666666666708</v>
      </c>
      <c r="K68" s="507">
        <v>86.9</v>
      </c>
      <c r="L68" s="507">
        <v>84.1</v>
      </c>
      <c r="M68" s="507">
        <v>556.04903999999999</v>
      </c>
    </row>
    <row r="69" spans="1:13">
      <c r="A69" s="254">
        <v>59</v>
      </c>
      <c r="B69" s="510" t="s">
        <v>61</v>
      </c>
      <c r="C69" s="507">
        <v>80.650000000000006</v>
      </c>
      <c r="D69" s="508">
        <v>81.933333333333337</v>
      </c>
      <c r="E69" s="508">
        <v>79.01666666666668</v>
      </c>
      <c r="F69" s="508">
        <v>77.38333333333334</v>
      </c>
      <c r="G69" s="508">
        <v>74.466666666666683</v>
      </c>
      <c r="H69" s="508">
        <v>83.566666666666677</v>
      </c>
      <c r="I69" s="508">
        <v>86.483333333333334</v>
      </c>
      <c r="J69" s="508">
        <v>88.116666666666674</v>
      </c>
      <c r="K69" s="507">
        <v>84.85</v>
      </c>
      <c r="L69" s="507">
        <v>80.3</v>
      </c>
      <c r="M69" s="507">
        <v>79.107979999999998</v>
      </c>
    </row>
    <row r="70" spans="1:13">
      <c r="A70" s="254">
        <v>60</v>
      </c>
      <c r="B70" s="510" t="s">
        <v>310</v>
      </c>
      <c r="C70" s="507">
        <v>22.95</v>
      </c>
      <c r="D70" s="508">
        <v>23.233333333333334</v>
      </c>
      <c r="E70" s="508">
        <v>22.516666666666669</v>
      </c>
      <c r="F70" s="508">
        <v>22.083333333333336</v>
      </c>
      <c r="G70" s="508">
        <v>21.366666666666671</v>
      </c>
      <c r="H70" s="508">
        <v>23.666666666666668</v>
      </c>
      <c r="I70" s="508">
        <v>24.383333333333336</v>
      </c>
      <c r="J70" s="508">
        <v>24.816666666666666</v>
      </c>
      <c r="K70" s="507">
        <v>23.95</v>
      </c>
      <c r="L70" s="507">
        <v>22.8</v>
      </c>
      <c r="M70" s="507">
        <v>84.063050000000004</v>
      </c>
    </row>
    <row r="71" spans="1:13">
      <c r="A71" s="254">
        <v>61</v>
      </c>
      <c r="B71" s="510" t="s">
        <v>62</v>
      </c>
      <c r="C71" s="507">
        <v>1525</v>
      </c>
      <c r="D71" s="508">
        <v>1514.5666666666666</v>
      </c>
      <c r="E71" s="508">
        <v>1501.1333333333332</v>
      </c>
      <c r="F71" s="508">
        <v>1477.2666666666667</v>
      </c>
      <c r="G71" s="508">
        <v>1463.8333333333333</v>
      </c>
      <c r="H71" s="508">
        <v>1538.4333333333332</v>
      </c>
      <c r="I71" s="508">
        <v>1551.8666666666666</v>
      </c>
      <c r="J71" s="508">
        <v>1575.7333333333331</v>
      </c>
      <c r="K71" s="507">
        <v>1528</v>
      </c>
      <c r="L71" s="507">
        <v>1490.7</v>
      </c>
      <c r="M71" s="507">
        <v>6.2300800000000001</v>
      </c>
    </row>
    <row r="72" spans="1:13">
      <c r="A72" s="254">
        <v>62</v>
      </c>
      <c r="B72" s="510" t="s">
        <v>311</v>
      </c>
      <c r="C72" s="507">
        <v>5161.95</v>
      </c>
      <c r="D72" s="508">
        <v>5143.9833333333336</v>
      </c>
      <c r="E72" s="508">
        <v>5092.9666666666672</v>
      </c>
      <c r="F72" s="508">
        <v>5023.9833333333336</v>
      </c>
      <c r="G72" s="508">
        <v>4972.9666666666672</v>
      </c>
      <c r="H72" s="508">
        <v>5212.9666666666672</v>
      </c>
      <c r="I72" s="508">
        <v>5263.9833333333336</v>
      </c>
      <c r="J72" s="508">
        <v>5332.9666666666672</v>
      </c>
      <c r="K72" s="507">
        <v>5195</v>
      </c>
      <c r="L72" s="507">
        <v>5075</v>
      </c>
      <c r="M72" s="507">
        <v>0.22322</v>
      </c>
    </row>
    <row r="73" spans="1:13">
      <c r="A73" s="254">
        <v>63</v>
      </c>
      <c r="B73" s="510" t="s">
        <v>65</v>
      </c>
      <c r="C73" s="507">
        <v>731.55</v>
      </c>
      <c r="D73" s="508">
        <v>726.2166666666667</v>
      </c>
      <c r="E73" s="508">
        <v>718.43333333333339</v>
      </c>
      <c r="F73" s="508">
        <v>705.31666666666672</v>
      </c>
      <c r="G73" s="508">
        <v>697.53333333333342</v>
      </c>
      <c r="H73" s="508">
        <v>739.33333333333337</v>
      </c>
      <c r="I73" s="508">
        <v>747.11666666666667</v>
      </c>
      <c r="J73" s="508">
        <v>760.23333333333335</v>
      </c>
      <c r="K73" s="507">
        <v>734</v>
      </c>
      <c r="L73" s="507">
        <v>713.1</v>
      </c>
      <c r="M73" s="507">
        <v>11.22517</v>
      </c>
    </row>
    <row r="74" spans="1:13">
      <c r="A74" s="254">
        <v>64</v>
      </c>
      <c r="B74" s="510" t="s">
        <v>312</v>
      </c>
      <c r="C74" s="507">
        <v>379.35</v>
      </c>
      <c r="D74" s="508">
        <v>381.83333333333331</v>
      </c>
      <c r="E74" s="508">
        <v>372.61666666666662</v>
      </c>
      <c r="F74" s="508">
        <v>365.88333333333333</v>
      </c>
      <c r="G74" s="508">
        <v>356.66666666666663</v>
      </c>
      <c r="H74" s="508">
        <v>388.56666666666661</v>
      </c>
      <c r="I74" s="508">
        <v>397.7833333333333</v>
      </c>
      <c r="J74" s="508">
        <v>404.51666666666659</v>
      </c>
      <c r="K74" s="507">
        <v>391.05</v>
      </c>
      <c r="L74" s="507">
        <v>375.1</v>
      </c>
      <c r="M74" s="507">
        <v>6.3168100000000003</v>
      </c>
    </row>
    <row r="75" spans="1:13">
      <c r="A75" s="254">
        <v>65</v>
      </c>
      <c r="B75" s="510" t="s">
        <v>64</v>
      </c>
      <c r="C75" s="507">
        <v>152.9</v>
      </c>
      <c r="D75" s="508">
        <v>152.53333333333333</v>
      </c>
      <c r="E75" s="508">
        <v>151.06666666666666</v>
      </c>
      <c r="F75" s="508">
        <v>149.23333333333332</v>
      </c>
      <c r="G75" s="508">
        <v>147.76666666666665</v>
      </c>
      <c r="H75" s="508">
        <v>154.36666666666667</v>
      </c>
      <c r="I75" s="508">
        <v>155.83333333333331</v>
      </c>
      <c r="J75" s="508">
        <v>157.66666666666669</v>
      </c>
      <c r="K75" s="507">
        <v>154</v>
      </c>
      <c r="L75" s="507">
        <v>150.69999999999999</v>
      </c>
      <c r="M75" s="507">
        <v>132.19785999999999</v>
      </c>
    </row>
    <row r="76" spans="1:13" s="13" customFormat="1">
      <c r="A76" s="254">
        <v>66</v>
      </c>
      <c r="B76" s="510" t="s">
        <v>66</v>
      </c>
      <c r="C76" s="507">
        <v>630.54999999999995</v>
      </c>
      <c r="D76" s="508">
        <v>636.44999999999993</v>
      </c>
      <c r="E76" s="508">
        <v>622.89999999999986</v>
      </c>
      <c r="F76" s="508">
        <v>615.24999999999989</v>
      </c>
      <c r="G76" s="508">
        <v>601.69999999999982</v>
      </c>
      <c r="H76" s="508">
        <v>644.09999999999991</v>
      </c>
      <c r="I76" s="508">
        <v>657.64999999999986</v>
      </c>
      <c r="J76" s="508">
        <v>665.3</v>
      </c>
      <c r="K76" s="507">
        <v>650</v>
      </c>
      <c r="L76" s="507">
        <v>628.79999999999995</v>
      </c>
      <c r="M76" s="507">
        <v>21.233609999999999</v>
      </c>
    </row>
    <row r="77" spans="1:13" s="13" customFormat="1">
      <c r="A77" s="254">
        <v>67</v>
      </c>
      <c r="B77" s="510" t="s">
        <v>69</v>
      </c>
      <c r="C77" s="507">
        <v>51</v>
      </c>
      <c r="D77" s="508">
        <v>51.416666666666664</v>
      </c>
      <c r="E77" s="508">
        <v>50.18333333333333</v>
      </c>
      <c r="F77" s="508">
        <v>49.366666666666667</v>
      </c>
      <c r="G77" s="508">
        <v>48.133333333333333</v>
      </c>
      <c r="H77" s="508">
        <v>52.233333333333327</v>
      </c>
      <c r="I77" s="508">
        <v>53.466666666666661</v>
      </c>
      <c r="J77" s="508">
        <v>54.283333333333324</v>
      </c>
      <c r="K77" s="507">
        <v>52.65</v>
      </c>
      <c r="L77" s="507">
        <v>50.6</v>
      </c>
      <c r="M77" s="507">
        <v>653.29849999999999</v>
      </c>
    </row>
    <row r="78" spans="1:13" s="13" customFormat="1">
      <c r="A78" s="254">
        <v>68</v>
      </c>
      <c r="B78" s="510" t="s">
        <v>73</v>
      </c>
      <c r="C78" s="507">
        <v>466.35</v>
      </c>
      <c r="D78" s="508">
        <v>469.55</v>
      </c>
      <c r="E78" s="508">
        <v>459.1</v>
      </c>
      <c r="F78" s="508">
        <v>451.85</v>
      </c>
      <c r="G78" s="508">
        <v>441.40000000000003</v>
      </c>
      <c r="H78" s="508">
        <v>476.8</v>
      </c>
      <c r="I78" s="508">
        <v>487.24999999999994</v>
      </c>
      <c r="J78" s="508">
        <v>494.5</v>
      </c>
      <c r="K78" s="507">
        <v>480</v>
      </c>
      <c r="L78" s="507">
        <v>462.3</v>
      </c>
      <c r="M78" s="507">
        <v>88.376419999999996</v>
      </c>
    </row>
    <row r="79" spans="1:13" s="13" customFormat="1">
      <c r="A79" s="254">
        <v>69</v>
      </c>
      <c r="B79" s="510" t="s">
        <v>739</v>
      </c>
      <c r="C79" s="507">
        <v>10348.75</v>
      </c>
      <c r="D79" s="508">
        <v>10396.516666666666</v>
      </c>
      <c r="E79" s="508">
        <v>10243.033333333333</v>
      </c>
      <c r="F79" s="508">
        <v>10137.316666666666</v>
      </c>
      <c r="G79" s="508">
        <v>9983.8333333333321</v>
      </c>
      <c r="H79" s="508">
        <v>10502.233333333334</v>
      </c>
      <c r="I79" s="508">
        <v>10655.716666666667</v>
      </c>
      <c r="J79" s="508">
        <v>10761.433333333334</v>
      </c>
      <c r="K79" s="507">
        <v>10550</v>
      </c>
      <c r="L79" s="507">
        <v>10290.799999999999</v>
      </c>
      <c r="M79" s="507">
        <v>6.7729999999999999E-2</v>
      </c>
    </row>
    <row r="80" spans="1:13" s="13" customFormat="1">
      <c r="A80" s="254">
        <v>70</v>
      </c>
      <c r="B80" s="510" t="s">
        <v>68</v>
      </c>
      <c r="C80" s="507">
        <v>546.29999999999995</v>
      </c>
      <c r="D80" s="508">
        <v>545.68333333333328</v>
      </c>
      <c r="E80" s="508">
        <v>540.61666666666656</v>
      </c>
      <c r="F80" s="508">
        <v>534.93333333333328</v>
      </c>
      <c r="G80" s="508">
        <v>529.86666666666656</v>
      </c>
      <c r="H80" s="508">
        <v>551.36666666666656</v>
      </c>
      <c r="I80" s="508">
        <v>556.43333333333339</v>
      </c>
      <c r="J80" s="508">
        <v>562.11666666666656</v>
      </c>
      <c r="K80" s="507">
        <v>550.75</v>
      </c>
      <c r="L80" s="507">
        <v>540</v>
      </c>
      <c r="M80" s="507">
        <v>242.1439</v>
      </c>
    </row>
    <row r="81" spans="1:13" s="13" customFormat="1">
      <c r="A81" s="254">
        <v>71</v>
      </c>
      <c r="B81" s="510" t="s">
        <v>70</v>
      </c>
      <c r="C81" s="507">
        <v>402.7</v>
      </c>
      <c r="D81" s="508">
        <v>401.0333333333333</v>
      </c>
      <c r="E81" s="508">
        <v>398.26666666666659</v>
      </c>
      <c r="F81" s="508">
        <v>393.83333333333331</v>
      </c>
      <c r="G81" s="508">
        <v>391.06666666666661</v>
      </c>
      <c r="H81" s="508">
        <v>405.46666666666658</v>
      </c>
      <c r="I81" s="508">
        <v>408.23333333333323</v>
      </c>
      <c r="J81" s="508">
        <v>412.66666666666657</v>
      </c>
      <c r="K81" s="507">
        <v>403.8</v>
      </c>
      <c r="L81" s="507">
        <v>396.6</v>
      </c>
      <c r="M81" s="507">
        <v>29.757829999999998</v>
      </c>
    </row>
    <row r="82" spans="1:13" s="13" customFormat="1">
      <c r="A82" s="254">
        <v>72</v>
      </c>
      <c r="B82" s="510" t="s">
        <v>313</v>
      </c>
      <c r="C82" s="507">
        <v>855.8</v>
      </c>
      <c r="D82" s="508">
        <v>860.2166666666667</v>
      </c>
      <c r="E82" s="508">
        <v>845.68333333333339</v>
      </c>
      <c r="F82" s="508">
        <v>835.56666666666672</v>
      </c>
      <c r="G82" s="508">
        <v>821.03333333333342</v>
      </c>
      <c r="H82" s="508">
        <v>870.33333333333337</v>
      </c>
      <c r="I82" s="508">
        <v>884.86666666666667</v>
      </c>
      <c r="J82" s="508">
        <v>894.98333333333335</v>
      </c>
      <c r="K82" s="507">
        <v>874.75</v>
      </c>
      <c r="L82" s="507">
        <v>850.1</v>
      </c>
      <c r="M82" s="507">
        <v>2.1276299999999999</v>
      </c>
    </row>
    <row r="83" spans="1:13" s="13" customFormat="1">
      <c r="A83" s="254">
        <v>73</v>
      </c>
      <c r="B83" s="510" t="s">
        <v>314</v>
      </c>
      <c r="C83" s="507">
        <v>242.4</v>
      </c>
      <c r="D83" s="508">
        <v>242.18333333333331</v>
      </c>
      <c r="E83" s="508">
        <v>237.46666666666661</v>
      </c>
      <c r="F83" s="508">
        <v>232.5333333333333</v>
      </c>
      <c r="G83" s="508">
        <v>227.81666666666661</v>
      </c>
      <c r="H83" s="508">
        <v>247.11666666666662</v>
      </c>
      <c r="I83" s="508">
        <v>251.83333333333331</v>
      </c>
      <c r="J83" s="508">
        <v>256.76666666666665</v>
      </c>
      <c r="K83" s="507">
        <v>246.9</v>
      </c>
      <c r="L83" s="507">
        <v>237.25</v>
      </c>
      <c r="M83" s="507">
        <v>13.19881</v>
      </c>
    </row>
    <row r="84" spans="1:13" s="13" customFormat="1">
      <c r="A84" s="254">
        <v>74</v>
      </c>
      <c r="B84" s="510" t="s">
        <v>315</v>
      </c>
      <c r="C84" s="507">
        <v>169.85</v>
      </c>
      <c r="D84" s="508">
        <v>170.45000000000002</v>
      </c>
      <c r="E84" s="508">
        <v>167.40000000000003</v>
      </c>
      <c r="F84" s="508">
        <v>164.95000000000002</v>
      </c>
      <c r="G84" s="508">
        <v>161.90000000000003</v>
      </c>
      <c r="H84" s="508">
        <v>172.90000000000003</v>
      </c>
      <c r="I84" s="508">
        <v>175.95000000000005</v>
      </c>
      <c r="J84" s="508">
        <v>178.40000000000003</v>
      </c>
      <c r="K84" s="507">
        <v>173.5</v>
      </c>
      <c r="L84" s="507">
        <v>168</v>
      </c>
      <c r="M84" s="507">
        <v>6.7824799999999996</v>
      </c>
    </row>
    <row r="85" spans="1:13" s="13" customFormat="1">
      <c r="A85" s="254">
        <v>75</v>
      </c>
      <c r="B85" s="510" t="s">
        <v>316</v>
      </c>
      <c r="C85" s="507">
        <v>4658.8</v>
      </c>
      <c r="D85" s="508">
        <v>4670.5999999999995</v>
      </c>
      <c r="E85" s="508">
        <v>4611.1999999999989</v>
      </c>
      <c r="F85" s="508">
        <v>4563.5999999999995</v>
      </c>
      <c r="G85" s="508">
        <v>4504.1999999999989</v>
      </c>
      <c r="H85" s="508">
        <v>4718.1999999999989</v>
      </c>
      <c r="I85" s="508">
        <v>4777.5999999999985</v>
      </c>
      <c r="J85" s="508">
        <v>4825.1999999999989</v>
      </c>
      <c r="K85" s="507">
        <v>4730</v>
      </c>
      <c r="L85" s="507">
        <v>4623</v>
      </c>
      <c r="M85" s="507">
        <v>7.9640000000000002E-2</v>
      </c>
    </row>
    <row r="86" spans="1:13" s="13" customFormat="1">
      <c r="A86" s="254">
        <v>76</v>
      </c>
      <c r="B86" s="510" t="s">
        <v>317</v>
      </c>
      <c r="C86" s="507">
        <v>925.3</v>
      </c>
      <c r="D86" s="508">
        <v>924.76666666666677</v>
      </c>
      <c r="E86" s="508">
        <v>904.53333333333353</v>
      </c>
      <c r="F86" s="508">
        <v>883.76666666666677</v>
      </c>
      <c r="G86" s="508">
        <v>863.53333333333353</v>
      </c>
      <c r="H86" s="508">
        <v>945.53333333333353</v>
      </c>
      <c r="I86" s="508">
        <v>965.76666666666688</v>
      </c>
      <c r="J86" s="508">
        <v>986.53333333333353</v>
      </c>
      <c r="K86" s="507">
        <v>945</v>
      </c>
      <c r="L86" s="507">
        <v>904</v>
      </c>
      <c r="M86" s="507">
        <v>2.9654400000000001</v>
      </c>
    </row>
    <row r="87" spans="1:13" s="13" customFormat="1">
      <c r="A87" s="254">
        <v>77</v>
      </c>
      <c r="B87" s="510" t="s">
        <v>230</v>
      </c>
      <c r="C87" s="507">
        <v>1215.75</v>
      </c>
      <c r="D87" s="508">
        <v>1220.9166666666667</v>
      </c>
      <c r="E87" s="508">
        <v>1194.8333333333335</v>
      </c>
      <c r="F87" s="508">
        <v>1173.9166666666667</v>
      </c>
      <c r="G87" s="508">
        <v>1147.8333333333335</v>
      </c>
      <c r="H87" s="508">
        <v>1241.8333333333335</v>
      </c>
      <c r="I87" s="508">
        <v>1267.916666666667</v>
      </c>
      <c r="J87" s="508">
        <v>1288.8333333333335</v>
      </c>
      <c r="K87" s="507">
        <v>1247</v>
      </c>
      <c r="L87" s="507">
        <v>1200</v>
      </c>
      <c r="M87" s="507">
        <v>2.1461899999999998</v>
      </c>
    </row>
    <row r="88" spans="1:13" s="13" customFormat="1">
      <c r="A88" s="254">
        <v>78</v>
      </c>
      <c r="B88" s="510" t="s">
        <v>318</v>
      </c>
      <c r="C88" s="507">
        <v>84.25</v>
      </c>
      <c r="D88" s="508">
        <v>84.166666666666671</v>
      </c>
      <c r="E88" s="508">
        <v>80.13333333333334</v>
      </c>
      <c r="F88" s="508">
        <v>76.016666666666666</v>
      </c>
      <c r="G88" s="508">
        <v>71.983333333333334</v>
      </c>
      <c r="H88" s="508">
        <v>88.283333333333346</v>
      </c>
      <c r="I88" s="508">
        <v>92.316666666666677</v>
      </c>
      <c r="J88" s="508">
        <v>96.433333333333351</v>
      </c>
      <c r="K88" s="507">
        <v>88.2</v>
      </c>
      <c r="L88" s="507">
        <v>80.05</v>
      </c>
      <c r="M88" s="507">
        <v>221.31332</v>
      </c>
    </row>
    <row r="89" spans="1:13" s="13" customFormat="1">
      <c r="A89" s="254">
        <v>79</v>
      </c>
      <c r="B89" s="510" t="s">
        <v>71</v>
      </c>
      <c r="C89" s="507">
        <v>15246.55</v>
      </c>
      <c r="D89" s="508">
        <v>15358.65</v>
      </c>
      <c r="E89" s="508">
        <v>15078.3</v>
      </c>
      <c r="F89" s="508">
        <v>14910.05</v>
      </c>
      <c r="G89" s="508">
        <v>14629.699999999999</v>
      </c>
      <c r="H89" s="508">
        <v>15526.9</v>
      </c>
      <c r="I89" s="508">
        <v>15807.250000000002</v>
      </c>
      <c r="J89" s="508">
        <v>15975.5</v>
      </c>
      <c r="K89" s="507">
        <v>15639</v>
      </c>
      <c r="L89" s="507">
        <v>15190.4</v>
      </c>
      <c r="M89" s="507">
        <v>0.39743000000000001</v>
      </c>
    </row>
    <row r="90" spans="1:13" s="13" customFormat="1">
      <c r="A90" s="254">
        <v>80</v>
      </c>
      <c r="B90" s="510" t="s">
        <v>319</v>
      </c>
      <c r="C90" s="507">
        <v>295</v>
      </c>
      <c r="D90" s="508">
        <v>295.65000000000003</v>
      </c>
      <c r="E90" s="508">
        <v>292.80000000000007</v>
      </c>
      <c r="F90" s="508">
        <v>290.60000000000002</v>
      </c>
      <c r="G90" s="508">
        <v>287.75000000000006</v>
      </c>
      <c r="H90" s="508">
        <v>297.85000000000008</v>
      </c>
      <c r="I90" s="508">
        <v>300.7000000000001</v>
      </c>
      <c r="J90" s="508">
        <v>302.90000000000009</v>
      </c>
      <c r="K90" s="507">
        <v>298.5</v>
      </c>
      <c r="L90" s="507">
        <v>293.45</v>
      </c>
      <c r="M90" s="507">
        <v>1.3909400000000001</v>
      </c>
    </row>
    <row r="91" spans="1:13" s="13" customFormat="1">
      <c r="A91" s="254">
        <v>81</v>
      </c>
      <c r="B91" s="510" t="s">
        <v>74</v>
      </c>
      <c r="C91" s="507">
        <v>3481.15</v>
      </c>
      <c r="D91" s="508">
        <v>3467.7666666666664</v>
      </c>
      <c r="E91" s="508">
        <v>3448.3833333333328</v>
      </c>
      <c r="F91" s="508">
        <v>3415.6166666666663</v>
      </c>
      <c r="G91" s="508">
        <v>3396.2333333333327</v>
      </c>
      <c r="H91" s="508">
        <v>3500.5333333333328</v>
      </c>
      <c r="I91" s="508">
        <v>3519.9166666666661</v>
      </c>
      <c r="J91" s="508">
        <v>3552.6833333333329</v>
      </c>
      <c r="K91" s="507">
        <v>3487.15</v>
      </c>
      <c r="L91" s="507">
        <v>3435</v>
      </c>
      <c r="M91" s="507">
        <v>4.0949299999999997</v>
      </c>
    </row>
    <row r="92" spans="1:13" s="13" customFormat="1">
      <c r="A92" s="254">
        <v>82</v>
      </c>
      <c r="B92" s="510" t="s">
        <v>320</v>
      </c>
      <c r="C92" s="507">
        <v>467.75</v>
      </c>
      <c r="D92" s="508">
        <v>471.51666666666665</v>
      </c>
      <c r="E92" s="508">
        <v>463.23333333333329</v>
      </c>
      <c r="F92" s="508">
        <v>458.71666666666664</v>
      </c>
      <c r="G92" s="508">
        <v>450.43333333333328</v>
      </c>
      <c r="H92" s="508">
        <v>476.0333333333333</v>
      </c>
      <c r="I92" s="508">
        <v>484.31666666666661</v>
      </c>
      <c r="J92" s="508">
        <v>488.83333333333331</v>
      </c>
      <c r="K92" s="507">
        <v>479.8</v>
      </c>
      <c r="L92" s="507">
        <v>467</v>
      </c>
      <c r="M92" s="507">
        <v>1.40222</v>
      </c>
    </row>
    <row r="93" spans="1:13" s="13" customFormat="1">
      <c r="A93" s="254">
        <v>83</v>
      </c>
      <c r="B93" s="510" t="s">
        <v>321</v>
      </c>
      <c r="C93" s="507">
        <v>251.15</v>
      </c>
      <c r="D93" s="508">
        <v>249.13333333333333</v>
      </c>
      <c r="E93" s="508">
        <v>245.01666666666665</v>
      </c>
      <c r="F93" s="508">
        <v>238.88333333333333</v>
      </c>
      <c r="G93" s="508">
        <v>234.76666666666665</v>
      </c>
      <c r="H93" s="508">
        <v>255.26666666666665</v>
      </c>
      <c r="I93" s="508">
        <v>259.38333333333333</v>
      </c>
      <c r="J93" s="508">
        <v>265.51666666666665</v>
      </c>
      <c r="K93" s="507">
        <v>253.25</v>
      </c>
      <c r="L93" s="507">
        <v>243</v>
      </c>
      <c r="M93" s="507">
        <v>4.7276400000000001</v>
      </c>
    </row>
    <row r="94" spans="1:13" s="13" customFormat="1">
      <c r="A94" s="254">
        <v>84</v>
      </c>
      <c r="B94" s="510" t="s">
        <v>80</v>
      </c>
      <c r="C94" s="507">
        <v>624.5</v>
      </c>
      <c r="D94" s="508">
        <v>626.08333333333337</v>
      </c>
      <c r="E94" s="508">
        <v>619.76666666666677</v>
      </c>
      <c r="F94" s="508">
        <v>615.03333333333342</v>
      </c>
      <c r="G94" s="508">
        <v>608.71666666666681</v>
      </c>
      <c r="H94" s="508">
        <v>630.81666666666672</v>
      </c>
      <c r="I94" s="508">
        <v>637.13333333333333</v>
      </c>
      <c r="J94" s="508">
        <v>641.86666666666667</v>
      </c>
      <c r="K94" s="507">
        <v>632.4</v>
      </c>
      <c r="L94" s="507">
        <v>621.35</v>
      </c>
      <c r="M94" s="507">
        <v>9.1023499999999995</v>
      </c>
    </row>
    <row r="95" spans="1:13" s="13" customFormat="1">
      <c r="A95" s="254">
        <v>85</v>
      </c>
      <c r="B95" s="510" t="s">
        <v>322</v>
      </c>
      <c r="C95" s="507">
        <v>1922.55</v>
      </c>
      <c r="D95" s="508">
        <v>1923.1833333333334</v>
      </c>
      <c r="E95" s="508">
        <v>1911.3666666666668</v>
      </c>
      <c r="F95" s="508">
        <v>1900.1833333333334</v>
      </c>
      <c r="G95" s="508">
        <v>1888.3666666666668</v>
      </c>
      <c r="H95" s="508">
        <v>1934.3666666666668</v>
      </c>
      <c r="I95" s="508">
        <v>1946.1833333333334</v>
      </c>
      <c r="J95" s="508">
        <v>1957.3666666666668</v>
      </c>
      <c r="K95" s="507">
        <v>1935</v>
      </c>
      <c r="L95" s="507">
        <v>1912</v>
      </c>
      <c r="M95" s="507">
        <v>0.83423000000000003</v>
      </c>
    </row>
    <row r="96" spans="1:13" s="13" customFormat="1">
      <c r="A96" s="254">
        <v>86</v>
      </c>
      <c r="B96" s="510" t="s">
        <v>783</v>
      </c>
      <c r="C96" s="507">
        <v>234.8</v>
      </c>
      <c r="D96" s="508">
        <v>232.93333333333337</v>
      </c>
      <c r="E96" s="508">
        <v>227.96666666666673</v>
      </c>
      <c r="F96" s="508">
        <v>221.13333333333335</v>
      </c>
      <c r="G96" s="508">
        <v>216.16666666666671</v>
      </c>
      <c r="H96" s="508">
        <v>239.76666666666674</v>
      </c>
      <c r="I96" s="508">
        <v>244.73333333333338</v>
      </c>
      <c r="J96" s="508">
        <v>251.56666666666675</v>
      </c>
      <c r="K96" s="507">
        <v>237.9</v>
      </c>
      <c r="L96" s="507">
        <v>226.1</v>
      </c>
      <c r="M96" s="507">
        <v>9.30185</v>
      </c>
    </row>
    <row r="97" spans="1:13" s="13" customFormat="1">
      <c r="A97" s="254">
        <v>87</v>
      </c>
      <c r="B97" s="510" t="s">
        <v>75</v>
      </c>
      <c r="C97" s="507">
        <v>445.6</v>
      </c>
      <c r="D97" s="508">
        <v>444.11666666666673</v>
      </c>
      <c r="E97" s="508">
        <v>440.68333333333345</v>
      </c>
      <c r="F97" s="508">
        <v>435.76666666666671</v>
      </c>
      <c r="G97" s="508">
        <v>432.33333333333343</v>
      </c>
      <c r="H97" s="508">
        <v>449.03333333333347</v>
      </c>
      <c r="I97" s="508">
        <v>452.46666666666675</v>
      </c>
      <c r="J97" s="508">
        <v>457.3833333333335</v>
      </c>
      <c r="K97" s="507">
        <v>447.55</v>
      </c>
      <c r="L97" s="507">
        <v>439.2</v>
      </c>
      <c r="M97" s="507">
        <v>18.719259999999998</v>
      </c>
    </row>
    <row r="98" spans="1:13" s="13" customFormat="1">
      <c r="A98" s="254">
        <v>88</v>
      </c>
      <c r="B98" s="510" t="s">
        <v>323</v>
      </c>
      <c r="C98" s="507">
        <v>486</v>
      </c>
      <c r="D98" s="508">
        <v>482.38333333333338</v>
      </c>
      <c r="E98" s="508">
        <v>474.76666666666677</v>
      </c>
      <c r="F98" s="508">
        <v>463.53333333333336</v>
      </c>
      <c r="G98" s="508">
        <v>455.91666666666674</v>
      </c>
      <c r="H98" s="508">
        <v>493.61666666666679</v>
      </c>
      <c r="I98" s="508">
        <v>501.23333333333346</v>
      </c>
      <c r="J98" s="508">
        <v>512.46666666666681</v>
      </c>
      <c r="K98" s="507">
        <v>490</v>
      </c>
      <c r="L98" s="507">
        <v>471.15</v>
      </c>
      <c r="M98" s="507">
        <v>8.3014600000000005</v>
      </c>
    </row>
    <row r="99" spans="1:13" s="13" customFormat="1">
      <c r="A99" s="254">
        <v>89</v>
      </c>
      <c r="B99" s="510" t="s">
        <v>76</v>
      </c>
      <c r="C99" s="507">
        <v>165.8</v>
      </c>
      <c r="D99" s="508">
        <v>164.16666666666666</v>
      </c>
      <c r="E99" s="508">
        <v>161.33333333333331</v>
      </c>
      <c r="F99" s="508">
        <v>156.86666666666665</v>
      </c>
      <c r="G99" s="508">
        <v>154.0333333333333</v>
      </c>
      <c r="H99" s="508">
        <v>168.63333333333333</v>
      </c>
      <c r="I99" s="508">
        <v>171.46666666666664</v>
      </c>
      <c r="J99" s="508">
        <v>175.93333333333334</v>
      </c>
      <c r="K99" s="507">
        <v>167</v>
      </c>
      <c r="L99" s="507">
        <v>159.69999999999999</v>
      </c>
      <c r="M99" s="507">
        <v>269.64801</v>
      </c>
    </row>
    <row r="100" spans="1:13" s="13" customFormat="1">
      <c r="A100" s="254">
        <v>90</v>
      </c>
      <c r="B100" s="510" t="s">
        <v>324</v>
      </c>
      <c r="C100" s="507">
        <v>461.25</v>
      </c>
      <c r="D100" s="508">
        <v>464.05</v>
      </c>
      <c r="E100" s="508">
        <v>456.20000000000005</v>
      </c>
      <c r="F100" s="508">
        <v>451.15000000000003</v>
      </c>
      <c r="G100" s="508">
        <v>443.30000000000007</v>
      </c>
      <c r="H100" s="508">
        <v>469.1</v>
      </c>
      <c r="I100" s="508">
        <v>476.95000000000005</v>
      </c>
      <c r="J100" s="508">
        <v>482</v>
      </c>
      <c r="K100" s="507">
        <v>471.9</v>
      </c>
      <c r="L100" s="507">
        <v>459</v>
      </c>
      <c r="M100" s="507">
        <v>1.5388500000000001</v>
      </c>
    </row>
    <row r="101" spans="1:13">
      <c r="A101" s="254">
        <v>91</v>
      </c>
      <c r="B101" s="510" t="s">
        <v>325</v>
      </c>
      <c r="C101" s="507">
        <v>359.7</v>
      </c>
      <c r="D101" s="508">
        <v>359.86666666666662</v>
      </c>
      <c r="E101" s="508">
        <v>344.83333333333326</v>
      </c>
      <c r="F101" s="508">
        <v>329.96666666666664</v>
      </c>
      <c r="G101" s="508">
        <v>314.93333333333328</v>
      </c>
      <c r="H101" s="508">
        <v>374.73333333333323</v>
      </c>
      <c r="I101" s="508">
        <v>389.76666666666665</v>
      </c>
      <c r="J101" s="508">
        <v>404.63333333333321</v>
      </c>
      <c r="K101" s="507">
        <v>374.9</v>
      </c>
      <c r="L101" s="507">
        <v>345</v>
      </c>
      <c r="M101" s="507">
        <v>1.06932</v>
      </c>
    </row>
    <row r="102" spans="1:13">
      <c r="A102" s="254">
        <v>92</v>
      </c>
      <c r="B102" s="510" t="s">
        <v>326</v>
      </c>
      <c r="C102" s="507">
        <v>514.70000000000005</v>
      </c>
      <c r="D102" s="508">
        <v>519.5</v>
      </c>
      <c r="E102" s="508">
        <v>507.29999999999995</v>
      </c>
      <c r="F102" s="508">
        <v>499.9</v>
      </c>
      <c r="G102" s="508">
        <v>487.69999999999993</v>
      </c>
      <c r="H102" s="508">
        <v>526.9</v>
      </c>
      <c r="I102" s="508">
        <v>539.1</v>
      </c>
      <c r="J102" s="508">
        <v>546.5</v>
      </c>
      <c r="K102" s="507">
        <v>531.70000000000005</v>
      </c>
      <c r="L102" s="507">
        <v>512.1</v>
      </c>
      <c r="M102" s="507">
        <v>1.37517</v>
      </c>
    </row>
    <row r="103" spans="1:13">
      <c r="A103" s="254">
        <v>93</v>
      </c>
      <c r="B103" s="510" t="s">
        <v>77</v>
      </c>
      <c r="C103" s="507">
        <v>135</v>
      </c>
      <c r="D103" s="508">
        <v>136.63333333333333</v>
      </c>
      <c r="E103" s="508">
        <v>132.96666666666664</v>
      </c>
      <c r="F103" s="508">
        <v>130.93333333333331</v>
      </c>
      <c r="G103" s="508">
        <v>127.26666666666662</v>
      </c>
      <c r="H103" s="508">
        <v>138.66666666666666</v>
      </c>
      <c r="I103" s="508">
        <v>142.33333333333334</v>
      </c>
      <c r="J103" s="508">
        <v>144.36666666666667</v>
      </c>
      <c r="K103" s="507">
        <v>140.30000000000001</v>
      </c>
      <c r="L103" s="507">
        <v>134.6</v>
      </c>
      <c r="M103" s="507">
        <v>35.908209999999997</v>
      </c>
    </row>
    <row r="104" spans="1:13">
      <c r="A104" s="254">
        <v>94</v>
      </c>
      <c r="B104" s="510" t="s">
        <v>327</v>
      </c>
      <c r="C104" s="507">
        <v>1649.95</v>
      </c>
      <c r="D104" s="508">
        <v>1655.0333333333335</v>
      </c>
      <c r="E104" s="508">
        <v>1626.2166666666672</v>
      </c>
      <c r="F104" s="508">
        <v>1602.4833333333336</v>
      </c>
      <c r="G104" s="508">
        <v>1573.6666666666672</v>
      </c>
      <c r="H104" s="508">
        <v>1678.7666666666671</v>
      </c>
      <c r="I104" s="508">
        <v>1707.5833333333333</v>
      </c>
      <c r="J104" s="508">
        <v>1731.3166666666671</v>
      </c>
      <c r="K104" s="507">
        <v>1683.85</v>
      </c>
      <c r="L104" s="507">
        <v>1631.3</v>
      </c>
      <c r="M104" s="507">
        <v>2.8801100000000002</v>
      </c>
    </row>
    <row r="105" spans="1:13">
      <c r="A105" s="254">
        <v>95</v>
      </c>
      <c r="B105" s="510" t="s">
        <v>328</v>
      </c>
      <c r="C105" s="507">
        <v>18.149999999999999</v>
      </c>
      <c r="D105" s="508">
        <v>18.283333333333331</v>
      </c>
      <c r="E105" s="508">
        <v>17.816666666666663</v>
      </c>
      <c r="F105" s="508">
        <v>17.483333333333331</v>
      </c>
      <c r="G105" s="508">
        <v>17.016666666666662</v>
      </c>
      <c r="H105" s="508">
        <v>18.616666666666664</v>
      </c>
      <c r="I105" s="508">
        <v>19.083333333333332</v>
      </c>
      <c r="J105" s="508">
        <v>19.416666666666664</v>
      </c>
      <c r="K105" s="507">
        <v>18.75</v>
      </c>
      <c r="L105" s="507">
        <v>17.95</v>
      </c>
      <c r="M105" s="507">
        <v>162.54581999999999</v>
      </c>
    </row>
    <row r="106" spans="1:13">
      <c r="A106" s="254">
        <v>96</v>
      </c>
      <c r="B106" s="510" t="s">
        <v>329</v>
      </c>
      <c r="C106" s="507">
        <v>618.5</v>
      </c>
      <c r="D106" s="508">
        <v>621.05000000000007</v>
      </c>
      <c r="E106" s="508">
        <v>610.70000000000016</v>
      </c>
      <c r="F106" s="508">
        <v>602.90000000000009</v>
      </c>
      <c r="G106" s="508">
        <v>592.55000000000018</v>
      </c>
      <c r="H106" s="508">
        <v>628.85000000000014</v>
      </c>
      <c r="I106" s="508">
        <v>639.20000000000005</v>
      </c>
      <c r="J106" s="508">
        <v>647.00000000000011</v>
      </c>
      <c r="K106" s="507">
        <v>631.4</v>
      </c>
      <c r="L106" s="507">
        <v>613.25</v>
      </c>
      <c r="M106" s="507">
        <v>8.4058600000000006</v>
      </c>
    </row>
    <row r="107" spans="1:13">
      <c r="A107" s="254">
        <v>97</v>
      </c>
      <c r="B107" s="510" t="s">
        <v>330</v>
      </c>
      <c r="C107" s="507">
        <v>319.14999999999998</v>
      </c>
      <c r="D107" s="508">
        <v>321.46666666666664</v>
      </c>
      <c r="E107" s="508">
        <v>314.93333333333328</v>
      </c>
      <c r="F107" s="508">
        <v>310.71666666666664</v>
      </c>
      <c r="G107" s="508">
        <v>304.18333333333328</v>
      </c>
      <c r="H107" s="508">
        <v>325.68333333333328</v>
      </c>
      <c r="I107" s="508">
        <v>332.2166666666667</v>
      </c>
      <c r="J107" s="508">
        <v>336.43333333333328</v>
      </c>
      <c r="K107" s="507">
        <v>328</v>
      </c>
      <c r="L107" s="507">
        <v>317.25</v>
      </c>
      <c r="M107" s="507">
        <v>2.66344</v>
      </c>
    </row>
    <row r="108" spans="1:13">
      <c r="A108" s="254">
        <v>98</v>
      </c>
      <c r="B108" s="510" t="s">
        <v>79</v>
      </c>
      <c r="C108" s="507">
        <v>536.6</v>
      </c>
      <c r="D108" s="508">
        <v>535.41666666666663</v>
      </c>
      <c r="E108" s="508">
        <v>521.08333333333326</v>
      </c>
      <c r="F108" s="508">
        <v>505.56666666666661</v>
      </c>
      <c r="G108" s="508">
        <v>491.23333333333323</v>
      </c>
      <c r="H108" s="508">
        <v>550.93333333333328</v>
      </c>
      <c r="I108" s="508">
        <v>565.26666666666654</v>
      </c>
      <c r="J108" s="508">
        <v>580.7833333333333</v>
      </c>
      <c r="K108" s="507">
        <v>549.75</v>
      </c>
      <c r="L108" s="507">
        <v>519.9</v>
      </c>
      <c r="M108" s="507">
        <v>11.636620000000001</v>
      </c>
    </row>
    <row r="109" spans="1:13">
      <c r="A109" s="254">
        <v>99</v>
      </c>
      <c r="B109" s="510" t="s">
        <v>331</v>
      </c>
      <c r="C109" s="507">
        <v>4119.8</v>
      </c>
      <c r="D109" s="508">
        <v>4109.9833333333336</v>
      </c>
      <c r="E109" s="508">
        <v>4065.0166666666673</v>
      </c>
      <c r="F109" s="508">
        <v>4010.2333333333336</v>
      </c>
      <c r="G109" s="508">
        <v>3965.2666666666673</v>
      </c>
      <c r="H109" s="508">
        <v>4164.7666666666673</v>
      </c>
      <c r="I109" s="508">
        <v>4209.7333333333345</v>
      </c>
      <c r="J109" s="508">
        <v>4264.5166666666673</v>
      </c>
      <c r="K109" s="507">
        <v>4154.95</v>
      </c>
      <c r="L109" s="507">
        <v>4055.2</v>
      </c>
      <c r="M109" s="507">
        <v>0.17463999999999999</v>
      </c>
    </row>
    <row r="110" spans="1:13">
      <c r="A110" s="254">
        <v>100</v>
      </c>
      <c r="B110" s="510" t="s">
        <v>332</v>
      </c>
      <c r="C110" s="507">
        <v>173.85</v>
      </c>
      <c r="D110" s="508">
        <v>173.28333333333333</v>
      </c>
      <c r="E110" s="508">
        <v>168.56666666666666</v>
      </c>
      <c r="F110" s="508">
        <v>163.28333333333333</v>
      </c>
      <c r="G110" s="508">
        <v>158.56666666666666</v>
      </c>
      <c r="H110" s="508">
        <v>178.56666666666666</v>
      </c>
      <c r="I110" s="508">
        <v>183.2833333333333</v>
      </c>
      <c r="J110" s="508">
        <v>188.56666666666666</v>
      </c>
      <c r="K110" s="507">
        <v>178</v>
      </c>
      <c r="L110" s="507">
        <v>168</v>
      </c>
      <c r="M110" s="507">
        <v>3.44747</v>
      </c>
    </row>
    <row r="111" spans="1:13">
      <c r="A111" s="254">
        <v>101</v>
      </c>
      <c r="B111" s="510" t="s">
        <v>333</v>
      </c>
      <c r="C111" s="507">
        <v>242.6</v>
      </c>
      <c r="D111" s="508">
        <v>246.38333333333333</v>
      </c>
      <c r="E111" s="508">
        <v>236.21666666666664</v>
      </c>
      <c r="F111" s="508">
        <v>229.83333333333331</v>
      </c>
      <c r="G111" s="508">
        <v>219.66666666666663</v>
      </c>
      <c r="H111" s="508">
        <v>252.76666666666665</v>
      </c>
      <c r="I111" s="508">
        <v>262.93333333333334</v>
      </c>
      <c r="J111" s="508">
        <v>269.31666666666666</v>
      </c>
      <c r="K111" s="507">
        <v>256.55</v>
      </c>
      <c r="L111" s="507">
        <v>240</v>
      </c>
      <c r="M111" s="507">
        <v>14.713760000000001</v>
      </c>
    </row>
    <row r="112" spans="1:13">
      <c r="A112" s="254">
        <v>102</v>
      </c>
      <c r="B112" s="510" t="s">
        <v>334</v>
      </c>
      <c r="C112" s="507">
        <v>112.85</v>
      </c>
      <c r="D112" s="508">
        <v>112.2</v>
      </c>
      <c r="E112" s="508">
        <v>110</v>
      </c>
      <c r="F112" s="508">
        <v>107.14999999999999</v>
      </c>
      <c r="G112" s="508">
        <v>104.94999999999999</v>
      </c>
      <c r="H112" s="508">
        <v>115.05000000000001</v>
      </c>
      <c r="I112" s="508">
        <v>117.25000000000003</v>
      </c>
      <c r="J112" s="508">
        <v>120.10000000000002</v>
      </c>
      <c r="K112" s="507">
        <v>114.4</v>
      </c>
      <c r="L112" s="507">
        <v>109.35</v>
      </c>
      <c r="M112" s="507">
        <v>16.493040000000001</v>
      </c>
    </row>
    <row r="113" spans="1:13">
      <c r="A113" s="254">
        <v>103</v>
      </c>
      <c r="B113" s="510" t="s">
        <v>335</v>
      </c>
      <c r="C113" s="507">
        <v>602.5</v>
      </c>
      <c r="D113" s="508">
        <v>601.16666666666663</v>
      </c>
      <c r="E113" s="508">
        <v>590.33333333333326</v>
      </c>
      <c r="F113" s="508">
        <v>578.16666666666663</v>
      </c>
      <c r="G113" s="508">
        <v>567.33333333333326</v>
      </c>
      <c r="H113" s="508">
        <v>613.33333333333326</v>
      </c>
      <c r="I113" s="508">
        <v>624.16666666666652</v>
      </c>
      <c r="J113" s="508">
        <v>636.33333333333326</v>
      </c>
      <c r="K113" s="507">
        <v>612</v>
      </c>
      <c r="L113" s="507">
        <v>589</v>
      </c>
      <c r="M113" s="507">
        <v>1.12412</v>
      </c>
    </row>
    <row r="114" spans="1:13">
      <c r="A114" s="254">
        <v>104</v>
      </c>
      <c r="B114" s="510" t="s">
        <v>81</v>
      </c>
      <c r="C114" s="507">
        <v>540.65</v>
      </c>
      <c r="D114" s="508">
        <v>542.15</v>
      </c>
      <c r="E114" s="508">
        <v>532.5</v>
      </c>
      <c r="F114" s="508">
        <v>524.35</v>
      </c>
      <c r="G114" s="508">
        <v>514.70000000000005</v>
      </c>
      <c r="H114" s="508">
        <v>550.29999999999995</v>
      </c>
      <c r="I114" s="508">
        <v>559.94999999999982</v>
      </c>
      <c r="J114" s="508">
        <v>568.09999999999991</v>
      </c>
      <c r="K114" s="507">
        <v>551.79999999999995</v>
      </c>
      <c r="L114" s="507">
        <v>534</v>
      </c>
      <c r="M114" s="507">
        <v>30.144380000000002</v>
      </c>
    </row>
    <row r="115" spans="1:13">
      <c r="A115" s="254">
        <v>105</v>
      </c>
      <c r="B115" s="510" t="s">
        <v>82</v>
      </c>
      <c r="C115" s="507">
        <v>812.5</v>
      </c>
      <c r="D115" s="508">
        <v>812.75</v>
      </c>
      <c r="E115" s="508">
        <v>807.35</v>
      </c>
      <c r="F115" s="508">
        <v>802.2</v>
      </c>
      <c r="G115" s="508">
        <v>796.80000000000007</v>
      </c>
      <c r="H115" s="508">
        <v>817.9</v>
      </c>
      <c r="I115" s="508">
        <v>823.30000000000007</v>
      </c>
      <c r="J115" s="508">
        <v>828.44999999999993</v>
      </c>
      <c r="K115" s="507">
        <v>818.15</v>
      </c>
      <c r="L115" s="507">
        <v>807.6</v>
      </c>
      <c r="M115" s="507">
        <v>32.655589999999997</v>
      </c>
    </row>
    <row r="116" spans="1:13">
      <c r="A116" s="254">
        <v>106</v>
      </c>
      <c r="B116" s="510" t="s">
        <v>231</v>
      </c>
      <c r="C116" s="507">
        <v>181.35</v>
      </c>
      <c r="D116" s="508">
        <v>180.25</v>
      </c>
      <c r="E116" s="508">
        <v>177</v>
      </c>
      <c r="F116" s="508">
        <v>172.65</v>
      </c>
      <c r="G116" s="508">
        <v>169.4</v>
      </c>
      <c r="H116" s="508">
        <v>184.6</v>
      </c>
      <c r="I116" s="508">
        <v>187.85</v>
      </c>
      <c r="J116" s="508">
        <v>192.2</v>
      </c>
      <c r="K116" s="507">
        <v>183.5</v>
      </c>
      <c r="L116" s="507">
        <v>175.9</v>
      </c>
      <c r="M116" s="507">
        <v>182.75462999999999</v>
      </c>
    </row>
    <row r="117" spans="1:13">
      <c r="A117" s="254">
        <v>107</v>
      </c>
      <c r="B117" s="510" t="s">
        <v>83</v>
      </c>
      <c r="C117" s="507">
        <v>154.9</v>
      </c>
      <c r="D117" s="508">
        <v>155.33333333333334</v>
      </c>
      <c r="E117" s="508">
        <v>153.36666666666667</v>
      </c>
      <c r="F117" s="508">
        <v>151.83333333333334</v>
      </c>
      <c r="G117" s="508">
        <v>149.86666666666667</v>
      </c>
      <c r="H117" s="508">
        <v>156.86666666666667</v>
      </c>
      <c r="I117" s="508">
        <v>158.83333333333331</v>
      </c>
      <c r="J117" s="508">
        <v>160.36666666666667</v>
      </c>
      <c r="K117" s="507">
        <v>157.30000000000001</v>
      </c>
      <c r="L117" s="507">
        <v>153.80000000000001</v>
      </c>
      <c r="M117" s="507">
        <v>176.10903999999999</v>
      </c>
    </row>
    <row r="118" spans="1:13">
      <c r="A118" s="254">
        <v>108</v>
      </c>
      <c r="B118" s="510" t="s">
        <v>336</v>
      </c>
      <c r="C118" s="507">
        <v>402.75</v>
      </c>
      <c r="D118" s="508">
        <v>405.90000000000003</v>
      </c>
      <c r="E118" s="508">
        <v>396.85000000000008</v>
      </c>
      <c r="F118" s="508">
        <v>390.95000000000005</v>
      </c>
      <c r="G118" s="508">
        <v>381.90000000000009</v>
      </c>
      <c r="H118" s="508">
        <v>411.80000000000007</v>
      </c>
      <c r="I118" s="508">
        <v>420.85</v>
      </c>
      <c r="J118" s="508">
        <v>426.75000000000006</v>
      </c>
      <c r="K118" s="507">
        <v>414.95</v>
      </c>
      <c r="L118" s="507">
        <v>400</v>
      </c>
      <c r="M118" s="507">
        <v>6.0116699999999996</v>
      </c>
    </row>
    <row r="119" spans="1:13">
      <c r="A119" s="254">
        <v>109</v>
      </c>
      <c r="B119" s="510" t="s">
        <v>823</v>
      </c>
      <c r="C119" s="507">
        <v>2674.55</v>
      </c>
      <c r="D119" s="508">
        <v>2658.1833333333334</v>
      </c>
      <c r="E119" s="508">
        <v>2618.3666666666668</v>
      </c>
      <c r="F119" s="508">
        <v>2562.1833333333334</v>
      </c>
      <c r="G119" s="508">
        <v>2522.3666666666668</v>
      </c>
      <c r="H119" s="508">
        <v>2714.3666666666668</v>
      </c>
      <c r="I119" s="508">
        <v>2754.1833333333334</v>
      </c>
      <c r="J119" s="508">
        <v>2810.3666666666668</v>
      </c>
      <c r="K119" s="507">
        <v>2698</v>
      </c>
      <c r="L119" s="507">
        <v>2602</v>
      </c>
      <c r="M119" s="507">
        <v>3.26166</v>
      </c>
    </row>
    <row r="120" spans="1:13">
      <c r="A120" s="254">
        <v>110</v>
      </c>
      <c r="B120" s="510" t="s">
        <v>84</v>
      </c>
      <c r="C120" s="507">
        <v>1616.8</v>
      </c>
      <c r="D120" s="508">
        <v>1613.9333333333334</v>
      </c>
      <c r="E120" s="508">
        <v>1606.8666666666668</v>
      </c>
      <c r="F120" s="508">
        <v>1596.9333333333334</v>
      </c>
      <c r="G120" s="508">
        <v>1589.8666666666668</v>
      </c>
      <c r="H120" s="508">
        <v>1623.8666666666668</v>
      </c>
      <c r="I120" s="508">
        <v>1630.9333333333334</v>
      </c>
      <c r="J120" s="508">
        <v>1640.8666666666668</v>
      </c>
      <c r="K120" s="507">
        <v>1621</v>
      </c>
      <c r="L120" s="507">
        <v>1604</v>
      </c>
      <c r="M120" s="507">
        <v>4.0183400000000002</v>
      </c>
    </row>
    <row r="121" spans="1:13">
      <c r="A121" s="254">
        <v>111</v>
      </c>
      <c r="B121" s="510" t="s">
        <v>85</v>
      </c>
      <c r="C121" s="507">
        <v>578.35</v>
      </c>
      <c r="D121" s="508">
        <v>579.94999999999993</v>
      </c>
      <c r="E121" s="508">
        <v>571.89999999999986</v>
      </c>
      <c r="F121" s="508">
        <v>565.44999999999993</v>
      </c>
      <c r="G121" s="508">
        <v>557.39999999999986</v>
      </c>
      <c r="H121" s="508">
        <v>586.39999999999986</v>
      </c>
      <c r="I121" s="508">
        <v>594.44999999999982</v>
      </c>
      <c r="J121" s="508">
        <v>600.89999999999986</v>
      </c>
      <c r="K121" s="507">
        <v>588</v>
      </c>
      <c r="L121" s="507">
        <v>573.5</v>
      </c>
      <c r="M121" s="507">
        <v>25.966419999999999</v>
      </c>
    </row>
    <row r="122" spans="1:13">
      <c r="A122" s="254">
        <v>112</v>
      </c>
      <c r="B122" s="510" t="s">
        <v>232</v>
      </c>
      <c r="C122" s="507">
        <v>776.7</v>
      </c>
      <c r="D122" s="508">
        <v>778.23333333333323</v>
      </c>
      <c r="E122" s="508">
        <v>770.46666666666647</v>
      </c>
      <c r="F122" s="508">
        <v>764.23333333333323</v>
      </c>
      <c r="G122" s="508">
        <v>756.46666666666647</v>
      </c>
      <c r="H122" s="508">
        <v>784.46666666666647</v>
      </c>
      <c r="I122" s="508">
        <v>792.23333333333312</v>
      </c>
      <c r="J122" s="508">
        <v>798.46666666666647</v>
      </c>
      <c r="K122" s="507">
        <v>786</v>
      </c>
      <c r="L122" s="507">
        <v>772</v>
      </c>
      <c r="M122" s="507">
        <v>4.6774300000000002</v>
      </c>
    </row>
    <row r="123" spans="1:13">
      <c r="A123" s="254">
        <v>113</v>
      </c>
      <c r="B123" s="510" t="s">
        <v>337</v>
      </c>
      <c r="C123" s="507">
        <v>721.85</v>
      </c>
      <c r="D123" s="508">
        <v>726.31666666666661</v>
      </c>
      <c r="E123" s="508">
        <v>713.53333333333319</v>
      </c>
      <c r="F123" s="508">
        <v>705.21666666666658</v>
      </c>
      <c r="G123" s="508">
        <v>692.43333333333317</v>
      </c>
      <c r="H123" s="508">
        <v>734.63333333333321</v>
      </c>
      <c r="I123" s="508">
        <v>747.41666666666652</v>
      </c>
      <c r="J123" s="508">
        <v>755.73333333333323</v>
      </c>
      <c r="K123" s="507">
        <v>739.1</v>
      </c>
      <c r="L123" s="507">
        <v>718</v>
      </c>
      <c r="M123" s="507">
        <v>0.54627000000000003</v>
      </c>
    </row>
    <row r="124" spans="1:13">
      <c r="A124" s="254">
        <v>114</v>
      </c>
      <c r="B124" s="510" t="s">
        <v>233</v>
      </c>
      <c r="C124" s="507">
        <v>390.95</v>
      </c>
      <c r="D124" s="508">
        <v>392.06666666666666</v>
      </c>
      <c r="E124" s="508">
        <v>385.38333333333333</v>
      </c>
      <c r="F124" s="508">
        <v>379.81666666666666</v>
      </c>
      <c r="G124" s="508">
        <v>373.13333333333333</v>
      </c>
      <c r="H124" s="508">
        <v>397.63333333333333</v>
      </c>
      <c r="I124" s="508">
        <v>404.31666666666661</v>
      </c>
      <c r="J124" s="508">
        <v>409.88333333333333</v>
      </c>
      <c r="K124" s="507">
        <v>398.75</v>
      </c>
      <c r="L124" s="507">
        <v>386.5</v>
      </c>
      <c r="M124" s="507">
        <v>17.386410000000001</v>
      </c>
    </row>
    <row r="125" spans="1:13">
      <c r="A125" s="254">
        <v>115</v>
      </c>
      <c r="B125" s="510" t="s">
        <v>86</v>
      </c>
      <c r="C125" s="507">
        <v>864.45</v>
      </c>
      <c r="D125" s="508">
        <v>856.63333333333333</v>
      </c>
      <c r="E125" s="508">
        <v>830.31666666666661</v>
      </c>
      <c r="F125" s="508">
        <v>796.18333333333328</v>
      </c>
      <c r="G125" s="508">
        <v>769.86666666666656</v>
      </c>
      <c r="H125" s="508">
        <v>890.76666666666665</v>
      </c>
      <c r="I125" s="508">
        <v>917.08333333333348</v>
      </c>
      <c r="J125" s="508">
        <v>951.2166666666667</v>
      </c>
      <c r="K125" s="507">
        <v>882.95</v>
      </c>
      <c r="L125" s="507">
        <v>822.5</v>
      </c>
      <c r="M125" s="507">
        <v>50.934429999999999</v>
      </c>
    </row>
    <row r="126" spans="1:13">
      <c r="A126" s="254">
        <v>116</v>
      </c>
      <c r="B126" s="510" t="s">
        <v>338</v>
      </c>
      <c r="C126" s="507">
        <v>666.1</v>
      </c>
      <c r="D126" s="508">
        <v>666.19999999999993</v>
      </c>
      <c r="E126" s="508">
        <v>650.39999999999986</v>
      </c>
      <c r="F126" s="508">
        <v>634.69999999999993</v>
      </c>
      <c r="G126" s="508">
        <v>618.89999999999986</v>
      </c>
      <c r="H126" s="508">
        <v>681.89999999999986</v>
      </c>
      <c r="I126" s="508">
        <v>697.69999999999982</v>
      </c>
      <c r="J126" s="508">
        <v>713.39999999999986</v>
      </c>
      <c r="K126" s="507">
        <v>682</v>
      </c>
      <c r="L126" s="507">
        <v>650.5</v>
      </c>
      <c r="M126" s="507">
        <v>6.4215799999999996</v>
      </c>
    </row>
    <row r="127" spans="1:13">
      <c r="A127" s="254">
        <v>117</v>
      </c>
      <c r="B127" s="510" t="s">
        <v>339</v>
      </c>
      <c r="C127" s="507">
        <v>101.55</v>
      </c>
      <c r="D127" s="508">
        <v>102.56666666666666</v>
      </c>
      <c r="E127" s="508">
        <v>100.23333333333332</v>
      </c>
      <c r="F127" s="508">
        <v>98.916666666666657</v>
      </c>
      <c r="G127" s="508">
        <v>96.583333333333314</v>
      </c>
      <c r="H127" s="508">
        <v>103.88333333333333</v>
      </c>
      <c r="I127" s="508">
        <v>106.21666666666667</v>
      </c>
      <c r="J127" s="508">
        <v>107.53333333333333</v>
      </c>
      <c r="K127" s="507">
        <v>104.9</v>
      </c>
      <c r="L127" s="507">
        <v>101.25</v>
      </c>
      <c r="M127" s="507">
        <v>4.6357499999999998</v>
      </c>
    </row>
    <row r="128" spans="1:13">
      <c r="A128" s="254">
        <v>118</v>
      </c>
      <c r="B128" s="510" t="s">
        <v>340</v>
      </c>
      <c r="C128" s="507">
        <v>114.65</v>
      </c>
      <c r="D128" s="508">
        <v>115.39999999999999</v>
      </c>
      <c r="E128" s="508">
        <v>113.29999999999998</v>
      </c>
      <c r="F128" s="508">
        <v>111.94999999999999</v>
      </c>
      <c r="G128" s="508">
        <v>109.84999999999998</v>
      </c>
      <c r="H128" s="508">
        <v>116.74999999999999</v>
      </c>
      <c r="I128" s="508">
        <v>118.84999999999998</v>
      </c>
      <c r="J128" s="508">
        <v>120.19999999999999</v>
      </c>
      <c r="K128" s="507">
        <v>117.5</v>
      </c>
      <c r="L128" s="507">
        <v>114.05</v>
      </c>
      <c r="M128" s="507">
        <v>29.929939999999998</v>
      </c>
    </row>
    <row r="129" spans="1:13">
      <c r="A129" s="254">
        <v>119</v>
      </c>
      <c r="B129" s="510" t="s">
        <v>341</v>
      </c>
      <c r="C129" s="507">
        <v>531.35</v>
      </c>
      <c r="D129" s="508">
        <v>522.7833333333333</v>
      </c>
      <c r="E129" s="508">
        <v>503.56666666666661</v>
      </c>
      <c r="F129" s="508">
        <v>475.7833333333333</v>
      </c>
      <c r="G129" s="508">
        <v>456.56666666666661</v>
      </c>
      <c r="H129" s="508">
        <v>550.56666666666661</v>
      </c>
      <c r="I129" s="508">
        <v>569.7833333333333</v>
      </c>
      <c r="J129" s="508">
        <v>597.56666666666661</v>
      </c>
      <c r="K129" s="507">
        <v>542</v>
      </c>
      <c r="L129" s="507">
        <v>495</v>
      </c>
      <c r="M129" s="507">
        <v>4.7940100000000001</v>
      </c>
    </row>
    <row r="130" spans="1:13">
      <c r="A130" s="254">
        <v>120</v>
      </c>
      <c r="B130" s="510" t="s">
        <v>92</v>
      </c>
      <c r="C130" s="507">
        <v>324.2</v>
      </c>
      <c r="D130" s="508">
        <v>322.61666666666662</v>
      </c>
      <c r="E130" s="508">
        <v>316.63333333333321</v>
      </c>
      <c r="F130" s="508">
        <v>309.06666666666661</v>
      </c>
      <c r="G130" s="508">
        <v>303.0833333333332</v>
      </c>
      <c r="H130" s="508">
        <v>330.18333333333322</v>
      </c>
      <c r="I130" s="508">
        <v>336.16666666666669</v>
      </c>
      <c r="J130" s="508">
        <v>343.73333333333323</v>
      </c>
      <c r="K130" s="507">
        <v>328.6</v>
      </c>
      <c r="L130" s="507">
        <v>315.05</v>
      </c>
      <c r="M130" s="507">
        <v>200.23351</v>
      </c>
    </row>
    <row r="131" spans="1:13">
      <c r="A131" s="254">
        <v>121</v>
      </c>
      <c r="B131" s="510" t="s">
        <v>87</v>
      </c>
      <c r="C131" s="507">
        <v>518.1</v>
      </c>
      <c r="D131" s="508">
        <v>516.71666666666658</v>
      </c>
      <c r="E131" s="508">
        <v>513.43333333333317</v>
      </c>
      <c r="F131" s="508">
        <v>508.76666666666654</v>
      </c>
      <c r="G131" s="508">
        <v>505.48333333333312</v>
      </c>
      <c r="H131" s="508">
        <v>521.38333333333321</v>
      </c>
      <c r="I131" s="508">
        <v>524.66666666666674</v>
      </c>
      <c r="J131" s="508">
        <v>529.33333333333326</v>
      </c>
      <c r="K131" s="507">
        <v>520</v>
      </c>
      <c r="L131" s="507">
        <v>512.04999999999995</v>
      </c>
      <c r="M131" s="507">
        <v>31.30922</v>
      </c>
    </row>
    <row r="132" spans="1:13">
      <c r="A132" s="254">
        <v>122</v>
      </c>
      <c r="B132" s="510" t="s">
        <v>234</v>
      </c>
      <c r="C132" s="507">
        <v>1502.45</v>
      </c>
      <c r="D132" s="508">
        <v>1511.8333333333333</v>
      </c>
      <c r="E132" s="508">
        <v>1484.6666666666665</v>
      </c>
      <c r="F132" s="508">
        <v>1466.8833333333332</v>
      </c>
      <c r="G132" s="508">
        <v>1439.7166666666665</v>
      </c>
      <c r="H132" s="508">
        <v>1529.6166666666666</v>
      </c>
      <c r="I132" s="508">
        <v>1556.7833333333331</v>
      </c>
      <c r="J132" s="508">
        <v>1574.5666666666666</v>
      </c>
      <c r="K132" s="507">
        <v>1539</v>
      </c>
      <c r="L132" s="507">
        <v>1494.05</v>
      </c>
      <c r="M132" s="507">
        <v>1.6886300000000001</v>
      </c>
    </row>
    <row r="133" spans="1:13">
      <c r="A133" s="254">
        <v>123</v>
      </c>
      <c r="B133" s="510" t="s">
        <v>342</v>
      </c>
      <c r="C133" s="507">
        <v>1602.15</v>
      </c>
      <c r="D133" s="508">
        <v>1608.1333333333334</v>
      </c>
      <c r="E133" s="508">
        <v>1576.8166666666668</v>
      </c>
      <c r="F133" s="508">
        <v>1551.4833333333333</v>
      </c>
      <c r="G133" s="508">
        <v>1520.1666666666667</v>
      </c>
      <c r="H133" s="508">
        <v>1633.4666666666669</v>
      </c>
      <c r="I133" s="508">
        <v>1664.7833333333335</v>
      </c>
      <c r="J133" s="508">
        <v>1690.116666666667</v>
      </c>
      <c r="K133" s="507">
        <v>1639.45</v>
      </c>
      <c r="L133" s="507">
        <v>1582.8</v>
      </c>
      <c r="M133" s="507">
        <v>12.703659999999999</v>
      </c>
    </row>
    <row r="134" spans="1:13">
      <c r="A134" s="254">
        <v>124</v>
      </c>
      <c r="B134" s="510" t="s">
        <v>343</v>
      </c>
      <c r="C134" s="507">
        <v>166.75</v>
      </c>
      <c r="D134" s="508">
        <v>165.29999999999998</v>
      </c>
      <c r="E134" s="508">
        <v>159.69999999999996</v>
      </c>
      <c r="F134" s="508">
        <v>152.64999999999998</v>
      </c>
      <c r="G134" s="508">
        <v>147.04999999999995</v>
      </c>
      <c r="H134" s="508">
        <v>172.34999999999997</v>
      </c>
      <c r="I134" s="508">
        <v>177.95</v>
      </c>
      <c r="J134" s="508">
        <v>184.99999999999997</v>
      </c>
      <c r="K134" s="507">
        <v>170.9</v>
      </c>
      <c r="L134" s="507">
        <v>158.25</v>
      </c>
      <c r="M134" s="507">
        <v>86.021680000000003</v>
      </c>
    </row>
    <row r="135" spans="1:13">
      <c r="A135" s="254">
        <v>125</v>
      </c>
      <c r="B135" s="510" t="s">
        <v>834</v>
      </c>
      <c r="C135" s="507">
        <v>345.8</v>
      </c>
      <c r="D135" s="508">
        <v>349.2</v>
      </c>
      <c r="E135" s="508">
        <v>338.7</v>
      </c>
      <c r="F135" s="508">
        <v>331.6</v>
      </c>
      <c r="G135" s="508">
        <v>321.10000000000002</v>
      </c>
      <c r="H135" s="508">
        <v>356.29999999999995</v>
      </c>
      <c r="I135" s="508">
        <v>366.79999999999995</v>
      </c>
      <c r="J135" s="508">
        <v>373.89999999999992</v>
      </c>
      <c r="K135" s="507">
        <v>359.7</v>
      </c>
      <c r="L135" s="507">
        <v>342.1</v>
      </c>
      <c r="M135" s="507">
        <v>22.639520000000001</v>
      </c>
    </row>
    <row r="136" spans="1:13">
      <c r="A136" s="254">
        <v>126</v>
      </c>
      <c r="B136" s="510" t="s">
        <v>740</v>
      </c>
      <c r="C136" s="507">
        <v>733.85</v>
      </c>
      <c r="D136" s="508">
        <v>739.7166666666667</v>
      </c>
      <c r="E136" s="508">
        <v>722.88333333333344</v>
      </c>
      <c r="F136" s="508">
        <v>711.91666666666674</v>
      </c>
      <c r="G136" s="508">
        <v>695.08333333333348</v>
      </c>
      <c r="H136" s="508">
        <v>750.68333333333339</v>
      </c>
      <c r="I136" s="508">
        <v>767.51666666666665</v>
      </c>
      <c r="J136" s="508">
        <v>778.48333333333335</v>
      </c>
      <c r="K136" s="507">
        <v>756.55</v>
      </c>
      <c r="L136" s="507">
        <v>728.75</v>
      </c>
      <c r="M136" s="507">
        <v>0.46988000000000002</v>
      </c>
    </row>
    <row r="137" spans="1:13">
      <c r="A137" s="254">
        <v>127</v>
      </c>
      <c r="B137" s="510" t="s">
        <v>345</v>
      </c>
      <c r="C137" s="507">
        <v>655.45</v>
      </c>
      <c r="D137" s="508">
        <v>665.15</v>
      </c>
      <c r="E137" s="508">
        <v>642.79999999999995</v>
      </c>
      <c r="F137" s="508">
        <v>630.15</v>
      </c>
      <c r="G137" s="508">
        <v>607.79999999999995</v>
      </c>
      <c r="H137" s="508">
        <v>677.8</v>
      </c>
      <c r="I137" s="508">
        <v>700.15000000000009</v>
      </c>
      <c r="J137" s="508">
        <v>712.8</v>
      </c>
      <c r="K137" s="507">
        <v>687.5</v>
      </c>
      <c r="L137" s="507">
        <v>652.5</v>
      </c>
      <c r="M137" s="507">
        <v>3.1767599999999998</v>
      </c>
    </row>
    <row r="138" spans="1:13">
      <c r="A138" s="254">
        <v>128</v>
      </c>
      <c r="B138" s="510" t="s">
        <v>89</v>
      </c>
      <c r="C138" s="507">
        <v>11.45</v>
      </c>
      <c r="D138" s="508">
        <v>11.516666666666666</v>
      </c>
      <c r="E138" s="508">
        <v>11.333333333333332</v>
      </c>
      <c r="F138" s="508">
        <v>11.216666666666667</v>
      </c>
      <c r="G138" s="508">
        <v>11.033333333333333</v>
      </c>
      <c r="H138" s="508">
        <v>11.633333333333331</v>
      </c>
      <c r="I138" s="508">
        <v>11.816666666666665</v>
      </c>
      <c r="J138" s="508">
        <v>11.93333333333333</v>
      </c>
      <c r="K138" s="507">
        <v>11.7</v>
      </c>
      <c r="L138" s="507">
        <v>11.4</v>
      </c>
      <c r="M138" s="507">
        <v>52.878810000000001</v>
      </c>
    </row>
    <row r="139" spans="1:13">
      <c r="A139" s="254">
        <v>129</v>
      </c>
      <c r="B139" s="510" t="s">
        <v>346</v>
      </c>
      <c r="C139" s="507">
        <v>118.7</v>
      </c>
      <c r="D139" s="508">
        <v>119.10000000000001</v>
      </c>
      <c r="E139" s="508">
        <v>118.00000000000001</v>
      </c>
      <c r="F139" s="508">
        <v>117.30000000000001</v>
      </c>
      <c r="G139" s="508">
        <v>116.20000000000002</v>
      </c>
      <c r="H139" s="508">
        <v>119.80000000000001</v>
      </c>
      <c r="I139" s="508">
        <v>120.9</v>
      </c>
      <c r="J139" s="508">
        <v>121.60000000000001</v>
      </c>
      <c r="K139" s="507">
        <v>120.2</v>
      </c>
      <c r="L139" s="507">
        <v>118.4</v>
      </c>
      <c r="M139" s="507">
        <v>2.9952100000000002</v>
      </c>
    </row>
    <row r="140" spans="1:13">
      <c r="A140" s="254">
        <v>130</v>
      </c>
      <c r="B140" s="510" t="s">
        <v>90</v>
      </c>
      <c r="C140" s="507">
        <v>3565.15</v>
      </c>
      <c r="D140" s="508">
        <v>3546.3000000000006</v>
      </c>
      <c r="E140" s="508">
        <v>3519.4000000000015</v>
      </c>
      <c r="F140" s="508">
        <v>3473.650000000001</v>
      </c>
      <c r="G140" s="508">
        <v>3446.7500000000018</v>
      </c>
      <c r="H140" s="508">
        <v>3592.0500000000011</v>
      </c>
      <c r="I140" s="508">
        <v>3618.95</v>
      </c>
      <c r="J140" s="508">
        <v>3664.7000000000007</v>
      </c>
      <c r="K140" s="507">
        <v>3573.2</v>
      </c>
      <c r="L140" s="507">
        <v>3500.55</v>
      </c>
      <c r="M140" s="507">
        <v>7.25617</v>
      </c>
    </row>
    <row r="141" spans="1:13">
      <c r="A141" s="254">
        <v>131</v>
      </c>
      <c r="B141" s="510" t="s">
        <v>347</v>
      </c>
      <c r="C141" s="507">
        <v>19276.900000000001</v>
      </c>
      <c r="D141" s="508">
        <v>19308.983333333334</v>
      </c>
      <c r="E141" s="508">
        <v>18717.966666666667</v>
      </c>
      <c r="F141" s="508">
        <v>18159.033333333333</v>
      </c>
      <c r="G141" s="508">
        <v>17568.016666666666</v>
      </c>
      <c r="H141" s="508">
        <v>19867.916666666668</v>
      </c>
      <c r="I141" s="508">
        <v>20458.933333333338</v>
      </c>
      <c r="J141" s="508">
        <v>21017.866666666669</v>
      </c>
      <c r="K141" s="507">
        <v>19900</v>
      </c>
      <c r="L141" s="507">
        <v>18750.05</v>
      </c>
      <c r="M141" s="507">
        <v>0.69947000000000004</v>
      </c>
    </row>
    <row r="142" spans="1:13">
      <c r="A142" s="254">
        <v>132</v>
      </c>
      <c r="B142" s="510" t="s">
        <v>348</v>
      </c>
      <c r="C142" s="507">
        <v>2325.1</v>
      </c>
      <c r="D142" s="508">
        <v>2338.3833333333337</v>
      </c>
      <c r="E142" s="508">
        <v>2301.7666666666673</v>
      </c>
      <c r="F142" s="508">
        <v>2278.4333333333338</v>
      </c>
      <c r="G142" s="508">
        <v>2241.8166666666675</v>
      </c>
      <c r="H142" s="508">
        <v>2361.7166666666672</v>
      </c>
      <c r="I142" s="508">
        <v>2398.333333333333</v>
      </c>
      <c r="J142" s="508">
        <v>2421.666666666667</v>
      </c>
      <c r="K142" s="507">
        <v>2375</v>
      </c>
      <c r="L142" s="507">
        <v>2315.0500000000002</v>
      </c>
      <c r="M142" s="507">
        <v>1.41825</v>
      </c>
    </row>
    <row r="143" spans="1:13">
      <c r="A143" s="254">
        <v>133</v>
      </c>
      <c r="B143" s="510" t="s">
        <v>93</v>
      </c>
      <c r="C143" s="507">
        <v>4502.55</v>
      </c>
      <c r="D143" s="508">
        <v>4481.4333333333334</v>
      </c>
      <c r="E143" s="508">
        <v>4447.1166666666668</v>
      </c>
      <c r="F143" s="508">
        <v>4391.6833333333334</v>
      </c>
      <c r="G143" s="508">
        <v>4357.3666666666668</v>
      </c>
      <c r="H143" s="508">
        <v>4536.8666666666668</v>
      </c>
      <c r="I143" s="508">
        <v>4571.1833333333343</v>
      </c>
      <c r="J143" s="508">
        <v>4626.6166666666668</v>
      </c>
      <c r="K143" s="507">
        <v>4515.75</v>
      </c>
      <c r="L143" s="507">
        <v>4426</v>
      </c>
      <c r="M143" s="507">
        <v>8.5061400000000003</v>
      </c>
    </row>
    <row r="144" spans="1:13">
      <c r="A144" s="254">
        <v>134</v>
      </c>
      <c r="B144" s="510" t="s">
        <v>349</v>
      </c>
      <c r="C144" s="507">
        <v>343.2</v>
      </c>
      <c r="D144" s="508">
        <v>343.91666666666669</v>
      </c>
      <c r="E144" s="508">
        <v>337.83333333333337</v>
      </c>
      <c r="F144" s="508">
        <v>332.4666666666667</v>
      </c>
      <c r="G144" s="508">
        <v>326.38333333333338</v>
      </c>
      <c r="H144" s="508">
        <v>349.28333333333336</v>
      </c>
      <c r="I144" s="508">
        <v>355.36666666666673</v>
      </c>
      <c r="J144" s="508">
        <v>360.73333333333335</v>
      </c>
      <c r="K144" s="507">
        <v>350</v>
      </c>
      <c r="L144" s="507">
        <v>338.55</v>
      </c>
      <c r="M144" s="507">
        <v>4.5523899999999999</v>
      </c>
    </row>
    <row r="145" spans="1:13">
      <c r="A145" s="254">
        <v>135</v>
      </c>
      <c r="B145" s="510" t="s">
        <v>350</v>
      </c>
      <c r="C145" s="507">
        <v>103.65</v>
      </c>
      <c r="D145" s="508">
        <v>101.58333333333333</v>
      </c>
      <c r="E145" s="508">
        <v>98.466666666666654</v>
      </c>
      <c r="F145" s="508">
        <v>93.283333333333331</v>
      </c>
      <c r="G145" s="508">
        <v>90.166666666666657</v>
      </c>
      <c r="H145" s="508">
        <v>106.76666666666665</v>
      </c>
      <c r="I145" s="508">
        <v>109.88333333333333</v>
      </c>
      <c r="J145" s="508">
        <v>115.06666666666665</v>
      </c>
      <c r="K145" s="507">
        <v>104.7</v>
      </c>
      <c r="L145" s="507">
        <v>96.4</v>
      </c>
      <c r="M145" s="507">
        <v>21.455639999999999</v>
      </c>
    </row>
    <row r="146" spans="1:13">
      <c r="A146" s="254">
        <v>136</v>
      </c>
      <c r="B146" s="510" t="s">
        <v>835</v>
      </c>
      <c r="C146" s="507">
        <v>233.55</v>
      </c>
      <c r="D146" s="508">
        <v>232.26666666666665</v>
      </c>
      <c r="E146" s="508">
        <v>225.5333333333333</v>
      </c>
      <c r="F146" s="508">
        <v>217.51666666666665</v>
      </c>
      <c r="G146" s="508">
        <v>210.7833333333333</v>
      </c>
      <c r="H146" s="508">
        <v>240.2833333333333</v>
      </c>
      <c r="I146" s="508">
        <v>247.01666666666665</v>
      </c>
      <c r="J146" s="508">
        <v>255.0333333333333</v>
      </c>
      <c r="K146" s="507">
        <v>239</v>
      </c>
      <c r="L146" s="507">
        <v>224.25</v>
      </c>
      <c r="M146" s="507">
        <v>15.13998</v>
      </c>
    </row>
    <row r="147" spans="1:13">
      <c r="A147" s="254">
        <v>137</v>
      </c>
      <c r="B147" s="510" t="s">
        <v>742</v>
      </c>
      <c r="C147" s="507">
        <v>1903.65</v>
      </c>
      <c r="D147" s="508">
        <v>1906.2333333333333</v>
      </c>
      <c r="E147" s="508">
        <v>1892.4666666666667</v>
      </c>
      <c r="F147" s="508">
        <v>1881.2833333333333</v>
      </c>
      <c r="G147" s="508">
        <v>1867.5166666666667</v>
      </c>
      <c r="H147" s="508">
        <v>1917.4166666666667</v>
      </c>
      <c r="I147" s="508">
        <v>1931.1833333333336</v>
      </c>
      <c r="J147" s="508">
        <v>1942.3666666666668</v>
      </c>
      <c r="K147" s="507">
        <v>1920</v>
      </c>
      <c r="L147" s="507">
        <v>1895.05</v>
      </c>
      <c r="M147" s="507">
        <v>6.9449999999999998E-2</v>
      </c>
    </row>
    <row r="148" spans="1:13">
      <c r="A148" s="254">
        <v>138</v>
      </c>
      <c r="B148" s="510" t="s">
        <v>235</v>
      </c>
      <c r="C148" s="507">
        <v>76.349999999999994</v>
      </c>
      <c r="D148" s="508">
        <v>74.066666666666663</v>
      </c>
      <c r="E148" s="508">
        <v>71.783333333333331</v>
      </c>
      <c r="F148" s="508">
        <v>67.216666666666669</v>
      </c>
      <c r="G148" s="508">
        <v>64.933333333333337</v>
      </c>
      <c r="H148" s="508">
        <v>78.633333333333326</v>
      </c>
      <c r="I148" s="508">
        <v>80.916666666666657</v>
      </c>
      <c r="J148" s="508">
        <v>85.48333333333332</v>
      </c>
      <c r="K148" s="507">
        <v>76.349999999999994</v>
      </c>
      <c r="L148" s="507">
        <v>69.5</v>
      </c>
      <c r="M148" s="507">
        <v>118.91325999999999</v>
      </c>
    </row>
    <row r="149" spans="1:13">
      <c r="A149" s="254">
        <v>139</v>
      </c>
      <c r="B149" s="510" t="s">
        <v>94</v>
      </c>
      <c r="C149" s="507">
        <v>2599.0500000000002</v>
      </c>
      <c r="D149" s="508">
        <v>2599</v>
      </c>
      <c r="E149" s="508">
        <v>2571.15</v>
      </c>
      <c r="F149" s="508">
        <v>2543.25</v>
      </c>
      <c r="G149" s="508">
        <v>2515.4</v>
      </c>
      <c r="H149" s="508">
        <v>2626.9</v>
      </c>
      <c r="I149" s="508">
        <v>2654.7500000000005</v>
      </c>
      <c r="J149" s="508">
        <v>2682.65</v>
      </c>
      <c r="K149" s="507">
        <v>2626.85</v>
      </c>
      <c r="L149" s="507">
        <v>2571.1</v>
      </c>
      <c r="M149" s="507">
        <v>12.89447</v>
      </c>
    </row>
    <row r="150" spans="1:13">
      <c r="A150" s="254">
        <v>140</v>
      </c>
      <c r="B150" s="510" t="s">
        <v>351</v>
      </c>
      <c r="C150" s="507">
        <v>179.7</v>
      </c>
      <c r="D150" s="508">
        <v>180.61666666666665</v>
      </c>
      <c r="E150" s="508">
        <v>177.2833333333333</v>
      </c>
      <c r="F150" s="508">
        <v>174.86666666666665</v>
      </c>
      <c r="G150" s="508">
        <v>171.5333333333333</v>
      </c>
      <c r="H150" s="508">
        <v>183.0333333333333</v>
      </c>
      <c r="I150" s="508">
        <v>186.36666666666662</v>
      </c>
      <c r="J150" s="508">
        <v>188.7833333333333</v>
      </c>
      <c r="K150" s="507">
        <v>183.95</v>
      </c>
      <c r="L150" s="507">
        <v>178.2</v>
      </c>
      <c r="M150" s="507">
        <v>0.82467999999999997</v>
      </c>
    </row>
    <row r="151" spans="1:13">
      <c r="A151" s="254">
        <v>141</v>
      </c>
      <c r="B151" s="510" t="s">
        <v>236</v>
      </c>
      <c r="C151" s="507">
        <v>450.65</v>
      </c>
      <c r="D151" s="508">
        <v>452.08333333333331</v>
      </c>
      <c r="E151" s="508">
        <v>444.16666666666663</v>
      </c>
      <c r="F151" s="508">
        <v>437.68333333333334</v>
      </c>
      <c r="G151" s="508">
        <v>429.76666666666665</v>
      </c>
      <c r="H151" s="508">
        <v>458.56666666666661</v>
      </c>
      <c r="I151" s="508">
        <v>466.48333333333323</v>
      </c>
      <c r="J151" s="508">
        <v>472.96666666666658</v>
      </c>
      <c r="K151" s="507">
        <v>460</v>
      </c>
      <c r="L151" s="507">
        <v>445.6</v>
      </c>
      <c r="M151" s="507">
        <v>7.0527499999999996</v>
      </c>
    </row>
    <row r="152" spans="1:13">
      <c r="A152" s="254">
        <v>142</v>
      </c>
      <c r="B152" s="510" t="s">
        <v>237</v>
      </c>
      <c r="C152" s="507">
        <v>1392.65</v>
      </c>
      <c r="D152" s="508">
        <v>1395.5666666666666</v>
      </c>
      <c r="E152" s="508">
        <v>1375.7833333333333</v>
      </c>
      <c r="F152" s="508">
        <v>1358.9166666666667</v>
      </c>
      <c r="G152" s="508">
        <v>1339.1333333333334</v>
      </c>
      <c r="H152" s="508">
        <v>1412.4333333333332</v>
      </c>
      <c r="I152" s="508">
        <v>1432.2166666666665</v>
      </c>
      <c r="J152" s="508">
        <v>1449.083333333333</v>
      </c>
      <c r="K152" s="507">
        <v>1415.35</v>
      </c>
      <c r="L152" s="507">
        <v>1378.7</v>
      </c>
      <c r="M152" s="507">
        <v>1.05576</v>
      </c>
    </row>
    <row r="153" spans="1:13">
      <c r="A153" s="254">
        <v>143</v>
      </c>
      <c r="B153" s="510" t="s">
        <v>238</v>
      </c>
      <c r="C153" s="507">
        <v>88.95</v>
      </c>
      <c r="D153" s="508">
        <v>90.166666666666671</v>
      </c>
      <c r="E153" s="508">
        <v>87.033333333333346</v>
      </c>
      <c r="F153" s="508">
        <v>85.116666666666674</v>
      </c>
      <c r="G153" s="508">
        <v>81.983333333333348</v>
      </c>
      <c r="H153" s="508">
        <v>92.083333333333343</v>
      </c>
      <c r="I153" s="508">
        <v>95.216666666666669</v>
      </c>
      <c r="J153" s="508">
        <v>97.13333333333334</v>
      </c>
      <c r="K153" s="507">
        <v>93.3</v>
      </c>
      <c r="L153" s="507">
        <v>88.25</v>
      </c>
      <c r="M153" s="507">
        <v>215.17276000000001</v>
      </c>
    </row>
    <row r="154" spans="1:13">
      <c r="A154" s="254">
        <v>144</v>
      </c>
      <c r="B154" s="510" t="s">
        <v>95</v>
      </c>
      <c r="C154" s="507">
        <v>91.25</v>
      </c>
      <c r="D154" s="508">
        <v>91.399999999999991</v>
      </c>
      <c r="E154" s="508">
        <v>90.449999999999989</v>
      </c>
      <c r="F154" s="508">
        <v>89.649999999999991</v>
      </c>
      <c r="G154" s="508">
        <v>88.699999999999989</v>
      </c>
      <c r="H154" s="508">
        <v>92.199999999999989</v>
      </c>
      <c r="I154" s="508">
        <v>93.15</v>
      </c>
      <c r="J154" s="508">
        <v>93.949999999999989</v>
      </c>
      <c r="K154" s="507">
        <v>92.35</v>
      </c>
      <c r="L154" s="507">
        <v>90.6</v>
      </c>
      <c r="M154" s="507">
        <v>18.984749999999998</v>
      </c>
    </row>
    <row r="155" spans="1:13">
      <c r="A155" s="254">
        <v>145</v>
      </c>
      <c r="B155" s="510" t="s">
        <v>352</v>
      </c>
      <c r="C155" s="507">
        <v>589.4</v>
      </c>
      <c r="D155" s="508">
        <v>590.0333333333333</v>
      </c>
      <c r="E155" s="508">
        <v>585.36666666666656</v>
      </c>
      <c r="F155" s="508">
        <v>581.33333333333326</v>
      </c>
      <c r="G155" s="508">
        <v>576.66666666666652</v>
      </c>
      <c r="H155" s="508">
        <v>594.06666666666661</v>
      </c>
      <c r="I155" s="508">
        <v>598.73333333333335</v>
      </c>
      <c r="J155" s="508">
        <v>602.76666666666665</v>
      </c>
      <c r="K155" s="507">
        <v>594.70000000000005</v>
      </c>
      <c r="L155" s="507">
        <v>586</v>
      </c>
      <c r="M155" s="507">
        <v>0.88627</v>
      </c>
    </row>
    <row r="156" spans="1:13">
      <c r="A156" s="254">
        <v>146</v>
      </c>
      <c r="B156" s="510" t="s">
        <v>96</v>
      </c>
      <c r="C156" s="507">
        <v>1341.45</v>
      </c>
      <c r="D156" s="508">
        <v>1340.2</v>
      </c>
      <c r="E156" s="508">
        <v>1317.4</v>
      </c>
      <c r="F156" s="508">
        <v>1293.3500000000001</v>
      </c>
      <c r="G156" s="508">
        <v>1270.5500000000002</v>
      </c>
      <c r="H156" s="508">
        <v>1364.25</v>
      </c>
      <c r="I156" s="508">
        <v>1387.0499999999997</v>
      </c>
      <c r="J156" s="508">
        <v>1411.1</v>
      </c>
      <c r="K156" s="507">
        <v>1363</v>
      </c>
      <c r="L156" s="507">
        <v>1316.15</v>
      </c>
      <c r="M156" s="507">
        <v>16.021260000000002</v>
      </c>
    </row>
    <row r="157" spans="1:13">
      <c r="A157" s="254">
        <v>147</v>
      </c>
      <c r="B157" s="510" t="s">
        <v>97</v>
      </c>
      <c r="C157" s="507">
        <v>207.5</v>
      </c>
      <c r="D157" s="508">
        <v>208.51666666666665</v>
      </c>
      <c r="E157" s="508">
        <v>205.48333333333329</v>
      </c>
      <c r="F157" s="508">
        <v>203.46666666666664</v>
      </c>
      <c r="G157" s="508">
        <v>200.43333333333328</v>
      </c>
      <c r="H157" s="508">
        <v>210.5333333333333</v>
      </c>
      <c r="I157" s="508">
        <v>213.56666666666666</v>
      </c>
      <c r="J157" s="508">
        <v>215.58333333333331</v>
      </c>
      <c r="K157" s="507">
        <v>211.55</v>
      </c>
      <c r="L157" s="507">
        <v>206.5</v>
      </c>
      <c r="M157" s="507">
        <v>38.696219999999997</v>
      </c>
    </row>
    <row r="158" spans="1:13">
      <c r="A158" s="254">
        <v>148</v>
      </c>
      <c r="B158" s="510" t="s">
        <v>354</v>
      </c>
      <c r="C158" s="507">
        <v>280.75</v>
      </c>
      <c r="D158" s="508">
        <v>281.26666666666671</v>
      </c>
      <c r="E158" s="508">
        <v>278.08333333333343</v>
      </c>
      <c r="F158" s="508">
        <v>275.41666666666674</v>
      </c>
      <c r="G158" s="508">
        <v>272.23333333333346</v>
      </c>
      <c r="H158" s="508">
        <v>283.93333333333339</v>
      </c>
      <c r="I158" s="508">
        <v>287.11666666666667</v>
      </c>
      <c r="J158" s="508">
        <v>289.78333333333336</v>
      </c>
      <c r="K158" s="507">
        <v>284.45</v>
      </c>
      <c r="L158" s="507">
        <v>278.60000000000002</v>
      </c>
      <c r="M158" s="507">
        <v>3.0306799999999998</v>
      </c>
    </row>
    <row r="159" spans="1:13">
      <c r="A159" s="254">
        <v>149</v>
      </c>
      <c r="B159" s="510" t="s">
        <v>98</v>
      </c>
      <c r="C159" s="507">
        <v>88.1</v>
      </c>
      <c r="D159" s="508">
        <v>86.7</v>
      </c>
      <c r="E159" s="508">
        <v>84.9</v>
      </c>
      <c r="F159" s="508">
        <v>81.7</v>
      </c>
      <c r="G159" s="508">
        <v>79.900000000000006</v>
      </c>
      <c r="H159" s="508">
        <v>89.9</v>
      </c>
      <c r="I159" s="508">
        <v>91.699999999999989</v>
      </c>
      <c r="J159" s="508">
        <v>94.9</v>
      </c>
      <c r="K159" s="507">
        <v>88.5</v>
      </c>
      <c r="L159" s="507">
        <v>83.5</v>
      </c>
      <c r="M159" s="507">
        <v>381.95348999999999</v>
      </c>
    </row>
    <row r="160" spans="1:13">
      <c r="A160" s="254">
        <v>150</v>
      </c>
      <c r="B160" s="510" t="s">
        <v>355</v>
      </c>
      <c r="C160" s="507">
        <v>2375.5500000000002</v>
      </c>
      <c r="D160" s="508">
        <v>2376.5166666666669</v>
      </c>
      <c r="E160" s="508">
        <v>2359.0333333333338</v>
      </c>
      <c r="F160" s="508">
        <v>2342.5166666666669</v>
      </c>
      <c r="G160" s="508">
        <v>2325.0333333333338</v>
      </c>
      <c r="H160" s="508">
        <v>2393.0333333333338</v>
      </c>
      <c r="I160" s="508">
        <v>2410.5166666666664</v>
      </c>
      <c r="J160" s="508">
        <v>2427.0333333333338</v>
      </c>
      <c r="K160" s="507">
        <v>2394</v>
      </c>
      <c r="L160" s="507">
        <v>2360</v>
      </c>
      <c r="M160" s="507">
        <v>0.25756000000000001</v>
      </c>
    </row>
    <row r="161" spans="1:13">
      <c r="A161" s="254">
        <v>151</v>
      </c>
      <c r="B161" s="510" t="s">
        <v>356</v>
      </c>
      <c r="C161" s="507">
        <v>400.25</v>
      </c>
      <c r="D161" s="508">
        <v>399.41666666666669</v>
      </c>
      <c r="E161" s="508">
        <v>396.83333333333337</v>
      </c>
      <c r="F161" s="508">
        <v>393.41666666666669</v>
      </c>
      <c r="G161" s="508">
        <v>390.83333333333337</v>
      </c>
      <c r="H161" s="508">
        <v>402.83333333333337</v>
      </c>
      <c r="I161" s="508">
        <v>405.41666666666674</v>
      </c>
      <c r="J161" s="508">
        <v>408.83333333333337</v>
      </c>
      <c r="K161" s="507">
        <v>402</v>
      </c>
      <c r="L161" s="507">
        <v>396</v>
      </c>
      <c r="M161" s="507">
        <v>1.82961</v>
      </c>
    </row>
    <row r="162" spans="1:13">
      <c r="A162" s="254">
        <v>152</v>
      </c>
      <c r="B162" s="510" t="s">
        <v>357</v>
      </c>
      <c r="C162" s="507">
        <v>648.70000000000005</v>
      </c>
      <c r="D162" s="508">
        <v>648.51666666666677</v>
      </c>
      <c r="E162" s="508">
        <v>637.78333333333353</v>
      </c>
      <c r="F162" s="508">
        <v>626.86666666666679</v>
      </c>
      <c r="G162" s="508">
        <v>616.13333333333355</v>
      </c>
      <c r="H162" s="508">
        <v>659.43333333333351</v>
      </c>
      <c r="I162" s="508">
        <v>670.16666666666686</v>
      </c>
      <c r="J162" s="508">
        <v>681.08333333333348</v>
      </c>
      <c r="K162" s="507">
        <v>659.25</v>
      </c>
      <c r="L162" s="507">
        <v>637.6</v>
      </c>
      <c r="M162" s="507">
        <v>1.4238599999999999</v>
      </c>
    </row>
    <row r="163" spans="1:13">
      <c r="A163" s="254">
        <v>153</v>
      </c>
      <c r="B163" s="510" t="s">
        <v>358</v>
      </c>
      <c r="C163" s="507">
        <v>101.65</v>
      </c>
      <c r="D163" s="508">
        <v>102.64999999999999</v>
      </c>
      <c r="E163" s="508">
        <v>99.699999999999989</v>
      </c>
      <c r="F163" s="508">
        <v>97.75</v>
      </c>
      <c r="G163" s="508">
        <v>94.8</v>
      </c>
      <c r="H163" s="508">
        <v>104.59999999999998</v>
      </c>
      <c r="I163" s="508">
        <v>107.55</v>
      </c>
      <c r="J163" s="508">
        <v>109.49999999999997</v>
      </c>
      <c r="K163" s="507">
        <v>105.6</v>
      </c>
      <c r="L163" s="507">
        <v>100.7</v>
      </c>
      <c r="M163" s="507">
        <v>58.00611</v>
      </c>
    </row>
    <row r="164" spans="1:13">
      <c r="A164" s="254">
        <v>154</v>
      </c>
      <c r="B164" s="510" t="s">
        <v>359</v>
      </c>
      <c r="C164" s="507">
        <v>173.9</v>
      </c>
      <c r="D164" s="508">
        <v>174.66666666666666</v>
      </c>
      <c r="E164" s="508">
        <v>169.58333333333331</v>
      </c>
      <c r="F164" s="508">
        <v>165.26666666666665</v>
      </c>
      <c r="G164" s="508">
        <v>160.18333333333331</v>
      </c>
      <c r="H164" s="508">
        <v>178.98333333333332</v>
      </c>
      <c r="I164" s="508">
        <v>184.06666666666663</v>
      </c>
      <c r="J164" s="508">
        <v>188.38333333333333</v>
      </c>
      <c r="K164" s="507">
        <v>179.75</v>
      </c>
      <c r="L164" s="507">
        <v>170.35</v>
      </c>
      <c r="M164" s="507">
        <v>41.219670000000001</v>
      </c>
    </row>
    <row r="165" spans="1:13">
      <c r="A165" s="254">
        <v>155</v>
      </c>
      <c r="B165" s="510" t="s">
        <v>239</v>
      </c>
      <c r="C165" s="507">
        <v>7.95</v>
      </c>
      <c r="D165" s="508">
        <v>7.95</v>
      </c>
      <c r="E165" s="508">
        <v>7.9</v>
      </c>
      <c r="F165" s="508">
        <v>7.8500000000000005</v>
      </c>
      <c r="G165" s="508">
        <v>7.8000000000000007</v>
      </c>
      <c r="H165" s="508">
        <v>8</v>
      </c>
      <c r="I165" s="508">
        <v>8.0499999999999989</v>
      </c>
      <c r="J165" s="508">
        <v>8.1</v>
      </c>
      <c r="K165" s="507">
        <v>8</v>
      </c>
      <c r="L165" s="507">
        <v>7.9</v>
      </c>
      <c r="M165" s="507">
        <v>35.103879999999997</v>
      </c>
    </row>
    <row r="166" spans="1:13">
      <c r="A166" s="254">
        <v>156</v>
      </c>
      <c r="B166" s="510" t="s">
        <v>240</v>
      </c>
      <c r="C166" s="507">
        <v>69</v>
      </c>
      <c r="D166" s="508">
        <v>69.13333333333334</v>
      </c>
      <c r="E166" s="508">
        <v>68.466666666666683</v>
      </c>
      <c r="F166" s="508">
        <v>67.933333333333337</v>
      </c>
      <c r="G166" s="508">
        <v>67.26666666666668</v>
      </c>
      <c r="H166" s="508">
        <v>69.666666666666686</v>
      </c>
      <c r="I166" s="508">
        <v>70.333333333333343</v>
      </c>
      <c r="J166" s="508">
        <v>70.866666666666688</v>
      </c>
      <c r="K166" s="507">
        <v>69.8</v>
      </c>
      <c r="L166" s="507">
        <v>68.599999999999994</v>
      </c>
      <c r="M166" s="507">
        <v>20.447389999999999</v>
      </c>
    </row>
    <row r="167" spans="1:13">
      <c r="A167" s="254">
        <v>157</v>
      </c>
      <c r="B167" s="510" t="s">
        <v>99</v>
      </c>
      <c r="C167" s="507">
        <v>146.94999999999999</v>
      </c>
      <c r="D167" s="508">
        <v>146.4</v>
      </c>
      <c r="E167" s="508">
        <v>145.30000000000001</v>
      </c>
      <c r="F167" s="508">
        <v>143.65</v>
      </c>
      <c r="G167" s="508">
        <v>142.55000000000001</v>
      </c>
      <c r="H167" s="508">
        <v>148.05000000000001</v>
      </c>
      <c r="I167" s="508">
        <v>149.14999999999998</v>
      </c>
      <c r="J167" s="508">
        <v>150.80000000000001</v>
      </c>
      <c r="K167" s="507">
        <v>147.5</v>
      </c>
      <c r="L167" s="507">
        <v>144.75</v>
      </c>
      <c r="M167" s="507">
        <v>162.83786000000001</v>
      </c>
    </row>
    <row r="168" spans="1:13">
      <c r="A168" s="254">
        <v>158</v>
      </c>
      <c r="B168" s="510" t="s">
        <v>360</v>
      </c>
      <c r="C168" s="507">
        <v>286.95</v>
      </c>
      <c r="D168" s="508">
        <v>288.45</v>
      </c>
      <c r="E168" s="508">
        <v>283.89999999999998</v>
      </c>
      <c r="F168" s="508">
        <v>280.84999999999997</v>
      </c>
      <c r="G168" s="508">
        <v>276.29999999999995</v>
      </c>
      <c r="H168" s="508">
        <v>291.5</v>
      </c>
      <c r="I168" s="508">
        <v>296.05000000000007</v>
      </c>
      <c r="J168" s="508">
        <v>299.10000000000002</v>
      </c>
      <c r="K168" s="507">
        <v>293</v>
      </c>
      <c r="L168" s="507">
        <v>285.39999999999998</v>
      </c>
      <c r="M168" s="507">
        <v>1.48807</v>
      </c>
    </row>
    <row r="169" spans="1:13">
      <c r="A169" s="254">
        <v>159</v>
      </c>
      <c r="B169" s="510" t="s">
        <v>361</v>
      </c>
      <c r="C169" s="507">
        <v>246.55</v>
      </c>
      <c r="D169" s="508">
        <v>245.41666666666666</v>
      </c>
      <c r="E169" s="508">
        <v>236.13333333333333</v>
      </c>
      <c r="F169" s="508">
        <v>225.71666666666667</v>
      </c>
      <c r="G169" s="508">
        <v>216.43333333333334</v>
      </c>
      <c r="H169" s="508">
        <v>255.83333333333331</v>
      </c>
      <c r="I169" s="508">
        <v>265.11666666666667</v>
      </c>
      <c r="J169" s="508">
        <v>275.5333333333333</v>
      </c>
      <c r="K169" s="507">
        <v>254.7</v>
      </c>
      <c r="L169" s="507">
        <v>235</v>
      </c>
      <c r="M169" s="507">
        <v>12.227980000000001</v>
      </c>
    </row>
    <row r="170" spans="1:13">
      <c r="A170" s="254">
        <v>160</v>
      </c>
      <c r="B170" s="510" t="s">
        <v>744</v>
      </c>
      <c r="C170" s="507">
        <v>4182.05</v>
      </c>
      <c r="D170" s="508">
        <v>4217.0166666666664</v>
      </c>
      <c r="E170" s="508">
        <v>4135.0333333333328</v>
      </c>
      <c r="F170" s="508">
        <v>4088.0166666666664</v>
      </c>
      <c r="G170" s="508">
        <v>4006.0333333333328</v>
      </c>
      <c r="H170" s="508">
        <v>4264.0333333333328</v>
      </c>
      <c r="I170" s="508">
        <v>4346.0166666666664</v>
      </c>
      <c r="J170" s="508">
        <v>4393.0333333333328</v>
      </c>
      <c r="K170" s="507">
        <v>4299</v>
      </c>
      <c r="L170" s="507">
        <v>4170</v>
      </c>
      <c r="M170" s="507">
        <v>0.51053999999999999</v>
      </c>
    </row>
    <row r="171" spans="1:13">
      <c r="A171" s="254">
        <v>161</v>
      </c>
      <c r="B171" s="510" t="s">
        <v>102</v>
      </c>
      <c r="C171" s="507">
        <v>27.75</v>
      </c>
      <c r="D171" s="508">
        <v>27.95</v>
      </c>
      <c r="E171" s="508">
        <v>27.299999999999997</v>
      </c>
      <c r="F171" s="508">
        <v>26.849999999999998</v>
      </c>
      <c r="G171" s="508">
        <v>26.199999999999996</v>
      </c>
      <c r="H171" s="508">
        <v>28.4</v>
      </c>
      <c r="I171" s="508">
        <v>29.049999999999997</v>
      </c>
      <c r="J171" s="508">
        <v>29.5</v>
      </c>
      <c r="K171" s="507">
        <v>28.6</v>
      </c>
      <c r="L171" s="507">
        <v>27.5</v>
      </c>
      <c r="M171" s="507">
        <v>223.17063999999999</v>
      </c>
    </row>
    <row r="172" spans="1:13">
      <c r="A172" s="254">
        <v>162</v>
      </c>
      <c r="B172" s="510" t="s">
        <v>362</v>
      </c>
      <c r="C172" s="507">
        <v>2331.6999999999998</v>
      </c>
      <c r="D172" s="508">
        <v>2328.4</v>
      </c>
      <c r="E172" s="508">
        <v>2308.3000000000002</v>
      </c>
      <c r="F172" s="508">
        <v>2284.9</v>
      </c>
      <c r="G172" s="508">
        <v>2264.8000000000002</v>
      </c>
      <c r="H172" s="508">
        <v>2351.8000000000002</v>
      </c>
      <c r="I172" s="508">
        <v>2371.8999999999996</v>
      </c>
      <c r="J172" s="508">
        <v>2395.3000000000002</v>
      </c>
      <c r="K172" s="507">
        <v>2348.5</v>
      </c>
      <c r="L172" s="507">
        <v>2305</v>
      </c>
      <c r="M172" s="507">
        <v>0.18038999999999999</v>
      </c>
    </row>
    <row r="173" spans="1:13">
      <c r="A173" s="254">
        <v>163</v>
      </c>
      <c r="B173" s="510" t="s">
        <v>745</v>
      </c>
      <c r="C173" s="507">
        <v>214.75</v>
      </c>
      <c r="D173" s="508">
        <v>213.23333333333335</v>
      </c>
      <c r="E173" s="508">
        <v>209.06666666666669</v>
      </c>
      <c r="F173" s="508">
        <v>203.38333333333335</v>
      </c>
      <c r="G173" s="508">
        <v>199.2166666666667</v>
      </c>
      <c r="H173" s="508">
        <v>218.91666666666669</v>
      </c>
      <c r="I173" s="508">
        <v>223.08333333333331</v>
      </c>
      <c r="J173" s="508">
        <v>228.76666666666668</v>
      </c>
      <c r="K173" s="507">
        <v>217.4</v>
      </c>
      <c r="L173" s="507">
        <v>207.55</v>
      </c>
      <c r="M173" s="507">
        <v>6.0124500000000003</v>
      </c>
    </row>
    <row r="174" spans="1:13">
      <c r="A174" s="254">
        <v>164</v>
      </c>
      <c r="B174" s="510" t="s">
        <v>363</v>
      </c>
      <c r="C174" s="507">
        <v>2598.4499999999998</v>
      </c>
      <c r="D174" s="508">
        <v>2606.2666666666664</v>
      </c>
      <c r="E174" s="508">
        <v>2582.1833333333329</v>
      </c>
      <c r="F174" s="508">
        <v>2565.9166666666665</v>
      </c>
      <c r="G174" s="508">
        <v>2541.833333333333</v>
      </c>
      <c r="H174" s="508">
        <v>2622.5333333333328</v>
      </c>
      <c r="I174" s="508">
        <v>2646.6166666666668</v>
      </c>
      <c r="J174" s="508">
        <v>2662.8833333333328</v>
      </c>
      <c r="K174" s="507">
        <v>2630.35</v>
      </c>
      <c r="L174" s="507">
        <v>2590</v>
      </c>
      <c r="M174" s="507">
        <v>0.63871999999999995</v>
      </c>
    </row>
    <row r="175" spans="1:13">
      <c r="A175" s="254">
        <v>165</v>
      </c>
      <c r="B175" s="510" t="s">
        <v>241</v>
      </c>
      <c r="C175" s="507">
        <v>198.1</v>
      </c>
      <c r="D175" s="508">
        <v>200.38333333333335</v>
      </c>
      <c r="E175" s="508">
        <v>194.76666666666671</v>
      </c>
      <c r="F175" s="508">
        <v>191.43333333333337</v>
      </c>
      <c r="G175" s="508">
        <v>185.81666666666672</v>
      </c>
      <c r="H175" s="508">
        <v>203.7166666666667</v>
      </c>
      <c r="I175" s="508">
        <v>209.33333333333331</v>
      </c>
      <c r="J175" s="508">
        <v>212.66666666666669</v>
      </c>
      <c r="K175" s="507">
        <v>206</v>
      </c>
      <c r="L175" s="507">
        <v>197.05</v>
      </c>
      <c r="M175" s="507">
        <v>11.26469</v>
      </c>
    </row>
    <row r="176" spans="1:13">
      <c r="A176" s="254">
        <v>166</v>
      </c>
      <c r="B176" s="510" t="s">
        <v>364</v>
      </c>
      <c r="C176" s="507">
        <v>5611.8</v>
      </c>
      <c r="D176" s="508">
        <v>5602.8</v>
      </c>
      <c r="E176" s="508">
        <v>5579</v>
      </c>
      <c r="F176" s="508">
        <v>5546.2</v>
      </c>
      <c r="G176" s="508">
        <v>5522.4</v>
      </c>
      <c r="H176" s="508">
        <v>5635.6</v>
      </c>
      <c r="I176" s="508">
        <v>5659.4000000000015</v>
      </c>
      <c r="J176" s="508">
        <v>5692.2000000000007</v>
      </c>
      <c r="K176" s="507">
        <v>5626.6</v>
      </c>
      <c r="L176" s="507">
        <v>5570</v>
      </c>
      <c r="M176" s="507">
        <v>6.9470000000000004E-2</v>
      </c>
    </row>
    <row r="177" spans="1:13">
      <c r="A177" s="254">
        <v>167</v>
      </c>
      <c r="B177" s="510" t="s">
        <v>365</v>
      </c>
      <c r="C177" s="507">
        <v>1523.8</v>
      </c>
      <c r="D177" s="508">
        <v>1506.3</v>
      </c>
      <c r="E177" s="508">
        <v>1483.6</v>
      </c>
      <c r="F177" s="508">
        <v>1443.3999999999999</v>
      </c>
      <c r="G177" s="508">
        <v>1420.6999999999998</v>
      </c>
      <c r="H177" s="508">
        <v>1546.5</v>
      </c>
      <c r="I177" s="508">
        <v>1569.2000000000003</v>
      </c>
      <c r="J177" s="508">
        <v>1609.4</v>
      </c>
      <c r="K177" s="507">
        <v>1529</v>
      </c>
      <c r="L177" s="507">
        <v>1466.1</v>
      </c>
      <c r="M177" s="507">
        <v>1.0509200000000001</v>
      </c>
    </row>
    <row r="178" spans="1:13">
      <c r="A178" s="254">
        <v>168</v>
      </c>
      <c r="B178" s="510" t="s">
        <v>100</v>
      </c>
      <c r="C178" s="507">
        <v>478.85</v>
      </c>
      <c r="D178" s="508">
        <v>477.65000000000003</v>
      </c>
      <c r="E178" s="508">
        <v>474.30000000000007</v>
      </c>
      <c r="F178" s="508">
        <v>469.75000000000006</v>
      </c>
      <c r="G178" s="508">
        <v>466.40000000000009</v>
      </c>
      <c r="H178" s="508">
        <v>482.20000000000005</v>
      </c>
      <c r="I178" s="508">
        <v>485.55000000000007</v>
      </c>
      <c r="J178" s="508">
        <v>490.1</v>
      </c>
      <c r="K178" s="507">
        <v>481</v>
      </c>
      <c r="L178" s="507">
        <v>473.1</v>
      </c>
      <c r="M178" s="507">
        <v>11.75643</v>
      </c>
    </row>
    <row r="179" spans="1:13">
      <c r="A179" s="254">
        <v>169</v>
      </c>
      <c r="B179" s="510" t="s">
        <v>366</v>
      </c>
      <c r="C179" s="507">
        <v>906.05</v>
      </c>
      <c r="D179" s="508">
        <v>907.05000000000007</v>
      </c>
      <c r="E179" s="508">
        <v>900.10000000000014</v>
      </c>
      <c r="F179" s="508">
        <v>894.15000000000009</v>
      </c>
      <c r="G179" s="508">
        <v>887.20000000000016</v>
      </c>
      <c r="H179" s="508">
        <v>913.00000000000011</v>
      </c>
      <c r="I179" s="508">
        <v>919.95000000000016</v>
      </c>
      <c r="J179" s="508">
        <v>925.90000000000009</v>
      </c>
      <c r="K179" s="507">
        <v>914</v>
      </c>
      <c r="L179" s="507">
        <v>901.1</v>
      </c>
      <c r="M179" s="507">
        <v>0.60785</v>
      </c>
    </row>
    <row r="180" spans="1:13">
      <c r="A180" s="254">
        <v>170</v>
      </c>
      <c r="B180" s="510" t="s">
        <v>242</v>
      </c>
      <c r="C180" s="507">
        <v>492.05</v>
      </c>
      <c r="D180" s="508">
        <v>493.56666666666666</v>
      </c>
      <c r="E180" s="508">
        <v>488.48333333333335</v>
      </c>
      <c r="F180" s="508">
        <v>484.91666666666669</v>
      </c>
      <c r="G180" s="508">
        <v>479.83333333333337</v>
      </c>
      <c r="H180" s="508">
        <v>497.13333333333333</v>
      </c>
      <c r="I180" s="508">
        <v>502.2166666666667</v>
      </c>
      <c r="J180" s="508">
        <v>505.7833333333333</v>
      </c>
      <c r="K180" s="507">
        <v>498.65</v>
      </c>
      <c r="L180" s="507">
        <v>490</v>
      </c>
      <c r="M180" s="507">
        <v>1.2733300000000001</v>
      </c>
    </row>
    <row r="181" spans="1:13">
      <c r="A181" s="254">
        <v>171</v>
      </c>
      <c r="B181" s="510" t="s">
        <v>103</v>
      </c>
      <c r="C181" s="507">
        <v>699.4</v>
      </c>
      <c r="D181" s="508">
        <v>699.61666666666667</v>
      </c>
      <c r="E181" s="508">
        <v>693.63333333333333</v>
      </c>
      <c r="F181" s="508">
        <v>687.86666666666667</v>
      </c>
      <c r="G181" s="508">
        <v>681.88333333333333</v>
      </c>
      <c r="H181" s="508">
        <v>705.38333333333333</v>
      </c>
      <c r="I181" s="508">
        <v>711.36666666666667</v>
      </c>
      <c r="J181" s="508">
        <v>717.13333333333333</v>
      </c>
      <c r="K181" s="507">
        <v>705.6</v>
      </c>
      <c r="L181" s="507">
        <v>693.85</v>
      </c>
      <c r="M181" s="507">
        <v>12.749840000000001</v>
      </c>
    </row>
    <row r="182" spans="1:13">
      <c r="A182" s="254">
        <v>172</v>
      </c>
      <c r="B182" s="510" t="s">
        <v>243</v>
      </c>
      <c r="C182" s="507">
        <v>463.1</v>
      </c>
      <c r="D182" s="508">
        <v>461.40000000000003</v>
      </c>
      <c r="E182" s="508">
        <v>456.70000000000005</v>
      </c>
      <c r="F182" s="508">
        <v>450.3</v>
      </c>
      <c r="G182" s="508">
        <v>445.6</v>
      </c>
      <c r="H182" s="508">
        <v>467.80000000000007</v>
      </c>
      <c r="I182" s="508">
        <v>472.5</v>
      </c>
      <c r="J182" s="508">
        <v>478.90000000000009</v>
      </c>
      <c r="K182" s="507">
        <v>466.1</v>
      </c>
      <c r="L182" s="507">
        <v>455</v>
      </c>
      <c r="M182" s="507">
        <v>3.57315</v>
      </c>
    </row>
    <row r="183" spans="1:13">
      <c r="A183" s="254">
        <v>173</v>
      </c>
      <c r="B183" s="510" t="s">
        <v>244</v>
      </c>
      <c r="C183" s="507">
        <v>1524.5</v>
      </c>
      <c r="D183" s="508">
        <v>1525.4166666666667</v>
      </c>
      <c r="E183" s="508">
        <v>1514.0833333333335</v>
      </c>
      <c r="F183" s="508">
        <v>1503.6666666666667</v>
      </c>
      <c r="G183" s="508">
        <v>1492.3333333333335</v>
      </c>
      <c r="H183" s="508">
        <v>1535.8333333333335</v>
      </c>
      <c r="I183" s="508">
        <v>1547.166666666667</v>
      </c>
      <c r="J183" s="508">
        <v>1557.5833333333335</v>
      </c>
      <c r="K183" s="507">
        <v>1536.75</v>
      </c>
      <c r="L183" s="507">
        <v>1515</v>
      </c>
      <c r="M183" s="507">
        <v>4.4613300000000002</v>
      </c>
    </row>
    <row r="184" spans="1:13">
      <c r="A184" s="254">
        <v>174</v>
      </c>
      <c r="B184" s="510" t="s">
        <v>367</v>
      </c>
      <c r="C184" s="507">
        <v>364.4</v>
      </c>
      <c r="D184" s="508">
        <v>357.2166666666667</v>
      </c>
      <c r="E184" s="508">
        <v>345.43333333333339</v>
      </c>
      <c r="F184" s="508">
        <v>326.4666666666667</v>
      </c>
      <c r="G184" s="508">
        <v>314.68333333333339</v>
      </c>
      <c r="H184" s="508">
        <v>376.18333333333339</v>
      </c>
      <c r="I184" s="508">
        <v>387.9666666666667</v>
      </c>
      <c r="J184" s="508">
        <v>406.93333333333339</v>
      </c>
      <c r="K184" s="507">
        <v>369</v>
      </c>
      <c r="L184" s="507">
        <v>338.25</v>
      </c>
      <c r="M184" s="507">
        <v>104.46684</v>
      </c>
    </row>
    <row r="185" spans="1:13">
      <c r="A185" s="254">
        <v>175</v>
      </c>
      <c r="B185" s="510" t="s">
        <v>245</v>
      </c>
      <c r="C185" s="507">
        <v>491.25</v>
      </c>
      <c r="D185" s="508">
        <v>488.83333333333331</v>
      </c>
      <c r="E185" s="508">
        <v>469.91666666666663</v>
      </c>
      <c r="F185" s="508">
        <v>448.58333333333331</v>
      </c>
      <c r="G185" s="508">
        <v>429.66666666666663</v>
      </c>
      <c r="H185" s="508">
        <v>510.16666666666663</v>
      </c>
      <c r="I185" s="508">
        <v>529.08333333333326</v>
      </c>
      <c r="J185" s="508">
        <v>550.41666666666663</v>
      </c>
      <c r="K185" s="507">
        <v>507.75</v>
      </c>
      <c r="L185" s="507">
        <v>467.5</v>
      </c>
      <c r="M185" s="507">
        <v>47.241489999999999</v>
      </c>
    </row>
    <row r="186" spans="1:13">
      <c r="A186" s="254">
        <v>176</v>
      </c>
      <c r="B186" s="510" t="s">
        <v>104</v>
      </c>
      <c r="C186" s="507">
        <v>1318.1</v>
      </c>
      <c r="D186" s="508">
        <v>1317.0333333333333</v>
      </c>
      <c r="E186" s="508">
        <v>1291.0666666666666</v>
      </c>
      <c r="F186" s="508">
        <v>1264.0333333333333</v>
      </c>
      <c r="G186" s="508">
        <v>1238.0666666666666</v>
      </c>
      <c r="H186" s="508">
        <v>1344.0666666666666</v>
      </c>
      <c r="I186" s="508">
        <v>1370.0333333333333</v>
      </c>
      <c r="J186" s="508">
        <v>1397.0666666666666</v>
      </c>
      <c r="K186" s="507">
        <v>1343</v>
      </c>
      <c r="L186" s="507">
        <v>1290</v>
      </c>
      <c r="M186" s="507">
        <v>22.438379999999999</v>
      </c>
    </row>
    <row r="187" spans="1:13">
      <c r="A187" s="254">
        <v>177</v>
      </c>
      <c r="B187" s="510" t="s">
        <v>368</v>
      </c>
      <c r="C187" s="507">
        <v>327.64999999999998</v>
      </c>
      <c r="D187" s="508">
        <v>330.86666666666662</v>
      </c>
      <c r="E187" s="508">
        <v>321.78333333333325</v>
      </c>
      <c r="F187" s="508">
        <v>315.91666666666663</v>
      </c>
      <c r="G187" s="508">
        <v>306.83333333333326</v>
      </c>
      <c r="H187" s="508">
        <v>336.73333333333323</v>
      </c>
      <c r="I187" s="508">
        <v>345.81666666666661</v>
      </c>
      <c r="J187" s="508">
        <v>351.68333333333322</v>
      </c>
      <c r="K187" s="507">
        <v>339.95</v>
      </c>
      <c r="L187" s="507">
        <v>325</v>
      </c>
      <c r="M187" s="507">
        <v>6.2860100000000001</v>
      </c>
    </row>
    <row r="188" spans="1:13">
      <c r="A188" s="254">
        <v>178</v>
      </c>
      <c r="B188" s="510" t="s">
        <v>369</v>
      </c>
      <c r="C188" s="507">
        <v>136.85</v>
      </c>
      <c r="D188" s="508">
        <v>137.20000000000002</v>
      </c>
      <c r="E188" s="508">
        <v>132.65000000000003</v>
      </c>
      <c r="F188" s="508">
        <v>128.45000000000002</v>
      </c>
      <c r="G188" s="508">
        <v>123.90000000000003</v>
      </c>
      <c r="H188" s="508">
        <v>141.40000000000003</v>
      </c>
      <c r="I188" s="508">
        <v>145.95000000000005</v>
      </c>
      <c r="J188" s="508">
        <v>150.15000000000003</v>
      </c>
      <c r="K188" s="507">
        <v>141.75</v>
      </c>
      <c r="L188" s="507">
        <v>133</v>
      </c>
      <c r="M188" s="507">
        <v>19.141770000000001</v>
      </c>
    </row>
    <row r="189" spans="1:13">
      <c r="A189" s="254">
        <v>179</v>
      </c>
      <c r="B189" s="510" t="s">
        <v>370</v>
      </c>
      <c r="C189" s="507">
        <v>952.75</v>
      </c>
      <c r="D189" s="508">
        <v>943.19999999999993</v>
      </c>
      <c r="E189" s="508">
        <v>914.39999999999986</v>
      </c>
      <c r="F189" s="508">
        <v>876.05</v>
      </c>
      <c r="G189" s="508">
        <v>847.24999999999989</v>
      </c>
      <c r="H189" s="508">
        <v>981.54999999999984</v>
      </c>
      <c r="I189" s="508">
        <v>1010.3499999999998</v>
      </c>
      <c r="J189" s="508">
        <v>1048.6999999999998</v>
      </c>
      <c r="K189" s="507">
        <v>972</v>
      </c>
      <c r="L189" s="507">
        <v>904.85</v>
      </c>
      <c r="M189" s="507">
        <v>1.1954800000000001</v>
      </c>
    </row>
    <row r="190" spans="1:13">
      <c r="A190" s="254">
        <v>180</v>
      </c>
      <c r="B190" s="510" t="s">
        <v>371</v>
      </c>
      <c r="C190" s="507">
        <v>358.45</v>
      </c>
      <c r="D190" s="508">
        <v>361.2833333333333</v>
      </c>
      <c r="E190" s="508">
        <v>353.16666666666663</v>
      </c>
      <c r="F190" s="508">
        <v>347.88333333333333</v>
      </c>
      <c r="G190" s="508">
        <v>339.76666666666665</v>
      </c>
      <c r="H190" s="508">
        <v>366.56666666666661</v>
      </c>
      <c r="I190" s="508">
        <v>374.68333333333328</v>
      </c>
      <c r="J190" s="508">
        <v>379.96666666666658</v>
      </c>
      <c r="K190" s="507">
        <v>369.4</v>
      </c>
      <c r="L190" s="507">
        <v>356</v>
      </c>
      <c r="M190" s="507">
        <v>6.4012099999999998</v>
      </c>
    </row>
    <row r="191" spans="1:13">
      <c r="A191" s="254">
        <v>181</v>
      </c>
      <c r="B191" s="510" t="s">
        <v>743</v>
      </c>
      <c r="C191" s="507">
        <v>139.44999999999999</v>
      </c>
      <c r="D191" s="508">
        <v>138.18333333333334</v>
      </c>
      <c r="E191" s="508">
        <v>134.46666666666667</v>
      </c>
      <c r="F191" s="508">
        <v>129.48333333333332</v>
      </c>
      <c r="G191" s="508">
        <v>125.76666666666665</v>
      </c>
      <c r="H191" s="508">
        <v>143.16666666666669</v>
      </c>
      <c r="I191" s="508">
        <v>146.88333333333338</v>
      </c>
      <c r="J191" s="508">
        <v>151.8666666666667</v>
      </c>
      <c r="K191" s="507">
        <v>141.9</v>
      </c>
      <c r="L191" s="507">
        <v>133.19999999999999</v>
      </c>
      <c r="M191" s="507">
        <v>11.8476</v>
      </c>
    </row>
    <row r="192" spans="1:13">
      <c r="A192" s="254">
        <v>182</v>
      </c>
      <c r="B192" s="510" t="s">
        <v>773</v>
      </c>
      <c r="C192" s="507">
        <v>620.1</v>
      </c>
      <c r="D192" s="508">
        <v>610.04999999999995</v>
      </c>
      <c r="E192" s="508">
        <v>590.09999999999991</v>
      </c>
      <c r="F192" s="508">
        <v>560.09999999999991</v>
      </c>
      <c r="G192" s="508">
        <v>540.14999999999986</v>
      </c>
      <c r="H192" s="508">
        <v>640.04999999999995</v>
      </c>
      <c r="I192" s="508">
        <v>660</v>
      </c>
      <c r="J192" s="508">
        <v>690</v>
      </c>
      <c r="K192" s="507">
        <v>630</v>
      </c>
      <c r="L192" s="507">
        <v>580.04999999999995</v>
      </c>
      <c r="M192" s="507">
        <v>5.6745299999999999</v>
      </c>
    </row>
    <row r="193" spans="1:13">
      <c r="A193" s="254">
        <v>183</v>
      </c>
      <c r="B193" s="510" t="s">
        <v>372</v>
      </c>
      <c r="C193" s="507">
        <v>549.54999999999995</v>
      </c>
      <c r="D193" s="508">
        <v>546.35</v>
      </c>
      <c r="E193" s="508">
        <v>537.15000000000009</v>
      </c>
      <c r="F193" s="508">
        <v>524.75000000000011</v>
      </c>
      <c r="G193" s="508">
        <v>515.55000000000018</v>
      </c>
      <c r="H193" s="508">
        <v>558.75</v>
      </c>
      <c r="I193" s="508">
        <v>567.95000000000005</v>
      </c>
      <c r="J193" s="508">
        <v>580.34999999999991</v>
      </c>
      <c r="K193" s="507">
        <v>555.54999999999995</v>
      </c>
      <c r="L193" s="507">
        <v>533.95000000000005</v>
      </c>
      <c r="M193" s="507">
        <v>18.343720000000001</v>
      </c>
    </row>
    <row r="194" spans="1:13">
      <c r="A194" s="254">
        <v>184</v>
      </c>
      <c r="B194" s="510" t="s">
        <v>373</v>
      </c>
      <c r="C194" s="507">
        <v>63.6</v>
      </c>
      <c r="D194" s="508">
        <v>64.266666666666666</v>
      </c>
      <c r="E194" s="508">
        <v>62.483333333333334</v>
      </c>
      <c r="F194" s="508">
        <v>61.366666666666667</v>
      </c>
      <c r="G194" s="508">
        <v>59.583333333333336</v>
      </c>
      <c r="H194" s="508">
        <v>65.383333333333326</v>
      </c>
      <c r="I194" s="508">
        <v>67.166666666666657</v>
      </c>
      <c r="J194" s="508">
        <v>68.283333333333331</v>
      </c>
      <c r="K194" s="507">
        <v>66.05</v>
      </c>
      <c r="L194" s="507">
        <v>63.15</v>
      </c>
      <c r="M194" s="507">
        <v>31.352080000000001</v>
      </c>
    </row>
    <row r="195" spans="1:13">
      <c r="A195" s="254">
        <v>185</v>
      </c>
      <c r="B195" s="510" t="s">
        <v>374</v>
      </c>
      <c r="C195" s="507">
        <v>321.35000000000002</v>
      </c>
      <c r="D195" s="508">
        <v>323.11666666666667</v>
      </c>
      <c r="E195" s="508">
        <v>312.23333333333335</v>
      </c>
      <c r="F195" s="508">
        <v>303.11666666666667</v>
      </c>
      <c r="G195" s="508">
        <v>292.23333333333335</v>
      </c>
      <c r="H195" s="508">
        <v>332.23333333333335</v>
      </c>
      <c r="I195" s="508">
        <v>343.11666666666667</v>
      </c>
      <c r="J195" s="508">
        <v>352.23333333333335</v>
      </c>
      <c r="K195" s="507">
        <v>334</v>
      </c>
      <c r="L195" s="507">
        <v>314</v>
      </c>
      <c r="M195" s="507">
        <v>20.54814</v>
      </c>
    </row>
    <row r="196" spans="1:13">
      <c r="A196" s="254">
        <v>186</v>
      </c>
      <c r="B196" s="510" t="s">
        <v>375</v>
      </c>
      <c r="C196" s="507">
        <v>108.9</v>
      </c>
      <c r="D196" s="508">
        <v>111.43333333333334</v>
      </c>
      <c r="E196" s="508">
        <v>104.96666666666667</v>
      </c>
      <c r="F196" s="508">
        <v>101.03333333333333</v>
      </c>
      <c r="G196" s="508">
        <v>94.566666666666663</v>
      </c>
      <c r="H196" s="508">
        <v>115.36666666666667</v>
      </c>
      <c r="I196" s="508">
        <v>121.83333333333334</v>
      </c>
      <c r="J196" s="508">
        <v>125.76666666666668</v>
      </c>
      <c r="K196" s="507">
        <v>117.9</v>
      </c>
      <c r="L196" s="507">
        <v>107.5</v>
      </c>
      <c r="M196" s="507">
        <v>37.847650000000002</v>
      </c>
    </row>
    <row r="197" spans="1:13">
      <c r="A197" s="254">
        <v>187</v>
      </c>
      <c r="B197" s="510" t="s">
        <v>376</v>
      </c>
      <c r="C197" s="507">
        <v>99.25</v>
      </c>
      <c r="D197" s="508">
        <v>99.116666666666674</v>
      </c>
      <c r="E197" s="508">
        <v>96.433333333333351</v>
      </c>
      <c r="F197" s="508">
        <v>93.616666666666674</v>
      </c>
      <c r="G197" s="508">
        <v>90.933333333333351</v>
      </c>
      <c r="H197" s="508">
        <v>101.93333333333335</v>
      </c>
      <c r="I197" s="508">
        <v>104.61666666666669</v>
      </c>
      <c r="J197" s="508">
        <v>107.43333333333335</v>
      </c>
      <c r="K197" s="507">
        <v>101.8</v>
      </c>
      <c r="L197" s="507">
        <v>96.3</v>
      </c>
      <c r="M197" s="507">
        <v>49.406770000000002</v>
      </c>
    </row>
    <row r="198" spans="1:13">
      <c r="A198" s="254">
        <v>188</v>
      </c>
      <c r="B198" s="510" t="s">
        <v>246</v>
      </c>
      <c r="C198" s="507">
        <v>276.64999999999998</v>
      </c>
      <c r="D198" s="508">
        <v>285.54999999999995</v>
      </c>
      <c r="E198" s="508">
        <v>259.64999999999992</v>
      </c>
      <c r="F198" s="508">
        <v>242.64999999999998</v>
      </c>
      <c r="G198" s="508">
        <v>216.74999999999994</v>
      </c>
      <c r="H198" s="508">
        <v>302.5499999999999</v>
      </c>
      <c r="I198" s="508">
        <v>328.45</v>
      </c>
      <c r="J198" s="508">
        <v>345.44999999999987</v>
      </c>
      <c r="K198" s="507">
        <v>311.45</v>
      </c>
      <c r="L198" s="507">
        <v>268.55</v>
      </c>
      <c r="M198" s="507">
        <v>77.359430000000003</v>
      </c>
    </row>
    <row r="199" spans="1:13">
      <c r="A199" s="254">
        <v>189</v>
      </c>
      <c r="B199" s="510" t="s">
        <v>377</v>
      </c>
      <c r="C199" s="507">
        <v>771.1</v>
      </c>
      <c r="D199" s="508">
        <v>784.94999999999993</v>
      </c>
      <c r="E199" s="508">
        <v>742.29999999999984</v>
      </c>
      <c r="F199" s="508">
        <v>713.49999999999989</v>
      </c>
      <c r="G199" s="508">
        <v>670.8499999999998</v>
      </c>
      <c r="H199" s="508">
        <v>813.74999999999989</v>
      </c>
      <c r="I199" s="508">
        <v>856.4</v>
      </c>
      <c r="J199" s="508">
        <v>885.19999999999993</v>
      </c>
      <c r="K199" s="507">
        <v>827.6</v>
      </c>
      <c r="L199" s="507">
        <v>756.15</v>
      </c>
      <c r="M199" s="507">
        <v>1.2809999999999999</v>
      </c>
    </row>
    <row r="200" spans="1:13">
      <c r="A200" s="254">
        <v>190</v>
      </c>
      <c r="B200" s="510" t="s">
        <v>247</v>
      </c>
      <c r="C200" s="507">
        <v>1558.35</v>
      </c>
      <c r="D200" s="508">
        <v>1545.8</v>
      </c>
      <c r="E200" s="508">
        <v>1447.6</v>
      </c>
      <c r="F200" s="508">
        <v>1336.85</v>
      </c>
      <c r="G200" s="508">
        <v>1238.6499999999999</v>
      </c>
      <c r="H200" s="508">
        <v>1656.55</v>
      </c>
      <c r="I200" s="508">
        <v>1754.7500000000002</v>
      </c>
      <c r="J200" s="508">
        <v>1865.5</v>
      </c>
      <c r="K200" s="507">
        <v>1644</v>
      </c>
      <c r="L200" s="507">
        <v>1435.05</v>
      </c>
      <c r="M200" s="507">
        <v>19.697880000000001</v>
      </c>
    </row>
    <row r="201" spans="1:13">
      <c r="A201" s="254">
        <v>191</v>
      </c>
      <c r="B201" s="510" t="s">
        <v>107</v>
      </c>
      <c r="C201" s="507">
        <v>965.25</v>
      </c>
      <c r="D201" s="508">
        <v>960.08333333333337</v>
      </c>
      <c r="E201" s="508">
        <v>952.16666666666674</v>
      </c>
      <c r="F201" s="508">
        <v>939.08333333333337</v>
      </c>
      <c r="G201" s="508">
        <v>931.16666666666674</v>
      </c>
      <c r="H201" s="508">
        <v>973.16666666666674</v>
      </c>
      <c r="I201" s="508">
        <v>981.08333333333348</v>
      </c>
      <c r="J201" s="508">
        <v>994.16666666666674</v>
      </c>
      <c r="K201" s="507">
        <v>968</v>
      </c>
      <c r="L201" s="507">
        <v>947</v>
      </c>
      <c r="M201" s="507">
        <v>57.42015</v>
      </c>
    </row>
    <row r="202" spans="1:13">
      <c r="A202" s="254">
        <v>192</v>
      </c>
      <c r="B202" s="510" t="s">
        <v>248</v>
      </c>
      <c r="C202" s="507">
        <v>3188.9</v>
      </c>
      <c r="D202" s="508">
        <v>3114.2999999999997</v>
      </c>
      <c r="E202" s="508">
        <v>3008.5999999999995</v>
      </c>
      <c r="F202" s="508">
        <v>2828.2999999999997</v>
      </c>
      <c r="G202" s="508">
        <v>2722.5999999999995</v>
      </c>
      <c r="H202" s="508">
        <v>3294.5999999999995</v>
      </c>
      <c r="I202" s="508">
        <v>3400.2999999999993</v>
      </c>
      <c r="J202" s="508">
        <v>3580.5999999999995</v>
      </c>
      <c r="K202" s="507">
        <v>3220</v>
      </c>
      <c r="L202" s="507">
        <v>2934</v>
      </c>
      <c r="M202" s="507">
        <v>14.617319999999999</v>
      </c>
    </row>
    <row r="203" spans="1:13">
      <c r="A203" s="254">
        <v>193</v>
      </c>
      <c r="B203" s="510" t="s">
        <v>109</v>
      </c>
      <c r="C203" s="507">
        <v>1586.85</v>
      </c>
      <c r="D203" s="508">
        <v>1582.6166666666668</v>
      </c>
      <c r="E203" s="508">
        <v>1569.2333333333336</v>
      </c>
      <c r="F203" s="508">
        <v>1551.6166666666668</v>
      </c>
      <c r="G203" s="508">
        <v>1538.2333333333336</v>
      </c>
      <c r="H203" s="508">
        <v>1600.2333333333336</v>
      </c>
      <c r="I203" s="508">
        <v>1613.6166666666668</v>
      </c>
      <c r="J203" s="508">
        <v>1631.2333333333336</v>
      </c>
      <c r="K203" s="507">
        <v>1596</v>
      </c>
      <c r="L203" s="507">
        <v>1565</v>
      </c>
      <c r="M203" s="507">
        <v>56.112050000000004</v>
      </c>
    </row>
    <row r="204" spans="1:13">
      <c r="A204" s="254">
        <v>194</v>
      </c>
      <c r="B204" s="510" t="s">
        <v>249</v>
      </c>
      <c r="C204" s="507">
        <v>727.5</v>
      </c>
      <c r="D204" s="508">
        <v>726.69999999999993</v>
      </c>
      <c r="E204" s="508">
        <v>721.89999999999986</v>
      </c>
      <c r="F204" s="508">
        <v>716.3</v>
      </c>
      <c r="G204" s="508">
        <v>711.49999999999989</v>
      </c>
      <c r="H204" s="508">
        <v>732.29999999999984</v>
      </c>
      <c r="I204" s="508">
        <v>737.0999999999998</v>
      </c>
      <c r="J204" s="508">
        <v>742.69999999999982</v>
      </c>
      <c r="K204" s="507">
        <v>731.5</v>
      </c>
      <c r="L204" s="507">
        <v>721.1</v>
      </c>
      <c r="M204" s="507">
        <v>17.140370000000001</v>
      </c>
    </row>
    <row r="205" spans="1:13">
      <c r="A205" s="254">
        <v>195</v>
      </c>
      <c r="B205" s="510" t="s">
        <v>382</v>
      </c>
      <c r="C205" s="507">
        <v>29.95</v>
      </c>
      <c r="D205" s="508">
        <v>29.816666666666663</v>
      </c>
      <c r="E205" s="508">
        <v>29.033333333333324</v>
      </c>
      <c r="F205" s="508">
        <v>28.11666666666666</v>
      </c>
      <c r="G205" s="508">
        <v>27.333333333333321</v>
      </c>
      <c r="H205" s="508">
        <v>30.733333333333327</v>
      </c>
      <c r="I205" s="508">
        <v>31.516666666666666</v>
      </c>
      <c r="J205" s="508">
        <v>32.43333333333333</v>
      </c>
      <c r="K205" s="507">
        <v>30.6</v>
      </c>
      <c r="L205" s="507">
        <v>28.9</v>
      </c>
      <c r="M205" s="507">
        <v>219.70626999999999</v>
      </c>
    </row>
    <row r="206" spans="1:13">
      <c r="A206" s="254">
        <v>196</v>
      </c>
      <c r="B206" s="510" t="s">
        <v>378</v>
      </c>
      <c r="C206" s="507">
        <v>30.8</v>
      </c>
      <c r="D206" s="508">
        <v>31.033333333333335</v>
      </c>
      <c r="E206" s="508">
        <v>30.466666666666669</v>
      </c>
      <c r="F206" s="508">
        <v>30.133333333333333</v>
      </c>
      <c r="G206" s="508">
        <v>29.566666666666666</v>
      </c>
      <c r="H206" s="508">
        <v>31.366666666666671</v>
      </c>
      <c r="I206" s="508">
        <v>31.933333333333341</v>
      </c>
      <c r="J206" s="508">
        <v>32.266666666666673</v>
      </c>
      <c r="K206" s="507">
        <v>31.6</v>
      </c>
      <c r="L206" s="507">
        <v>30.7</v>
      </c>
      <c r="M206" s="507">
        <v>5.9185699999999999</v>
      </c>
    </row>
    <row r="207" spans="1:13">
      <c r="A207" s="254">
        <v>197</v>
      </c>
      <c r="B207" s="510" t="s">
        <v>379</v>
      </c>
      <c r="C207" s="507">
        <v>729.15</v>
      </c>
      <c r="D207" s="508">
        <v>727.05000000000007</v>
      </c>
      <c r="E207" s="508">
        <v>712.10000000000014</v>
      </c>
      <c r="F207" s="508">
        <v>695.05000000000007</v>
      </c>
      <c r="G207" s="508">
        <v>680.10000000000014</v>
      </c>
      <c r="H207" s="508">
        <v>744.10000000000014</v>
      </c>
      <c r="I207" s="508">
        <v>759.05000000000018</v>
      </c>
      <c r="J207" s="508">
        <v>776.10000000000014</v>
      </c>
      <c r="K207" s="507">
        <v>742</v>
      </c>
      <c r="L207" s="507">
        <v>710</v>
      </c>
      <c r="M207" s="507">
        <v>0.42026000000000002</v>
      </c>
    </row>
    <row r="208" spans="1:13">
      <c r="A208" s="254">
        <v>198</v>
      </c>
      <c r="B208" s="510" t="s">
        <v>105</v>
      </c>
      <c r="C208" s="507">
        <v>1163.95</v>
      </c>
      <c r="D208" s="508">
        <v>1160.6833333333332</v>
      </c>
      <c r="E208" s="508">
        <v>1146.3666666666663</v>
      </c>
      <c r="F208" s="508">
        <v>1128.7833333333331</v>
      </c>
      <c r="G208" s="508">
        <v>1114.4666666666662</v>
      </c>
      <c r="H208" s="508">
        <v>1178.2666666666664</v>
      </c>
      <c r="I208" s="508">
        <v>1192.5833333333335</v>
      </c>
      <c r="J208" s="508">
        <v>1210.1666666666665</v>
      </c>
      <c r="K208" s="507">
        <v>1175</v>
      </c>
      <c r="L208" s="507">
        <v>1143.0999999999999</v>
      </c>
      <c r="M208" s="507">
        <v>25.829799999999999</v>
      </c>
    </row>
    <row r="209" spans="1:13">
      <c r="A209" s="254">
        <v>199</v>
      </c>
      <c r="B209" s="510" t="s">
        <v>380</v>
      </c>
      <c r="C209" s="507">
        <v>229.25</v>
      </c>
      <c r="D209" s="508">
        <v>229.9666666666667</v>
      </c>
      <c r="E209" s="508">
        <v>228.0833333333334</v>
      </c>
      <c r="F209" s="508">
        <v>226.91666666666671</v>
      </c>
      <c r="G209" s="508">
        <v>225.03333333333342</v>
      </c>
      <c r="H209" s="508">
        <v>231.13333333333338</v>
      </c>
      <c r="I209" s="508">
        <v>233.01666666666671</v>
      </c>
      <c r="J209" s="508">
        <v>234.18333333333337</v>
      </c>
      <c r="K209" s="507">
        <v>231.85</v>
      </c>
      <c r="L209" s="507">
        <v>228.8</v>
      </c>
      <c r="M209" s="507">
        <v>1.0827800000000001</v>
      </c>
    </row>
    <row r="210" spans="1:13">
      <c r="A210" s="254">
        <v>200</v>
      </c>
      <c r="B210" s="510" t="s">
        <v>381</v>
      </c>
      <c r="C210" s="507">
        <v>343.2</v>
      </c>
      <c r="D210" s="508">
        <v>347.39999999999992</v>
      </c>
      <c r="E210" s="508">
        <v>335.89999999999986</v>
      </c>
      <c r="F210" s="508">
        <v>328.59999999999997</v>
      </c>
      <c r="G210" s="508">
        <v>317.09999999999991</v>
      </c>
      <c r="H210" s="508">
        <v>354.69999999999982</v>
      </c>
      <c r="I210" s="508">
        <v>366.19999999999993</v>
      </c>
      <c r="J210" s="508">
        <v>373.49999999999977</v>
      </c>
      <c r="K210" s="507">
        <v>358.9</v>
      </c>
      <c r="L210" s="507">
        <v>340.1</v>
      </c>
      <c r="M210" s="507">
        <v>2.31671</v>
      </c>
    </row>
    <row r="211" spans="1:13">
      <c r="A211" s="254">
        <v>201</v>
      </c>
      <c r="B211" s="510" t="s">
        <v>110</v>
      </c>
      <c r="C211" s="507">
        <v>3424.35</v>
      </c>
      <c r="D211" s="508">
        <v>3443.0833333333335</v>
      </c>
      <c r="E211" s="508">
        <v>3375.2666666666669</v>
      </c>
      <c r="F211" s="508">
        <v>3326.1833333333334</v>
      </c>
      <c r="G211" s="508">
        <v>3258.3666666666668</v>
      </c>
      <c r="H211" s="508">
        <v>3492.166666666667</v>
      </c>
      <c r="I211" s="508">
        <v>3559.9833333333336</v>
      </c>
      <c r="J211" s="508">
        <v>3609.0666666666671</v>
      </c>
      <c r="K211" s="507">
        <v>3510.9</v>
      </c>
      <c r="L211" s="507">
        <v>3394</v>
      </c>
      <c r="M211" s="507">
        <v>9.65062</v>
      </c>
    </row>
    <row r="212" spans="1:13">
      <c r="A212" s="254">
        <v>202</v>
      </c>
      <c r="B212" s="510" t="s">
        <v>383</v>
      </c>
      <c r="C212" s="507">
        <v>47.85</v>
      </c>
      <c r="D212" s="508">
        <v>48.050000000000004</v>
      </c>
      <c r="E212" s="508">
        <v>47.150000000000006</v>
      </c>
      <c r="F212" s="508">
        <v>46.45</v>
      </c>
      <c r="G212" s="508">
        <v>45.550000000000004</v>
      </c>
      <c r="H212" s="508">
        <v>48.750000000000007</v>
      </c>
      <c r="I212" s="508">
        <v>49.65</v>
      </c>
      <c r="J212" s="508">
        <v>50.350000000000009</v>
      </c>
      <c r="K212" s="507">
        <v>48.95</v>
      </c>
      <c r="L212" s="507">
        <v>47.35</v>
      </c>
      <c r="M212" s="507">
        <v>130.80389</v>
      </c>
    </row>
    <row r="213" spans="1:13">
      <c r="A213" s="254">
        <v>203</v>
      </c>
      <c r="B213" s="510" t="s">
        <v>112</v>
      </c>
      <c r="C213" s="507">
        <v>359.35</v>
      </c>
      <c r="D213" s="508">
        <v>357.05</v>
      </c>
      <c r="E213" s="508">
        <v>352.8</v>
      </c>
      <c r="F213" s="508">
        <v>346.25</v>
      </c>
      <c r="G213" s="508">
        <v>342</v>
      </c>
      <c r="H213" s="508">
        <v>363.6</v>
      </c>
      <c r="I213" s="508">
        <v>367.85</v>
      </c>
      <c r="J213" s="508">
        <v>374.40000000000003</v>
      </c>
      <c r="K213" s="507">
        <v>361.3</v>
      </c>
      <c r="L213" s="507">
        <v>350.5</v>
      </c>
      <c r="M213" s="507">
        <v>201.04886999999999</v>
      </c>
    </row>
    <row r="214" spans="1:13">
      <c r="A214" s="254">
        <v>204</v>
      </c>
      <c r="B214" s="510" t="s">
        <v>384</v>
      </c>
      <c r="C214" s="507">
        <v>1112.5999999999999</v>
      </c>
      <c r="D214" s="508">
        <v>1113.9333333333332</v>
      </c>
      <c r="E214" s="508">
        <v>1104.0166666666664</v>
      </c>
      <c r="F214" s="508">
        <v>1095.4333333333332</v>
      </c>
      <c r="G214" s="508">
        <v>1085.5166666666664</v>
      </c>
      <c r="H214" s="508">
        <v>1122.5166666666664</v>
      </c>
      <c r="I214" s="508">
        <v>1132.4333333333329</v>
      </c>
      <c r="J214" s="508">
        <v>1141.0166666666664</v>
      </c>
      <c r="K214" s="507">
        <v>1123.8499999999999</v>
      </c>
      <c r="L214" s="507">
        <v>1105.3499999999999</v>
      </c>
      <c r="M214" s="507">
        <v>3.2370399999999999</v>
      </c>
    </row>
    <row r="215" spans="1:13">
      <c r="A215" s="254">
        <v>205</v>
      </c>
      <c r="B215" s="510" t="s">
        <v>385</v>
      </c>
      <c r="C215" s="507">
        <v>142.80000000000001</v>
      </c>
      <c r="D215" s="508">
        <v>146.66666666666669</v>
      </c>
      <c r="E215" s="508">
        <v>138.93333333333337</v>
      </c>
      <c r="F215" s="508">
        <v>135.06666666666669</v>
      </c>
      <c r="G215" s="508">
        <v>127.33333333333337</v>
      </c>
      <c r="H215" s="508">
        <v>150.53333333333336</v>
      </c>
      <c r="I215" s="508">
        <v>158.26666666666671</v>
      </c>
      <c r="J215" s="508">
        <v>162.13333333333335</v>
      </c>
      <c r="K215" s="507">
        <v>154.4</v>
      </c>
      <c r="L215" s="507">
        <v>142.80000000000001</v>
      </c>
      <c r="M215" s="507">
        <v>83.581879999999998</v>
      </c>
    </row>
    <row r="216" spans="1:13">
      <c r="A216" s="254">
        <v>206</v>
      </c>
      <c r="B216" s="510" t="s">
        <v>113</v>
      </c>
      <c r="C216" s="507">
        <v>248.9</v>
      </c>
      <c r="D216" s="508">
        <v>250.1</v>
      </c>
      <c r="E216" s="508">
        <v>244.29999999999998</v>
      </c>
      <c r="F216" s="508">
        <v>239.7</v>
      </c>
      <c r="G216" s="508">
        <v>233.89999999999998</v>
      </c>
      <c r="H216" s="508">
        <v>254.7</v>
      </c>
      <c r="I216" s="508">
        <v>260.5</v>
      </c>
      <c r="J216" s="508">
        <v>265.10000000000002</v>
      </c>
      <c r="K216" s="507">
        <v>255.9</v>
      </c>
      <c r="L216" s="507">
        <v>245.5</v>
      </c>
      <c r="M216" s="507">
        <v>59.260379999999998</v>
      </c>
    </row>
    <row r="217" spans="1:13">
      <c r="A217" s="254">
        <v>207</v>
      </c>
      <c r="B217" s="510" t="s">
        <v>114</v>
      </c>
      <c r="C217" s="507">
        <v>2193.5</v>
      </c>
      <c r="D217" s="508">
        <v>2190.6666666666665</v>
      </c>
      <c r="E217" s="508">
        <v>2176.333333333333</v>
      </c>
      <c r="F217" s="508">
        <v>2159.1666666666665</v>
      </c>
      <c r="G217" s="508">
        <v>2144.833333333333</v>
      </c>
      <c r="H217" s="508">
        <v>2207.833333333333</v>
      </c>
      <c r="I217" s="508">
        <v>2222.1666666666661</v>
      </c>
      <c r="J217" s="508">
        <v>2239.333333333333</v>
      </c>
      <c r="K217" s="507">
        <v>2205</v>
      </c>
      <c r="L217" s="507">
        <v>2173.5</v>
      </c>
      <c r="M217" s="507">
        <v>20.318930000000002</v>
      </c>
    </row>
    <row r="218" spans="1:13">
      <c r="A218" s="254">
        <v>208</v>
      </c>
      <c r="B218" s="510" t="s">
        <v>250</v>
      </c>
      <c r="C218" s="507">
        <v>318.05</v>
      </c>
      <c r="D218" s="508">
        <v>319.21666666666664</v>
      </c>
      <c r="E218" s="508">
        <v>312.43333333333328</v>
      </c>
      <c r="F218" s="508">
        <v>306.81666666666666</v>
      </c>
      <c r="G218" s="508">
        <v>300.0333333333333</v>
      </c>
      <c r="H218" s="508">
        <v>324.83333333333326</v>
      </c>
      <c r="I218" s="508">
        <v>331.61666666666667</v>
      </c>
      <c r="J218" s="508">
        <v>337.23333333333323</v>
      </c>
      <c r="K218" s="507">
        <v>326</v>
      </c>
      <c r="L218" s="507">
        <v>313.60000000000002</v>
      </c>
      <c r="M218" s="507">
        <v>24.279240000000001</v>
      </c>
    </row>
    <row r="219" spans="1:13">
      <c r="A219" s="254">
        <v>209</v>
      </c>
      <c r="B219" s="510" t="s">
        <v>386</v>
      </c>
      <c r="C219" s="507">
        <v>46682.65</v>
      </c>
      <c r="D219" s="508">
        <v>46653.35</v>
      </c>
      <c r="E219" s="508">
        <v>46029.7</v>
      </c>
      <c r="F219" s="508">
        <v>45376.75</v>
      </c>
      <c r="G219" s="508">
        <v>44753.1</v>
      </c>
      <c r="H219" s="508">
        <v>47306.299999999996</v>
      </c>
      <c r="I219" s="508">
        <v>47929.950000000004</v>
      </c>
      <c r="J219" s="508">
        <v>48582.899999999994</v>
      </c>
      <c r="K219" s="507">
        <v>47277</v>
      </c>
      <c r="L219" s="507">
        <v>46000.4</v>
      </c>
      <c r="M219" s="507">
        <v>0.10846</v>
      </c>
    </row>
    <row r="220" spans="1:13">
      <c r="A220" s="254">
        <v>210</v>
      </c>
      <c r="B220" s="510" t="s">
        <v>251</v>
      </c>
      <c r="C220" s="507">
        <v>51.6</v>
      </c>
      <c r="D220" s="508">
        <v>52.033333333333339</v>
      </c>
      <c r="E220" s="508">
        <v>50.76666666666668</v>
      </c>
      <c r="F220" s="508">
        <v>49.933333333333344</v>
      </c>
      <c r="G220" s="508">
        <v>48.666666666666686</v>
      </c>
      <c r="H220" s="508">
        <v>52.866666666666674</v>
      </c>
      <c r="I220" s="508">
        <v>54.13333333333334</v>
      </c>
      <c r="J220" s="508">
        <v>54.966666666666669</v>
      </c>
      <c r="K220" s="507">
        <v>53.3</v>
      </c>
      <c r="L220" s="507">
        <v>51.2</v>
      </c>
      <c r="M220" s="507">
        <v>50.758659999999999</v>
      </c>
    </row>
    <row r="221" spans="1:13">
      <c r="A221" s="254">
        <v>211</v>
      </c>
      <c r="B221" s="510" t="s">
        <v>108</v>
      </c>
      <c r="C221" s="507">
        <v>2654.9</v>
      </c>
      <c r="D221" s="508">
        <v>2637.0666666666671</v>
      </c>
      <c r="E221" s="508">
        <v>2609.983333333334</v>
      </c>
      <c r="F221" s="508">
        <v>2565.0666666666671</v>
      </c>
      <c r="G221" s="508">
        <v>2537.983333333334</v>
      </c>
      <c r="H221" s="508">
        <v>2681.983333333334</v>
      </c>
      <c r="I221" s="508">
        <v>2709.0666666666671</v>
      </c>
      <c r="J221" s="508">
        <v>2753.983333333334</v>
      </c>
      <c r="K221" s="507">
        <v>2664.15</v>
      </c>
      <c r="L221" s="507">
        <v>2592.15</v>
      </c>
      <c r="M221" s="507">
        <v>56.40063</v>
      </c>
    </row>
    <row r="222" spans="1:13">
      <c r="A222" s="254">
        <v>212</v>
      </c>
      <c r="B222" s="510" t="s">
        <v>836</v>
      </c>
      <c r="C222" s="507">
        <v>276.39999999999998</v>
      </c>
      <c r="D222" s="508">
        <v>279.7</v>
      </c>
      <c r="E222" s="508">
        <v>271.59999999999997</v>
      </c>
      <c r="F222" s="508">
        <v>266.79999999999995</v>
      </c>
      <c r="G222" s="508">
        <v>258.69999999999993</v>
      </c>
      <c r="H222" s="508">
        <v>284.5</v>
      </c>
      <c r="I222" s="508">
        <v>292.60000000000002</v>
      </c>
      <c r="J222" s="508">
        <v>297.40000000000003</v>
      </c>
      <c r="K222" s="507">
        <v>287.8</v>
      </c>
      <c r="L222" s="507">
        <v>274.89999999999998</v>
      </c>
      <c r="M222" s="507">
        <v>1.81715</v>
      </c>
    </row>
    <row r="223" spans="1:13">
      <c r="A223" s="254">
        <v>213</v>
      </c>
      <c r="B223" s="510" t="s">
        <v>116</v>
      </c>
      <c r="C223" s="507">
        <v>632.1</v>
      </c>
      <c r="D223" s="508">
        <v>626.56666666666661</v>
      </c>
      <c r="E223" s="508">
        <v>619.38333333333321</v>
      </c>
      <c r="F223" s="508">
        <v>606.66666666666663</v>
      </c>
      <c r="G223" s="508">
        <v>599.48333333333323</v>
      </c>
      <c r="H223" s="508">
        <v>639.28333333333319</v>
      </c>
      <c r="I223" s="508">
        <v>646.46666666666658</v>
      </c>
      <c r="J223" s="508">
        <v>659.18333333333317</v>
      </c>
      <c r="K223" s="507">
        <v>633.75</v>
      </c>
      <c r="L223" s="507">
        <v>613.85</v>
      </c>
      <c r="M223" s="507">
        <v>210.36174</v>
      </c>
    </row>
    <row r="224" spans="1:13">
      <c r="A224" s="254">
        <v>214</v>
      </c>
      <c r="B224" s="510" t="s">
        <v>252</v>
      </c>
      <c r="C224" s="507">
        <v>1496.9</v>
      </c>
      <c r="D224" s="508">
        <v>1482.7166666666665</v>
      </c>
      <c r="E224" s="508">
        <v>1457.2833333333328</v>
      </c>
      <c r="F224" s="508">
        <v>1417.6666666666663</v>
      </c>
      <c r="G224" s="508">
        <v>1392.2333333333327</v>
      </c>
      <c r="H224" s="508">
        <v>1522.333333333333</v>
      </c>
      <c r="I224" s="508">
        <v>1547.7666666666669</v>
      </c>
      <c r="J224" s="508">
        <v>1587.3833333333332</v>
      </c>
      <c r="K224" s="507">
        <v>1508.15</v>
      </c>
      <c r="L224" s="507">
        <v>1443.1</v>
      </c>
      <c r="M224" s="507">
        <v>5.76058</v>
      </c>
    </row>
    <row r="225" spans="1:13">
      <c r="A225" s="254">
        <v>215</v>
      </c>
      <c r="B225" s="510" t="s">
        <v>117</v>
      </c>
      <c r="C225" s="507">
        <v>490.2</v>
      </c>
      <c r="D225" s="508">
        <v>486.38333333333338</v>
      </c>
      <c r="E225" s="508">
        <v>480.81666666666678</v>
      </c>
      <c r="F225" s="508">
        <v>471.43333333333339</v>
      </c>
      <c r="G225" s="508">
        <v>465.86666666666679</v>
      </c>
      <c r="H225" s="508">
        <v>495.76666666666677</v>
      </c>
      <c r="I225" s="508">
        <v>501.33333333333337</v>
      </c>
      <c r="J225" s="508">
        <v>510.71666666666675</v>
      </c>
      <c r="K225" s="507">
        <v>491.95</v>
      </c>
      <c r="L225" s="507">
        <v>477</v>
      </c>
      <c r="M225" s="507">
        <v>31.1616</v>
      </c>
    </row>
    <row r="226" spans="1:13">
      <c r="A226" s="254">
        <v>216</v>
      </c>
      <c r="B226" s="510" t="s">
        <v>387</v>
      </c>
      <c r="C226" s="507">
        <v>408.6</v>
      </c>
      <c r="D226" s="508">
        <v>408.41666666666669</v>
      </c>
      <c r="E226" s="508">
        <v>404.83333333333337</v>
      </c>
      <c r="F226" s="508">
        <v>401.06666666666666</v>
      </c>
      <c r="G226" s="508">
        <v>397.48333333333335</v>
      </c>
      <c r="H226" s="508">
        <v>412.18333333333339</v>
      </c>
      <c r="I226" s="508">
        <v>415.76666666666677</v>
      </c>
      <c r="J226" s="508">
        <v>419.53333333333342</v>
      </c>
      <c r="K226" s="507">
        <v>412</v>
      </c>
      <c r="L226" s="507">
        <v>404.65</v>
      </c>
      <c r="M226" s="507">
        <v>6.3619899999999996</v>
      </c>
    </row>
    <row r="227" spans="1:13">
      <c r="A227" s="254">
        <v>217</v>
      </c>
      <c r="B227" s="510" t="s">
        <v>388</v>
      </c>
      <c r="C227" s="507">
        <v>2759.75</v>
      </c>
      <c r="D227" s="508">
        <v>2765.3166666666671</v>
      </c>
      <c r="E227" s="508">
        <v>2730.6333333333341</v>
      </c>
      <c r="F227" s="508">
        <v>2701.5166666666669</v>
      </c>
      <c r="G227" s="508">
        <v>2666.8333333333339</v>
      </c>
      <c r="H227" s="508">
        <v>2794.4333333333343</v>
      </c>
      <c r="I227" s="508">
        <v>2829.1166666666677</v>
      </c>
      <c r="J227" s="508">
        <v>2858.2333333333345</v>
      </c>
      <c r="K227" s="507">
        <v>2800</v>
      </c>
      <c r="L227" s="507">
        <v>2736.2</v>
      </c>
      <c r="M227" s="507">
        <v>1.2500000000000001E-2</v>
      </c>
    </row>
    <row r="228" spans="1:13">
      <c r="A228" s="254">
        <v>218</v>
      </c>
      <c r="B228" s="510" t="s">
        <v>253</v>
      </c>
      <c r="C228" s="507">
        <v>35.4</v>
      </c>
      <c r="D228" s="508">
        <v>34.6</v>
      </c>
      <c r="E228" s="508">
        <v>32.5</v>
      </c>
      <c r="F228" s="508">
        <v>29.599999999999998</v>
      </c>
      <c r="G228" s="508">
        <v>27.499999999999996</v>
      </c>
      <c r="H228" s="508">
        <v>37.5</v>
      </c>
      <c r="I228" s="508">
        <v>39.600000000000009</v>
      </c>
      <c r="J228" s="508">
        <v>42.500000000000007</v>
      </c>
      <c r="K228" s="507">
        <v>36.700000000000003</v>
      </c>
      <c r="L228" s="507">
        <v>31.7</v>
      </c>
      <c r="M228" s="507">
        <v>1057.99694</v>
      </c>
    </row>
    <row r="229" spans="1:13">
      <c r="A229" s="254">
        <v>219</v>
      </c>
      <c r="B229" s="510" t="s">
        <v>119</v>
      </c>
      <c r="C229" s="507">
        <v>67.099999999999994</v>
      </c>
      <c r="D229" s="508">
        <v>66.583333333333329</v>
      </c>
      <c r="E229" s="508">
        <v>65.016666666666652</v>
      </c>
      <c r="F229" s="508">
        <v>62.933333333333323</v>
      </c>
      <c r="G229" s="508">
        <v>61.366666666666646</v>
      </c>
      <c r="H229" s="508">
        <v>68.666666666666657</v>
      </c>
      <c r="I229" s="508">
        <v>70.233333333333348</v>
      </c>
      <c r="J229" s="508">
        <v>72.316666666666663</v>
      </c>
      <c r="K229" s="507">
        <v>68.150000000000006</v>
      </c>
      <c r="L229" s="507">
        <v>64.5</v>
      </c>
      <c r="M229" s="507">
        <v>652.59145000000001</v>
      </c>
    </row>
    <row r="230" spans="1:13">
      <c r="A230" s="254">
        <v>220</v>
      </c>
      <c r="B230" s="510" t="s">
        <v>389</v>
      </c>
      <c r="C230" s="507">
        <v>55.55</v>
      </c>
      <c r="D230" s="508">
        <v>55.516666666666673</v>
      </c>
      <c r="E230" s="508">
        <v>54.583333333333343</v>
      </c>
      <c r="F230" s="508">
        <v>53.616666666666667</v>
      </c>
      <c r="G230" s="508">
        <v>52.683333333333337</v>
      </c>
      <c r="H230" s="508">
        <v>56.483333333333348</v>
      </c>
      <c r="I230" s="508">
        <v>57.416666666666671</v>
      </c>
      <c r="J230" s="508">
        <v>58.383333333333354</v>
      </c>
      <c r="K230" s="507">
        <v>56.45</v>
      </c>
      <c r="L230" s="507">
        <v>54.55</v>
      </c>
      <c r="M230" s="507">
        <v>91.293530000000004</v>
      </c>
    </row>
    <row r="231" spans="1:13">
      <c r="A231" s="254">
        <v>221</v>
      </c>
      <c r="B231" s="510" t="s">
        <v>390</v>
      </c>
      <c r="C231" s="507">
        <v>1221.75</v>
      </c>
      <c r="D231" s="508">
        <v>1225.3166666666666</v>
      </c>
      <c r="E231" s="508">
        <v>1208.6833333333332</v>
      </c>
      <c r="F231" s="508">
        <v>1195.6166666666666</v>
      </c>
      <c r="G231" s="508">
        <v>1178.9833333333331</v>
      </c>
      <c r="H231" s="508">
        <v>1238.3833333333332</v>
      </c>
      <c r="I231" s="508">
        <v>1255.0166666666664</v>
      </c>
      <c r="J231" s="508">
        <v>1268.0833333333333</v>
      </c>
      <c r="K231" s="507">
        <v>1241.95</v>
      </c>
      <c r="L231" s="507">
        <v>1212.25</v>
      </c>
      <c r="M231" s="507">
        <v>0.22813</v>
      </c>
    </row>
    <row r="232" spans="1:13">
      <c r="A232" s="254">
        <v>222</v>
      </c>
      <c r="B232" s="510" t="s">
        <v>391</v>
      </c>
      <c r="C232" s="507">
        <v>294</v>
      </c>
      <c r="D232" s="508">
        <v>292.63333333333333</v>
      </c>
      <c r="E232" s="508">
        <v>286.26666666666665</v>
      </c>
      <c r="F232" s="508">
        <v>278.5333333333333</v>
      </c>
      <c r="G232" s="508">
        <v>272.16666666666663</v>
      </c>
      <c r="H232" s="508">
        <v>300.36666666666667</v>
      </c>
      <c r="I232" s="508">
        <v>306.73333333333335</v>
      </c>
      <c r="J232" s="508">
        <v>314.4666666666667</v>
      </c>
      <c r="K232" s="507">
        <v>299</v>
      </c>
      <c r="L232" s="507">
        <v>284.89999999999998</v>
      </c>
      <c r="M232" s="507">
        <v>9.60825</v>
      </c>
    </row>
    <row r="233" spans="1:13">
      <c r="A233" s="254">
        <v>223</v>
      </c>
      <c r="B233" s="510" t="s">
        <v>746</v>
      </c>
      <c r="C233" s="507">
        <v>1206</v>
      </c>
      <c r="D233" s="508">
        <v>1201.95</v>
      </c>
      <c r="E233" s="508">
        <v>1187.7</v>
      </c>
      <c r="F233" s="508">
        <v>1169.4000000000001</v>
      </c>
      <c r="G233" s="508">
        <v>1155.1500000000001</v>
      </c>
      <c r="H233" s="508">
        <v>1220.25</v>
      </c>
      <c r="I233" s="508">
        <v>1234.5</v>
      </c>
      <c r="J233" s="508">
        <v>1252.8</v>
      </c>
      <c r="K233" s="507">
        <v>1216.2</v>
      </c>
      <c r="L233" s="507">
        <v>1183.6500000000001</v>
      </c>
      <c r="M233" s="507">
        <v>0.37362000000000001</v>
      </c>
    </row>
    <row r="234" spans="1:13">
      <c r="A234" s="254">
        <v>224</v>
      </c>
      <c r="B234" s="510" t="s">
        <v>750</v>
      </c>
      <c r="C234" s="507">
        <v>676.75</v>
      </c>
      <c r="D234" s="508">
        <v>686.48333333333323</v>
      </c>
      <c r="E234" s="508">
        <v>658.96666666666647</v>
      </c>
      <c r="F234" s="508">
        <v>641.18333333333328</v>
      </c>
      <c r="G234" s="508">
        <v>613.66666666666652</v>
      </c>
      <c r="H234" s="508">
        <v>704.26666666666642</v>
      </c>
      <c r="I234" s="508">
        <v>731.78333333333308</v>
      </c>
      <c r="J234" s="508">
        <v>749.56666666666638</v>
      </c>
      <c r="K234" s="507">
        <v>714</v>
      </c>
      <c r="L234" s="507">
        <v>668.7</v>
      </c>
      <c r="M234" s="507">
        <v>32.65849</v>
      </c>
    </row>
    <row r="235" spans="1:13">
      <c r="A235" s="254">
        <v>225</v>
      </c>
      <c r="B235" s="510" t="s">
        <v>392</v>
      </c>
      <c r="C235" s="507">
        <v>113.25</v>
      </c>
      <c r="D235" s="508">
        <v>113.91666666666667</v>
      </c>
      <c r="E235" s="508">
        <v>111.83333333333334</v>
      </c>
      <c r="F235" s="508">
        <v>110.41666666666667</v>
      </c>
      <c r="G235" s="508">
        <v>108.33333333333334</v>
      </c>
      <c r="H235" s="508">
        <v>115.33333333333334</v>
      </c>
      <c r="I235" s="508">
        <v>117.41666666666669</v>
      </c>
      <c r="J235" s="508">
        <v>118.83333333333334</v>
      </c>
      <c r="K235" s="507">
        <v>116</v>
      </c>
      <c r="L235" s="507">
        <v>112.5</v>
      </c>
      <c r="M235" s="507">
        <v>30.264019999999999</v>
      </c>
    </row>
    <row r="236" spans="1:13">
      <c r="A236" s="254">
        <v>226</v>
      </c>
      <c r="B236" s="510" t="s">
        <v>393</v>
      </c>
      <c r="C236" s="507">
        <v>91.1</v>
      </c>
      <c r="D236" s="508">
        <v>91.616666666666674</v>
      </c>
      <c r="E236" s="508">
        <v>89.983333333333348</v>
      </c>
      <c r="F236" s="508">
        <v>88.866666666666674</v>
      </c>
      <c r="G236" s="508">
        <v>87.233333333333348</v>
      </c>
      <c r="H236" s="508">
        <v>92.733333333333348</v>
      </c>
      <c r="I236" s="508">
        <v>94.366666666666674</v>
      </c>
      <c r="J236" s="508">
        <v>95.483333333333348</v>
      </c>
      <c r="K236" s="507">
        <v>93.25</v>
      </c>
      <c r="L236" s="507">
        <v>90.5</v>
      </c>
      <c r="M236" s="507">
        <v>294.27960000000002</v>
      </c>
    </row>
    <row r="237" spans="1:13">
      <c r="A237" s="254">
        <v>227</v>
      </c>
      <c r="B237" s="510" t="s">
        <v>126</v>
      </c>
      <c r="C237" s="507">
        <v>209.95</v>
      </c>
      <c r="D237" s="508">
        <v>210.25</v>
      </c>
      <c r="E237" s="508">
        <v>208.5</v>
      </c>
      <c r="F237" s="508">
        <v>207.05</v>
      </c>
      <c r="G237" s="508">
        <v>205.3</v>
      </c>
      <c r="H237" s="508">
        <v>211.7</v>
      </c>
      <c r="I237" s="508">
        <v>213.45</v>
      </c>
      <c r="J237" s="508">
        <v>214.89999999999998</v>
      </c>
      <c r="K237" s="507">
        <v>212</v>
      </c>
      <c r="L237" s="507">
        <v>208.8</v>
      </c>
      <c r="M237" s="507">
        <v>208.46117000000001</v>
      </c>
    </row>
    <row r="238" spans="1:13">
      <c r="A238" s="254">
        <v>228</v>
      </c>
      <c r="B238" s="510" t="s">
        <v>395</v>
      </c>
      <c r="C238" s="507">
        <v>129.94999999999999</v>
      </c>
      <c r="D238" s="508">
        <v>130.65</v>
      </c>
      <c r="E238" s="508">
        <v>128.30000000000001</v>
      </c>
      <c r="F238" s="508">
        <v>126.65</v>
      </c>
      <c r="G238" s="508">
        <v>124.30000000000001</v>
      </c>
      <c r="H238" s="508">
        <v>132.30000000000001</v>
      </c>
      <c r="I238" s="508">
        <v>134.64999999999998</v>
      </c>
      <c r="J238" s="508">
        <v>136.30000000000001</v>
      </c>
      <c r="K238" s="507">
        <v>133</v>
      </c>
      <c r="L238" s="507">
        <v>129</v>
      </c>
      <c r="M238" s="507">
        <v>8.0549300000000006</v>
      </c>
    </row>
    <row r="239" spans="1:13">
      <c r="A239" s="254">
        <v>229</v>
      </c>
      <c r="B239" s="510" t="s">
        <v>396</v>
      </c>
      <c r="C239" s="507">
        <v>174.15</v>
      </c>
      <c r="D239" s="508">
        <v>176.03333333333333</v>
      </c>
      <c r="E239" s="508">
        <v>171.41666666666666</v>
      </c>
      <c r="F239" s="508">
        <v>168.68333333333334</v>
      </c>
      <c r="G239" s="508">
        <v>164.06666666666666</v>
      </c>
      <c r="H239" s="508">
        <v>178.76666666666665</v>
      </c>
      <c r="I239" s="508">
        <v>183.38333333333333</v>
      </c>
      <c r="J239" s="508">
        <v>186.11666666666665</v>
      </c>
      <c r="K239" s="507">
        <v>180.65</v>
      </c>
      <c r="L239" s="507">
        <v>173.3</v>
      </c>
      <c r="M239" s="507">
        <v>29.177890000000001</v>
      </c>
    </row>
    <row r="240" spans="1:13">
      <c r="A240" s="254">
        <v>230</v>
      </c>
      <c r="B240" s="510" t="s">
        <v>115</v>
      </c>
      <c r="C240" s="507">
        <v>248</v>
      </c>
      <c r="D240" s="508">
        <v>242.83333333333334</v>
      </c>
      <c r="E240" s="508">
        <v>234.66666666666669</v>
      </c>
      <c r="F240" s="508">
        <v>221.33333333333334</v>
      </c>
      <c r="G240" s="508">
        <v>213.16666666666669</v>
      </c>
      <c r="H240" s="508">
        <v>256.16666666666669</v>
      </c>
      <c r="I240" s="508">
        <v>264.33333333333337</v>
      </c>
      <c r="J240" s="508">
        <v>277.66666666666669</v>
      </c>
      <c r="K240" s="507">
        <v>251</v>
      </c>
      <c r="L240" s="507">
        <v>229.5</v>
      </c>
      <c r="M240" s="507">
        <v>454.19011999999998</v>
      </c>
    </row>
    <row r="241" spans="1:13">
      <c r="A241" s="254">
        <v>231</v>
      </c>
      <c r="B241" s="510" t="s">
        <v>397</v>
      </c>
      <c r="C241" s="507">
        <v>105.25</v>
      </c>
      <c r="D241" s="508">
        <v>103.39999999999999</v>
      </c>
      <c r="E241" s="508">
        <v>99.049999999999983</v>
      </c>
      <c r="F241" s="508">
        <v>92.85</v>
      </c>
      <c r="G241" s="508">
        <v>88.499999999999986</v>
      </c>
      <c r="H241" s="508">
        <v>109.59999999999998</v>
      </c>
      <c r="I241" s="508">
        <v>113.94999999999997</v>
      </c>
      <c r="J241" s="508">
        <v>120.14999999999998</v>
      </c>
      <c r="K241" s="507">
        <v>107.75</v>
      </c>
      <c r="L241" s="507">
        <v>97.2</v>
      </c>
      <c r="M241" s="507">
        <v>193.66197</v>
      </c>
    </row>
    <row r="242" spans="1:13">
      <c r="A242" s="254">
        <v>232</v>
      </c>
      <c r="B242" s="510" t="s">
        <v>747</v>
      </c>
      <c r="C242" s="507">
        <v>8171.3</v>
      </c>
      <c r="D242" s="508">
        <v>8280.4333333333325</v>
      </c>
      <c r="E242" s="508">
        <v>8010.866666666665</v>
      </c>
      <c r="F242" s="508">
        <v>7850.4333333333325</v>
      </c>
      <c r="G242" s="508">
        <v>7580.866666666665</v>
      </c>
      <c r="H242" s="508">
        <v>8440.866666666665</v>
      </c>
      <c r="I242" s="508">
        <v>8710.4333333333343</v>
      </c>
      <c r="J242" s="508">
        <v>8870.866666666665</v>
      </c>
      <c r="K242" s="507">
        <v>8550</v>
      </c>
      <c r="L242" s="507">
        <v>8120</v>
      </c>
      <c r="M242" s="507">
        <v>1.6496599999999999</v>
      </c>
    </row>
    <row r="243" spans="1:13">
      <c r="A243" s="254">
        <v>233</v>
      </c>
      <c r="B243" s="510" t="s">
        <v>254</v>
      </c>
      <c r="C243" s="507">
        <v>139.4</v>
      </c>
      <c r="D243" s="508">
        <v>139.93333333333334</v>
      </c>
      <c r="E243" s="508">
        <v>137.46666666666667</v>
      </c>
      <c r="F243" s="508">
        <v>135.53333333333333</v>
      </c>
      <c r="G243" s="508">
        <v>133.06666666666666</v>
      </c>
      <c r="H243" s="508">
        <v>141.86666666666667</v>
      </c>
      <c r="I243" s="508">
        <v>144.33333333333337</v>
      </c>
      <c r="J243" s="508">
        <v>146.26666666666668</v>
      </c>
      <c r="K243" s="507">
        <v>142.4</v>
      </c>
      <c r="L243" s="507">
        <v>138</v>
      </c>
      <c r="M243" s="507">
        <v>35.167630000000003</v>
      </c>
    </row>
    <row r="244" spans="1:13">
      <c r="A244" s="254">
        <v>234</v>
      </c>
      <c r="B244" s="510" t="s">
        <v>398</v>
      </c>
      <c r="C244" s="507">
        <v>297.45</v>
      </c>
      <c r="D244" s="508">
        <v>299.81666666666666</v>
      </c>
      <c r="E244" s="508">
        <v>293.63333333333333</v>
      </c>
      <c r="F244" s="508">
        <v>289.81666666666666</v>
      </c>
      <c r="G244" s="508">
        <v>283.63333333333333</v>
      </c>
      <c r="H244" s="508">
        <v>303.63333333333333</v>
      </c>
      <c r="I244" s="508">
        <v>309.81666666666661</v>
      </c>
      <c r="J244" s="508">
        <v>313.63333333333333</v>
      </c>
      <c r="K244" s="507">
        <v>306</v>
      </c>
      <c r="L244" s="507">
        <v>296</v>
      </c>
      <c r="M244" s="507">
        <v>11.49877</v>
      </c>
    </row>
    <row r="245" spans="1:13">
      <c r="A245" s="254">
        <v>235</v>
      </c>
      <c r="B245" s="510" t="s">
        <v>255</v>
      </c>
      <c r="C245" s="507">
        <v>125.05</v>
      </c>
      <c r="D245" s="508">
        <v>123.91666666666667</v>
      </c>
      <c r="E245" s="508">
        <v>122.13333333333334</v>
      </c>
      <c r="F245" s="508">
        <v>119.21666666666667</v>
      </c>
      <c r="G245" s="508">
        <v>117.43333333333334</v>
      </c>
      <c r="H245" s="508">
        <v>126.83333333333334</v>
      </c>
      <c r="I245" s="508">
        <v>128.61666666666667</v>
      </c>
      <c r="J245" s="508">
        <v>131.53333333333336</v>
      </c>
      <c r="K245" s="507">
        <v>125.7</v>
      </c>
      <c r="L245" s="507">
        <v>121</v>
      </c>
      <c r="M245" s="507">
        <v>35.190640000000002</v>
      </c>
    </row>
    <row r="246" spans="1:13">
      <c r="A246" s="254">
        <v>236</v>
      </c>
      <c r="B246" s="510" t="s">
        <v>125</v>
      </c>
      <c r="C246" s="507">
        <v>102.6</v>
      </c>
      <c r="D246" s="508">
        <v>102.66666666666667</v>
      </c>
      <c r="E246" s="508">
        <v>101.33333333333334</v>
      </c>
      <c r="F246" s="508">
        <v>100.06666666666668</v>
      </c>
      <c r="G246" s="508">
        <v>98.733333333333348</v>
      </c>
      <c r="H246" s="508">
        <v>103.93333333333334</v>
      </c>
      <c r="I246" s="508">
        <v>105.26666666666668</v>
      </c>
      <c r="J246" s="508">
        <v>106.53333333333333</v>
      </c>
      <c r="K246" s="507">
        <v>104</v>
      </c>
      <c r="L246" s="507">
        <v>101.4</v>
      </c>
      <c r="M246" s="507">
        <v>300.23275999999998</v>
      </c>
    </row>
    <row r="247" spans="1:13">
      <c r="A247" s="254">
        <v>237</v>
      </c>
      <c r="B247" s="510" t="s">
        <v>399</v>
      </c>
      <c r="C247" s="507">
        <v>17.05</v>
      </c>
      <c r="D247" s="508">
        <v>17.2</v>
      </c>
      <c r="E247" s="508">
        <v>16.649999999999999</v>
      </c>
      <c r="F247" s="508">
        <v>16.25</v>
      </c>
      <c r="G247" s="508">
        <v>15.7</v>
      </c>
      <c r="H247" s="508">
        <v>17.599999999999998</v>
      </c>
      <c r="I247" s="508">
        <v>18.150000000000002</v>
      </c>
      <c r="J247" s="508">
        <v>18.549999999999997</v>
      </c>
      <c r="K247" s="507">
        <v>17.75</v>
      </c>
      <c r="L247" s="507">
        <v>16.8</v>
      </c>
      <c r="M247" s="507">
        <v>125.89386</v>
      </c>
    </row>
    <row r="248" spans="1:13">
      <c r="A248" s="254">
        <v>238</v>
      </c>
      <c r="B248" s="510" t="s">
        <v>772</v>
      </c>
      <c r="C248" s="507">
        <v>1886.1</v>
      </c>
      <c r="D248" s="508">
        <v>1898.7</v>
      </c>
      <c r="E248" s="508">
        <v>1867.4</v>
      </c>
      <c r="F248" s="508">
        <v>1848.7</v>
      </c>
      <c r="G248" s="508">
        <v>1817.4</v>
      </c>
      <c r="H248" s="508">
        <v>1917.4</v>
      </c>
      <c r="I248" s="508">
        <v>1948.6999999999998</v>
      </c>
      <c r="J248" s="508">
        <v>1967.4</v>
      </c>
      <c r="K248" s="507">
        <v>1930</v>
      </c>
      <c r="L248" s="507">
        <v>1880</v>
      </c>
      <c r="M248" s="507">
        <v>18.319710000000001</v>
      </c>
    </row>
    <row r="249" spans="1:13">
      <c r="A249" s="254">
        <v>239</v>
      </c>
      <c r="B249" s="510" t="s">
        <v>748</v>
      </c>
      <c r="C249" s="507">
        <v>291.8</v>
      </c>
      <c r="D249" s="508">
        <v>293.59999999999997</v>
      </c>
      <c r="E249" s="508">
        <v>288.64999999999992</v>
      </c>
      <c r="F249" s="508">
        <v>285.49999999999994</v>
      </c>
      <c r="G249" s="508">
        <v>280.5499999999999</v>
      </c>
      <c r="H249" s="508">
        <v>296.74999999999994</v>
      </c>
      <c r="I249" s="508">
        <v>301.7</v>
      </c>
      <c r="J249" s="508">
        <v>304.84999999999997</v>
      </c>
      <c r="K249" s="507">
        <v>298.55</v>
      </c>
      <c r="L249" s="507">
        <v>290.45</v>
      </c>
      <c r="M249" s="507">
        <v>0.88599000000000006</v>
      </c>
    </row>
    <row r="250" spans="1:13">
      <c r="A250" s="254">
        <v>240</v>
      </c>
      <c r="B250" s="510" t="s">
        <v>120</v>
      </c>
      <c r="C250" s="507">
        <v>517.4</v>
      </c>
      <c r="D250" s="508">
        <v>518.91666666666663</v>
      </c>
      <c r="E250" s="508">
        <v>511.0333333333333</v>
      </c>
      <c r="F250" s="508">
        <v>504.66666666666663</v>
      </c>
      <c r="G250" s="508">
        <v>496.7833333333333</v>
      </c>
      <c r="H250" s="508">
        <v>525.2833333333333</v>
      </c>
      <c r="I250" s="508">
        <v>533.16666666666674</v>
      </c>
      <c r="J250" s="508">
        <v>539.5333333333333</v>
      </c>
      <c r="K250" s="507">
        <v>526.79999999999995</v>
      </c>
      <c r="L250" s="507">
        <v>512.54999999999995</v>
      </c>
      <c r="M250" s="507">
        <v>38.572049999999997</v>
      </c>
    </row>
    <row r="251" spans="1:13">
      <c r="A251" s="254">
        <v>241</v>
      </c>
      <c r="B251" s="510" t="s">
        <v>827</v>
      </c>
      <c r="C251" s="507">
        <v>257.8</v>
      </c>
      <c r="D251" s="508">
        <v>258.03333333333336</v>
      </c>
      <c r="E251" s="508">
        <v>255.9666666666667</v>
      </c>
      <c r="F251" s="508">
        <v>254.13333333333333</v>
      </c>
      <c r="G251" s="508">
        <v>252.06666666666666</v>
      </c>
      <c r="H251" s="508">
        <v>259.86666666666673</v>
      </c>
      <c r="I251" s="508">
        <v>261.93333333333345</v>
      </c>
      <c r="J251" s="508">
        <v>263.76666666666677</v>
      </c>
      <c r="K251" s="507">
        <v>260.10000000000002</v>
      </c>
      <c r="L251" s="507">
        <v>256.2</v>
      </c>
      <c r="M251" s="507">
        <v>22.7912</v>
      </c>
    </row>
    <row r="252" spans="1:13">
      <c r="A252" s="254">
        <v>242</v>
      </c>
      <c r="B252" s="510" t="s">
        <v>122</v>
      </c>
      <c r="C252" s="507">
        <v>1099.75</v>
      </c>
      <c r="D252" s="508">
        <v>1093.6333333333334</v>
      </c>
      <c r="E252" s="508">
        <v>1083.2666666666669</v>
      </c>
      <c r="F252" s="508">
        <v>1066.7833333333335</v>
      </c>
      <c r="G252" s="508">
        <v>1056.416666666667</v>
      </c>
      <c r="H252" s="508">
        <v>1110.1166666666668</v>
      </c>
      <c r="I252" s="508">
        <v>1120.4833333333331</v>
      </c>
      <c r="J252" s="508">
        <v>1136.9666666666667</v>
      </c>
      <c r="K252" s="507">
        <v>1104</v>
      </c>
      <c r="L252" s="507">
        <v>1077.1500000000001</v>
      </c>
      <c r="M252" s="507">
        <v>56.956380000000003</v>
      </c>
    </row>
    <row r="253" spans="1:13">
      <c r="A253" s="254">
        <v>243</v>
      </c>
      <c r="B253" s="510" t="s">
        <v>256</v>
      </c>
      <c r="C253" s="507">
        <v>5050.7</v>
      </c>
      <c r="D253" s="508">
        <v>5050.2333333333336</v>
      </c>
      <c r="E253" s="508">
        <v>5000.4666666666672</v>
      </c>
      <c r="F253" s="508">
        <v>4950.2333333333336</v>
      </c>
      <c r="G253" s="508">
        <v>4900.4666666666672</v>
      </c>
      <c r="H253" s="508">
        <v>5100.4666666666672</v>
      </c>
      <c r="I253" s="508">
        <v>5150.2333333333336</v>
      </c>
      <c r="J253" s="508">
        <v>5200.4666666666672</v>
      </c>
      <c r="K253" s="507">
        <v>5100</v>
      </c>
      <c r="L253" s="507">
        <v>5000</v>
      </c>
      <c r="M253" s="507">
        <v>5.0050999999999997</v>
      </c>
    </row>
    <row r="254" spans="1:13">
      <c r="A254" s="254">
        <v>244</v>
      </c>
      <c r="B254" s="510" t="s">
        <v>124</v>
      </c>
      <c r="C254" s="507">
        <v>1343.55</v>
      </c>
      <c r="D254" s="508">
        <v>1332.8500000000001</v>
      </c>
      <c r="E254" s="508">
        <v>1318.7000000000003</v>
      </c>
      <c r="F254" s="508">
        <v>1293.8500000000001</v>
      </c>
      <c r="G254" s="508">
        <v>1279.7000000000003</v>
      </c>
      <c r="H254" s="508">
        <v>1357.7000000000003</v>
      </c>
      <c r="I254" s="508">
        <v>1371.8500000000004</v>
      </c>
      <c r="J254" s="508">
        <v>1396.7000000000003</v>
      </c>
      <c r="K254" s="507">
        <v>1347</v>
      </c>
      <c r="L254" s="507">
        <v>1308</v>
      </c>
      <c r="M254" s="507">
        <v>90.563990000000004</v>
      </c>
    </row>
    <row r="255" spans="1:13">
      <c r="A255" s="254">
        <v>245</v>
      </c>
      <c r="B255" s="510" t="s">
        <v>749</v>
      </c>
      <c r="C255" s="507">
        <v>739.45</v>
      </c>
      <c r="D255" s="508">
        <v>742.38333333333333</v>
      </c>
      <c r="E255" s="508">
        <v>735.06666666666661</v>
      </c>
      <c r="F255" s="508">
        <v>730.68333333333328</v>
      </c>
      <c r="G255" s="508">
        <v>723.36666666666656</v>
      </c>
      <c r="H255" s="508">
        <v>746.76666666666665</v>
      </c>
      <c r="I255" s="508">
        <v>754.08333333333348</v>
      </c>
      <c r="J255" s="508">
        <v>758.4666666666667</v>
      </c>
      <c r="K255" s="507">
        <v>749.7</v>
      </c>
      <c r="L255" s="507">
        <v>738</v>
      </c>
      <c r="M255" s="507">
        <v>0.39076</v>
      </c>
    </row>
    <row r="256" spans="1:13">
      <c r="A256" s="254">
        <v>246</v>
      </c>
      <c r="B256" s="510" t="s">
        <v>400</v>
      </c>
      <c r="C256" s="507">
        <v>321.95</v>
      </c>
      <c r="D256" s="508">
        <v>321.33333333333331</v>
      </c>
      <c r="E256" s="508">
        <v>317.66666666666663</v>
      </c>
      <c r="F256" s="508">
        <v>313.38333333333333</v>
      </c>
      <c r="G256" s="508">
        <v>309.71666666666664</v>
      </c>
      <c r="H256" s="508">
        <v>325.61666666666662</v>
      </c>
      <c r="I256" s="508">
        <v>329.28333333333325</v>
      </c>
      <c r="J256" s="508">
        <v>333.56666666666661</v>
      </c>
      <c r="K256" s="507">
        <v>325</v>
      </c>
      <c r="L256" s="507">
        <v>317.05</v>
      </c>
      <c r="M256" s="507">
        <v>6.0251700000000001</v>
      </c>
    </row>
    <row r="257" spans="1:13">
      <c r="A257" s="254">
        <v>247</v>
      </c>
      <c r="B257" s="510" t="s">
        <v>121</v>
      </c>
      <c r="C257" s="507">
        <v>1782.6</v>
      </c>
      <c r="D257" s="508">
        <v>1768.8999999999999</v>
      </c>
      <c r="E257" s="508">
        <v>1713.9499999999998</v>
      </c>
      <c r="F257" s="508">
        <v>1645.3</v>
      </c>
      <c r="G257" s="508">
        <v>1590.35</v>
      </c>
      <c r="H257" s="508">
        <v>1837.5499999999997</v>
      </c>
      <c r="I257" s="508">
        <v>1892.5</v>
      </c>
      <c r="J257" s="508">
        <v>1961.1499999999996</v>
      </c>
      <c r="K257" s="507">
        <v>1823.85</v>
      </c>
      <c r="L257" s="507">
        <v>1700.25</v>
      </c>
      <c r="M257" s="507">
        <v>24.616289999999999</v>
      </c>
    </row>
    <row r="258" spans="1:13">
      <c r="A258" s="254">
        <v>248</v>
      </c>
      <c r="B258" s="510" t="s">
        <v>257</v>
      </c>
      <c r="C258" s="507">
        <v>1961.75</v>
      </c>
      <c r="D258" s="508">
        <v>1935.1666666666667</v>
      </c>
      <c r="E258" s="508">
        <v>1897.5833333333335</v>
      </c>
      <c r="F258" s="508">
        <v>1833.4166666666667</v>
      </c>
      <c r="G258" s="508">
        <v>1795.8333333333335</v>
      </c>
      <c r="H258" s="508">
        <v>1999.3333333333335</v>
      </c>
      <c r="I258" s="508">
        <v>2036.916666666667</v>
      </c>
      <c r="J258" s="508">
        <v>2101.0833333333335</v>
      </c>
      <c r="K258" s="507">
        <v>1972.75</v>
      </c>
      <c r="L258" s="507">
        <v>1871</v>
      </c>
      <c r="M258" s="507">
        <v>2.9515199999999999</v>
      </c>
    </row>
    <row r="259" spans="1:13">
      <c r="A259" s="254">
        <v>249</v>
      </c>
      <c r="B259" s="510" t="s">
        <v>401</v>
      </c>
      <c r="C259" s="507">
        <v>1203.45</v>
      </c>
      <c r="D259" s="508">
        <v>1212.0833333333333</v>
      </c>
      <c r="E259" s="508">
        <v>1176.1666666666665</v>
      </c>
      <c r="F259" s="508">
        <v>1148.8833333333332</v>
      </c>
      <c r="G259" s="508">
        <v>1112.9666666666665</v>
      </c>
      <c r="H259" s="508">
        <v>1239.3666666666666</v>
      </c>
      <c r="I259" s="508">
        <v>1275.2833333333331</v>
      </c>
      <c r="J259" s="508">
        <v>1302.5666666666666</v>
      </c>
      <c r="K259" s="507">
        <v>1248</v>
      </c>
      <c r="L259" s="507">
        <v>1184.8</v>
      </c>
      <c r="M259" s="507">
        <v>5.2760800000000003</v>
      </c>
    </row>
    <row r="260" spans="1:13">
      <c r="A260" s="254">
        <v>250</v>
      </c>
      <c r="B260" s="510" t="s">
        <v>402</v>
      </c>
      <c r="C260" s="507">
        <v>2695.3</v>
      </c>
      <c r="D260" s="508">
        <v>2688.4333333333334</v>
      </c>
      <c r="E260" s="508">
        <v>2646.8666666666668</v>
      </c>
      <c r="F260" s="508">
        <v>2598.4333333333334</v>
      </c>
      <c r="G260" s="508">
        <v>2556.8666666666668</v>
      </c>
      <c r="H260" s="508">
        <v>2736.8666666666668</v>
      </c>
      <c r="I260" s="508">
        <v>2778.4333333333334</v>
      </c>
      <c r="J260" s="508">
        <v>2826.8666666666668</v>
      </c>
      <c r="K260" s="507">
        <v>2730</v>
      </c>
      <c r="L260" s="507">
        <v>2640</v>
      </c>
      <c r="M260" s="507">
        <v>1.67699</v>
      </c>
    </row>
    <row r="261" spans="1:13">
      <c r="A261" s="254">
        <v>251</v>
      </c>
      <c r="B261" s="510" t="s">
        <v>403</v>
      </c>
      <c r="C261" s="507">
        <v>421.15</v>
      </c>
      <c r="D261" s="508">
        <v>425.36666666666662</v>
      </c>
      <c r="E261" s="508">
        <v>410.83333333333326</v>
      </c>
      <c r="F261" s="508">
        <v>400.51666666666665</v>
      </c>
      <c r="G261" s="508">
        <v>385.98333333333329</v>
      </c>
      <c r="H261" s="508">
        <v>435.68333333333322</v>
      </c>
      <c r="I261" s="508">
        <v>450.21666666666664</v>
      </c>
      <c r="J261" s="508">
        <v>460.53333333333319</v>
      </c>
      <c r="K261" s="507">
        <v>439.9</v>
      </c>
      <c r="L261" s="507">
        <v>415.05</v>
      </c>
      <c r="M261" s="507">
        <v>5.3921400000000004</v>
      </c>
    </row>
    <row r="262" spans="1:13">
      <c r="A262" s="254">
        <v>252</v>
      </c>
      <c r="B262" s="510" t="s">
        <v>404</v>
      </c>
      <c r="C262" s="507">
        <v>160.9</v>
      </c>
      <c r="D262" s="508">
        <v>162.56666666666666</v>
      </c>
      <c r="E262" s="508">
        <v>157.38333333333333</v>
      </c>
      <c r="F262" s="508">
        <v>153.86666666666667</v>
      </c>
      <c r="G262" s="508">
        <v>148.68333333333334</v>
      </c>
      <c r="H262" s="508">
        <v>166.08333333333331</v>
      </c>
      <c r="I262" s="508">
        <v>171.26666666666665</v>
      </c>
      <c r="J262" s="508">
        <v>174.7833333333333</v>
      </c>
      <c r="K262" s="507">
        <v>167.75</v>
      </c>
      <c r="L262" s="507">
        <v>159.05000000000001</v>
      </c>
      <c r="M262" s="507">
        <v>29.693480000000001</v>
      </c>
    </row>
    <row r="263" spans="1:13">
      <c r="A263" s="254">
        <v>253</v>
      </c>
      <c r="B263" s="510" t="s">
        <v>405</v>
      </c>
      <c r="C263" s="507">
        <v>124.7</v>
      </c>
      <c r="D263" s="508">
        <v>124.8</v>
      </c>
      <c r="E263" s="508">
        <v>122.89999999999999</v>
      </c>
      <c r="F263" s="508">
        <v>121.1</v>
      </c>
      <c r="G263" s="508">
        <v>119.19999999999999</v>
      </c>
      <c r="H263" s="508">
        <v>126.6</v>
      </c>
      <c r="I263" s="508">
        <v>128.5</v>
      </c>
      <c r="J263" s="508">
        <v>130.30000000000001</v>
      </c>
      <c r="K263" s="507">
        <v>126.7</v>
      </c>
      <c r="L263" s="507">
        <v>123</v>
      </c>
      <c r="M263" s="507">
        <v>25.89714</v>
      </c>
    </row>
    <row r="264" spans="1:13">
      <c r="A264" s="254">
        <v>254</v>
      </c>
      <c r="B264" s="510" t="s">
        <v>406</v>
      </c>
      <c r="C264" s="507">
        <v>97</v>
      </c>
      <c r="D264" s="508">
        <v>96.233333333333334</v>
      </c>
      <c r="E264" s="508">
        <v>93.516666666666666</v>
      </c>
      <c r="F264" s="508">
        <v>90.033333333333331</v>
      </c>
      <c r="G264" s="508">
        <v>87.316666666666663</v>
      </c>
      <c r="H264" s="508">
        <v>99.716666666666669</v>
      </c>
      <c r="I264" s="508">
        <v>102.43333333333334</v>
      </c>
      <c r="J264" s="508">
        <v>105.91666666666667</v>
      </c>
      <c r="K264" s="507">
        <v>98.95</v>
      </c>
      <c r="L264" s="507">
        <v>92.75</v>
      </c>
      <c r="M264" s="507">
        <v>46.735259999999997</v>
      </c>
    </row>
    <row r="265" spans="1:13">
      <c r="A265" s="254">
        <v>255</v>
      </c>
      <c r="B265" s="510" t="s">
        <v>258</v>
      </c>
      <c r="C265" s="507">
        <v>84.15</v>
      </c>
      <c r="D265" s="508">
        <v>86.266666666666666</v>
      </c>
      <c r="E265" s="508">
        <v>80.133333333333326</v>
      </c>
      <c r="F265" s="508">
        <v>76.11666666666666</v>
      </c>
      <c r="G265" s="508">
        <v>69.98333333333332</v>
      </c>
      <c r="H265" s="508">
        <v>90.283333333333331</v>
      </c>
      <c r="I265" s="508">
        <v>96.416666666666686</v>
      </c>
      <c r="J265" s="508">
        <v>100.43333333333334</v>
      </c>
      <c r="K265" s="507">
        <v>92.4</v>
      </c>
      <c r="L265" s="507">
        <v>82.25</v>
      </c>
      <c r="M265" s="507">
        <v>251.69387</v>
      </c>
    </row>
    <row r="266" spans="1:13">
      <c r="A266" s="254">
        <v>256</v>
      </c>
      <c r="B266" s="510" t="s">
        <v>128</v>
      </c>
      <c r="C266" s="507">
        <v>428.15</v>
      </c>
      <c r="D266" s="508">
        <v>426.15000000000003</v>
      </c>
      <c r="E266" s="508">
        <v>417.30000000000007</v>
      </c>
      <c r="F266" s="508">
        <v>406.45000000000005</v>
      </c>
      <c r="G266" s="508">
        <v>397.60000000000008</v>
      </c>
      <c r="H266" s="508">
        <v>437.00000000000006</v>
      </c>
      <c r="I266" s="508">
        <v>445.85000000000008</v>
      </c>
      <c r="J266" s="508">
        <v>456.70000000000005</v>
      </c>
      <c r="K266" s="507">
        <v>435</v>
      </c>
      <c r="L266" s="507">
        <v>415.3</v>
      </c>
      <c r="M266" s="507">
        <v>119.03775</v>
      </c>
    </row>
    <row r="267" spans="1:13">
      <c r="A267" s="254">
        <v>257</v>
      </c>
      <c r="B267" s="510" t="s">
        <v>751</v>
      </c>
      <c r="C267" s="507">
        <v>87.8</v>
      </c>
      <c r="D267" s="508">
        <v>88.45</v>
      </c>
      <c r="E267" s="508">
        <v>86.9</v>
      </c>
      <c r="F267" s="508">
        <v>86</v>
      </c>
      <c r="G267" s="508">
        <v>84.45</v>
      </c>
      <c r="H267" s="508">
        <v>89.350000000000009</v>
      </c>
      <c r="I267" s="508">
        <v>90.899999999999991</v>
      </c>
      <c r="J267" s="508">
        <v>91.800000000000011</v>
      </c>
      <c r="K267" s="507">
        <v>90</v>
      </c>
      <c r="L267" s="507">
        <v>87.55</v>
      </c>
      <c r="M267" s="507">
        <v>4.3609799999999996</v>
      </c>
    </row>
    <row r="268" spans="1:13">
      <c r="A268" s="254">
        <v>258</v>
      </c>
      <c r="B268" s="510" t="s">
        <v>407</v>
      </c>
      <c r="C268" s="507">
        <v>55.05</v>
      </c>
      <c r="D268" s="508">
        <v>55.066666666666663</v>
      </c>
      <c r="E268" s="508">
        <v>54.433333333333323</v>
      </c>
      <c r="F268" s="508">
        <v>53.816666666666663</v>
      </c>
      <c r="G268" s="508">
        <v>53.183333333333323</v>
      </c>
      <c r="H268" s="508">
        <v>55.683333333333323</v>
      </c>
      <c r="I268" s="508">
        <v>56.316666666666663</v>
      </c>
      <c r="J268" s="508">
        <v>56.933333333333323</v>
      </c>
      <c r="K268" s="507">
        <v>55.7</v>
      </c>
      <c r="L268" s="507">
        <v>54.45</v>
      </c>
      <c r="M268" s="507">
        <v>19.56268</v>
      </c>
    </row>
    <row r="269" spans="1:13">
      <c r="A269" s="254">
        <v>259</v>
      </c>
      <c r="B269" s="510" t="s">
        <v>408</v>
      </c>
      <c r="C269" s="507">
        <v>103.5</v>
      </c>
      <c r="D269" s="508">
        <v>104.23333333333333</v>
      </c>
      <c r="E269" s="508">
        <v>101.26666666666667</v>
      </c>
      <c r="F269" s="508">
        <v>99.033333333333331</v>
      </c>
      <c r="G269" s="508">
        <v>96.066666666666663</v>
      </c>
      <c r="H269" s="508">
        <v>106.46666666666667</v>
      </c>
      <c r="I269" s="508">
        <v>109.43333333333334</v>
      </c>
      <c r="J269" s="508">
        <v>111.66666666666667</v>
      </c>
      <c r="K269" s="507">
        <v>107.2</v>
      </c>
      <c r="L269" s="507">
        <v>102</v>
      </c>
      <c r="M269" s="507">
        <v>43.876550000000002</v>
      </c>
    </row>
    <row r="270" spans="1:13">
      <c r="A270" s="254">
        <v>260</v>
      </c>
      <c r="B270" s="510" t="s">
        <v>409</v>
      </c>
      <c r="C270" s="507">
        <v>31.05</v>
      </c>
      <c r="D270" s="508">
        <v>30.533333333333335</v>
      </c>
      <c r="E270" s="508">
        <v>29.466666666666669</v>
      </c>
      <c r="F270" s="508">
        <v>27.883333333333333</v>
      </c>
      <c r="G270" s="508">
        <v>26.816666666666666</v>
      </c>
      <c r="H270" s="508">
        <v>32.116666666666674</v>
      </c>
      <c r="I270" s="508">
        <v>33.183333333333337</v>
      </c>
      <c r="J270" s="508">
        <v>34.766666666666673</v>
      </c>
      <c r="K270" s="507">
        <v>31.6</v>
      </c>
      <c r="L270" s="507">
        <v>28.95</v>
      </c>
      <c r="M270" s="507">
        <v>96.359499999999997</v>
      </c>
    </row>
    <row r="271" spans="1:13">
      <c r="A271" s="254">
        <v>261</v>
      </c>
      <c r="B271" s="510" t="s">
        <v>410</v>
      </c>
      <c r="C271" s="507">
        <v>70.45</v>
      </c>
      <c r="D271" s="508">
        <v>70.2</v>
      </c>
      <c r="E271" s="508">
        <v>69.400000000000006</v>
      </c>
      <c r="F271" s="508">
        <v>68.350000000000009</v>
      </c>
      <c r="G271" s="508">
        <v>67.550000000000011</v>
      </c>
      <c r="H271" s="508">
        <v>71.25</v>
      </c>
      <c r="I271" s="508">
        <v>72.049999999999983</v>
      </c>
      <c r="J271" s="508">
        <v>73.099999999999994</v>
      </c>
      <c r="K271" s="507">
        <v>71</v>
      </c>
      <c r="L271" s="507">
        <v>69.150000000000006</v>
      </c>
      <c r="M271" s="507">
        <v>10.339219999999999</v>
      </c>
    </row>
    <row r="272" spans="1:13">
      <c r="A272" s="254">
        <v>262</v>
      </c>
      <c r="B272" s="510" t="s">
        <v>411</v>
      </c>
      <c r="C272" s="507">
        <v>80</v>
      </c>
      <c r="D272" s="508">
        <v>80.7</v>
      </c>
      <c r="E272" s="508">
        <v>78.600000000000009</v>
      </c>
      <c r="F272" s="508">
        <v>77.2</v>
      </c>
      <c r="G272" s="508">
        <v>75.100000000000009</v>
      </c>
      <c r="H272" s="508">
        <v>82.100000000000009</v>
      </c>
      <c r="I272" s="508">
        <v>84.2</v>
      </c>
      <c r="J272" s="508">
        <v>85.600000000000009</v>
      </c>
      <c r="K272" s="507">
        <v>82.8</v>
      </c>
      <c r="L272" s="507">
        <v>79.3</v>
      </c>
      <c r="M272" s="507">
        <v>37.092379999999999</v>
      </c>
    </row>
    <row r="273" spans="1:13">
      <c r="A273" s="254">
        <v>263</v>
      </c>
      <c r="B273" s="510" t="s">
        <v>412</v>
      </c>
      <c r="C273" s="507">
        <v>132.6</v>
      </c>
      <c r="D273" s="508">
        <v>131.15</v>
      </c>
      <c r="E273" s="508">
        <v>124.45000000000002</v>
      </c>
      <c r="F273" s="508">
        <v>116.30000000000001</v>
      </c>
      <c r="G273" s="508">
        <v>109.60000000000002</v>
      </c>
      <c r="H273" s="508">
        <v>139.30000000000001</v>
      </c>
      <c r="I273" s="508">
        <v>146</v>
      </c>
      <c r="J273" s="508">
        <v>154.15</v>
      </c>
      <c r="K273" s="507">
        <v>137.85</v>
      </c>
      <c r="L273" s="507">
        <v>123</v>
      </c>
      <c r="M273" s="507">
        <v>28.798259999999999</v>
      </c>
    </row>
    <row r="274" spans="1:13">
      <c r="A274" s="254">
        <v>264</v>
      </c>
      <c r="B274" s="510" t="s">
        <v>413</v>
      </c>
      <c r="C274" s="507">
        <v>77.599999999999994</v>
      </c>
      <c r="D274" s="508">
        <v>76.033333333333331</v>
      </c>
      <c r="E274" s="508">
        <v>72.166666666666657</v>
      </c>
      <c r="F274" s="508">
        <v>66.73333333333332</v>
      </c>
      <c r="G274" s="508">
        <v>62.866666666666646</v>
      </c>
      <c r="H274" s="508">
        <v>81.466666666666669</v>
      </c>
      <c r="I274" s="508">
        <v>85.333333333333343</v>
      </c>
      <c r="J274" s="508">
        <v>90.76666666666668</v>
      </c>
      <c r="K274" s="507">
        <v>79.900000000000006</v>
      </c>
      <c r="L274" s="507">
        <v>70.599999999999994</v>
      </c>
      <c r="M274" s="507">
        <v>81.140820000000005</v>
      </c>
    </row>
    <row r="275" spans="1:13">
      <c r="A275" s="254">
        <v>265</v>
      </c>
      <c r="B275" s="510" t="s">
        <v>127</v>
      </c>
      <c r="C275" s="507">
        <v>349.55</v>
      </c>
      <c r="D275" s="508">
        <v>348.45</v>
      </c>
      <c r="E275" s="508">
        <v>342.09999999999997</v>
      </c>
      <c r="F275" s="508">
        <v>334.65</v>
      </c>
      <c r="G275" s="508">
        <v>328.29999999999995</v>
      </c>
      <c r="H275" s="508">
        <v>355.9</v>
      </c>
      <c r="I275" s="508">
        <v>362.25</v>
      </c>
      <c r="J275" s="508">
        <v>369.7</v>
      </c>
      <c r="K275" s="507">
        <v>354.8</v>
      </c>
      <c r="L275" s="507">
        <v>341</v>
      </c>
      <c r="M275" s="507">
        <v>87.034279999999995</v>
      </c>
    </row>
    <row r="276" spans="1:13">
      <c r="A276" s="254">
        <v>266</v>
      </c>
      <c r="B276" s="510" t="s">
        <v>414</v>
      </c>
      <c r="C276" s="507">
        <v>2837.25</v>
      </c>
      <c r="D276" s="508">
        <v>2859.6833333333329</v>
      </c>
      <c r="E276" s="508">
        <v>2779.3666666666659</v>
      </c>
      <c r="F276" s="508">
        <v>2721.4833333333331</v>
      </c>
      <c r="G276" s="508">
        <v>2641.1666666666661</v>
      </c>
      <c r="H276" s="508">
        <v>2917.5666666666657</v>
      </c>
      <c r="I276" s="508">
        <v>2997.8833333333323</v>
      </c>
      <c r="J276" s="508">
        <v>3055.7666666666655</v>
      </c>
      <c r="K276" s="507">
        <v>2940</v>
      </c>
      <c r="L276" s="507">
        <v>2801.8</v>
      </c>
      <c r="M276" s="507">
        <v>0.36535000000000001</v>
      </c>
    </row>
    <row r="277" spans="1:13">
      <c r="A277" s="254">
        <v>267</v>
      </c>
      <c r="B277" s="510" t="s">
        <v>129</v>
      </c>
      <c r="C277" s="507">
        <v>3142.05</v>
      </c>
      <c r="D277" s="508">
        <v>3137.7333333333336</v>
      </c>
      <c r="E277" s="508">
        <v>3097.666666666667</v>
      </c>
      <c r="F277" s="508">
        <v>3053.2833333333333</v>
      </c>
      <c r="G277" s="508">
        <v>3013.2166666666667</v>
      </c>
      <c r="H277" s="508">
        <v>3182.1166666666672</v>
      </c>
      <c r="I277" s="508">
        <v>3222.1833333333338</v>
      </c>
      <c r="J277" s="508">
        <v>3266.5666666666675</v>
      </c>
      <c r="K277" s="507">
        <v>3177.8</v>
      </c>
      <c r="L277" s="507">
        <v>3093.35</v>
      </c>
      <c r="M277" s="507">
        <v>4.1928400000000003</v>
      </c>
    </row>
    <row r="278" spans="1:13">
      <c r="A278" s="254">
        <v>268</v>
      </c>
      <c r="B278" s="510" t="s">
        <v>130</v>
      </c>
      <c r="C278" s="507">
        <v>905.8</v>
      </c>
      <c r="D278" s="508">
        <v>947.16666666666663</v>
      </c>
      <c r="E278" s="508">
        <v>846.63333333333321</v>
      </c>
      <c r="F278" s="508">
        <v>787.46666666666658</v>
      </c>
      <c r="G278" s="508">
        <v>686.93333333333317</v>
      </c>
      <c r="H278" s="508">
        <v>1006.3333333333333</v>
      </c>
      <c r="I278" s="508">
        <v>1106.8666666666668</v>
      </c>
      <c r="J278" s="508">
        <v>1166.0333333333333</v>
      </c>
      <c r="K278" s="507">
        <v>1047.7</v>
      </c>
      <c r="L278" s="507">
        <v>888</v>
      </c>
      <c r="M278" s="507">
        <v>75.691829999999996</v>
      </c>
    </row>
    <row r="279" spans="1:13">
      <c r="A279" s="254">
        <v>269</v>
      </c>
      <c r="B279" s="510" t="s">
        <v>415</v>
      </c>
      <c r="C279" s="507">
        <v>149.75</v>
      </c>
      <c r="D279" s="508">
        <v>151.08333333333334</v>
      </c>
      <c r="E279" s="508">
        <v>148.16666666666669</v>
      </c>
      <c r="F279" s="508">
        <v>146.58333333333334</v>
      </c>
      <c r="G279" s="508">
        <v>143.66666666666669</v>
      </c>
      <c r="H279" s="508">
        <v>152.66666666666669</v>
      </c>
      <c r="I279" s="508">
        <v>155.58333333333337</v>
      </c>
      <c r="J279" s="508">
        <v>157.16666666666669</v>
      </c>
      <c r="K279" s="507">
        <v>154</v>
      </c>
      <c r="L279" s="507">
        <v>149.5</v>
      </c>
      <c r="M279" s="507">
        <v>4.4744400000000004</v>
      </c>
    </row>
    <row r="280" spans="1:13">
      <c r="A280" s="254">
        <v>270</v>
      </c>
      <c r="B280" s="510" t="s">
        <v>417</v>
      </c>
      <c r="C280" s="507">
        <v>499.2</v>
      </c>
      <c r="D280" s="508">
        <v>499.7833333333333</v>
      </c>
      <c r="E280" s="508">
        <v>494.56666666666661</v>
      </c>
      <c r="F280" s="508">
        <v>489.93333333333328</v>
      </c>
      <c r="G280" s="508">
        <v>484.71666666666658</v>
      </c>
      <c r="H280" s="508">
        <v>504.41666666666663</v>
      </c>
      <c r="I280" s="508">
        <v>509.63333333333333</v>
      </c>
      <c r="J280" s="508">
        <v>514.26666666666665</v>
      </c>
      <c r="K280" s="507">
        <v>505</v>
      </c>
      <c r="L280" s="507">
        <v>495.15</v>
      </c>
      <c r="M280" s="507">
        <v>0.85787999999999998</v>
      </c>
    </row>
    <row r="281" spans="1:13">
      <c r="A281" s="254">
        <v>271</v>
      </c>
      <c r="B281" s="510" t="s">
        <v>418</v>
      </c>
      <c r="C281" s="507">
        <v>208.5</v>
      </c>
      <c r="D281" s="508">
        <v>209.66666666666666</v>
      </c>
      <c r="E281" s="508">
        <v>206.83333333333331</v>
      </c>
      <c r="F281" s="508">
        <v>205.16666666666666</v>
      </c>
      <c r="G281" s="508">
        <v>202.33333333333331</v>
      </c>
      <c r="H281" s="508">
        <v>211.33333333333331</v>
      </c>
      <c r="I281" s="508">
        <v>214.16666666666663</v>
      </c>
      <c r="J281" s="508">
        <v>215.83333333333331</v>
      </c>
      <c r="K281" s="507">
        <v>212.5</v>
      </c>
      <c r="L281" s="507">
        <v>208</v>
      </c>
      <c r="M281" s="507">
        <v>6.5652900000000001</v>
      </c>
    </row>
    <row r="282" spans="1:13">
      <c r="A282" s="254">
        <v>272</v>
      </c>
      <c r="B282" s="510" t="s">
        <v>419</v>
      </c>
      <c r="C282" s="507">
        <v>201.8</v>
      </c>
      <c r="D282" s="508">
        <v>202.94999999999996</v>
      </c>
      <c r="E282" s="508">
        <v>200.04999999999993</v>
      </c>
      <c r="F282" s="508">
        <v>198.29999999999995</v>
      </c>
      <c r="G282" s="508">
        <v>195.39999999999992</v>
      </c>
      <c r="H282" s="508">
        <v>204.69999999999993</v>
      </c>
      <c r="I282" s="508">
        <v>207.59999999999997</v>
      </c>
      <c r="J282" s="508">
        <v>209.34999999999994</v>
      </c>
      <c r="K282" s="507">
        <v>205.85</v>
      </c>
      <c r="L282" s="507">
        <v>201.2</v>
      </c>
      <c r="M282" s="507">
        <v>4.1364599999999996</v>
      </c>
    </row>
    <row r="283" spans="1:13">
      <c r="A283" s="254">
        <v>273</v>
      </c>
      <c r="B283" s="510" t="s">
        <v>752</v>
      </c>
      <c r="C283" s="507">
        <v>752.3</v>
      </c>
      <c r="D283" s="508">
        <v>757.41666666666663</v>
      </c>
      <c r="E283" s="508">
        <v>739.93333333333328</v>
      </c>
      <c r="F283" s="508">
        <v>727.56666666666661</v>
      </c>
      <c r="G283" s="508">
        <v>710.08333333333326</v>
      </c>
      <c r="H283" s="508">
        <v>769.7833333333333</v>
      </c>
      <c r="I283" s="508">
        <v>787.26666666666665</v>
      </c>
      <c r="J283" s="508">
        <v>799.63333333333333</v>
      </c>
      <c r="K283" s="507">
        <v>774.9</v>
      </c>
      <c r="L283" s="507">
        <v>745.05</v>
      </c>
      <c r="M283" s="507">
        <v>0.68484</v>
      </c>
    </row>
    <row r="284" spans="1:13">
      <c r="A284" s="254">
        <v>274</v>
      </c>
      <c r="B284" s="510" t="s">
        <v>420</v>
      </c>
      <c r="C284" s="507">
        <v>973</v>
      </c>
      <c r="D284" s="508">
        <v>975.30000000000007</v>
      </c>
      <c r="E284" s="508">
        <v>955.70000000000016</v>
      </c>
      <c r="F284" s="508">
        <v>938.40000000000009</v>
      </c>
      <c r="G284" s="508">
        <v>918.80000000000018</v>
      </c>
      <c r="H284" s="508">
        <v>992.60000000000014</v>
      </c>
      <c r="I284" s="508">
        <v>1012.2</v>
      </c>
      <c r="J284" s="508">
        <v>1029.5</v>
      </c>
      <c r="K284" s="507">
        <v>994.9</v>
      </c>
      <c r="L284" s="507">
        <v>958</v>
      </c>
      <c r="M284" s="507">
        <v>3.37263</v>
      </c>
    </row>
    <row r="285" spans="1:13">
      <c r="A285" s="254">
        <v>275</v>
      </c>
      <c r="B285" s="510" t="s">
        <v>421</v>
      </c>
      <c r="C285" s="507">
        <v>398.95</v>
      </c>
      <c r="D285" s="508">
        <v>397.64999999999992</v>
      </c>
      <c r="E285" s="508">
        <v>388.44999999999982</v>
      </c>
      <c r="F285" s="508">
        <v>377.94999999999987</v>
      </c>
      <c r="G285" s="508">
        <v>368.74999999999977</v>
      </c>
      <c r="H285" s="508">
        <v>408.14999999999986</v>
      </c>
      <c r="I285" s="508">
        <v>417.35</v>
      </c>
      <c r="J285" s="508">
        <v>427.84999999999991</v>
      </c>
      <c r="K285" s="507">
        <v>406.85</v>
      </c>
      <c r="L285" s="507">
        <v>387.15</v>
      </c>
      <c r="M285" s="507">
        <v>9.5447199999999999</v>
      </c>
    </row>
    <row r="286" spans="1:13">
      <c r="A286" s="254">
        <v>276</v>
      </c>
      <c r="B286" s="510" t="s">
        <v>422</v>
      </c>
      <c r="C286" s="507">
        <v>585.45000000000005</v>
      </c>
      <c r="D286" s="508">
        <v>580.63333333333333</v>
      </c>
      <c r="E286" s="508">
        <v>573.26666666666665</v>
      </c>
      <c r="F286" s="508">
        <v>561.08333333333337</v>
      </c>
      <c r="G286" s="508">
        <v>553.7166666666667</v>
      </c>
      <c r="H286" s="508">
        <v>592.81666666666661</v>
      </c>
      <c r="I286" s="508">
        <v>600.18333333333317</v>
      </c>
      <c r="J286" s="508">
        <v>612.36666666666656</v>
      </c>
      <c r="K286" s="507">
        <v>588</v>
      </c>
      <c r="L286" s="507">
        <v>568.45000000000005</v>
      </c>
      <c r="M286" s="507">
        <v>2.7953899999999998</v>
      </c>
    </row>
    <row r="287" spans="1:13">
      <c r="A287" s="254">
        <v>277</v>
      </c>
      <c r="B287" s="510" t="s">
        <v>423</v>
      </c>
      <c r="C287" s="507">
        <v>68.900000000000006</v>
      </c>
      <c r="D287" s="508">
        <v>68.88333333333334</v>
      </c>
      <c r="E287" s="508">
        <v>68.01666666666668</v>
      </c>
      <c r="F287" s="508">
        <v>67.13333333333334</v>
      </c>
      <c r="G287" s="508">
        <v>66.26666666666668</v>
      </c>
      <c r="H287" s="508">
        <v>69.76666666666668</v>
      </c>
      <c r="I287" s="508">
        <v>70.633333333333326</v>
      </c>
      <c r="J287" s="508">
        <v>71.51666666666668</v>
      </c>
      <c r="K287" s="507">
        <v>69.75</v>
      </c>
      <c r="L287" s="507">
        <v>68</v>
      </c>
      <c r="M287" s="507">
        <v>22.445039999999999</v>
      </c>
    </row>
    <row r="288" spans="1:13">
      <c r="A288" s="254">
        <v>278</v>
      </c>
      <c r="B288" s="510" t="s">
        <v>424</v>
      </c>
      <c r="C288" s="507">
        <v>60.55</v>
      </c>
      <c r="D288" s="508">
        <v>60.533333333333331</v>
      </c>
      <c r="E288" s="508">
        <v>59.266666666666666</v>
      </c>
      <c r="F288" s="508">
        <v>57.983333333333334</v>
      </c>
      <c r="G288" s="508">
        <v>56.716666666666669</v>
      </c>
      <c r="H288" s="508">
        <v>61.816666666666663</v>
      </c>
      <c r="I288" s="508">
        <v>63.083333333333329</v>
      </c>
      <c r="J288" s="508">
        <v>64.36666666666666</v>
      </c>
      <c r="K288" s="507">
        <v>61.8</v>
      </c>
      <c r="L288" s="507">
        <v>59.25</v>
      </c>
      <c r="M288" s="507">
        <v>20.620930000000001</v>
      </c>
    </row>
    <row r="289" spans="1:13">
      <c r="A289" s="254">
        <v>279</v>
      </c>
      <c r="B289" s="510" t="s">
        <v>425</v>
      </c>
      <c r="C289" s="507">
        <v>521.5</v>
      </c>
      <c r="D289" s="508">
        <v>523.1</v>
      </c>
      <c r="E289" s="508">
        <v>516.40000000000009</v>
      </c>
      <c r="F289" s="508">
        <v>511.30000000000007</v>
      </c>
      <c r="G289" s="508">
        <v>504.60000000000014</v>
      </c>
      <c r="H289" s="508">
        <v>528.20000000000005</v>
      </c>
      <c r="I289" s="508">
        <v>534.90000000000009</v>
      </c>
      <c r="J289" s="508">
        <v>540</v>
      </c>
      <c r="K289" s="507">
        <v>529.79999999999995</v>
      </c>
      <c r="L289" s="507">
        <v>518</v>
      </c>
      <c r="M289" s="507">
        <v>1.4984599999999999</v>
      </c>
    </row>
    <row r="290" spans="1:13">
      <c r="A290" s="254">
        <v>280</v>
      </c>
      <c r="B290" s="510" t="s">
        <v>426</v>
      </c>
      <c r="C290" s="507">
        <v>460.95</v>
      </c>
      <c r="D290" s="508">
        <v>467.33333333333331</v>
      </c>
      <c r="E290" s="508">
        <v>448.66666666666663</v>
      </c>
      <c r="F290" s="508">
        <v>436.38333333333333</v>
      </c>
      <c r="G290" s="508">
        <v>417.71666666666664</v>
      </c>
      <c r="H290" s="508">
        <v>479.61666666666662</v>
      </c>
      <c r="I290" s="508">
        <v>498.28333333333325</v>
      </c>
      <c r="J290" s="508">
        <v>510.56666666666661</v>
      </c>
      <c r="K290" s="507">
        <v>486</v>
      </c>
      <c r="L290" s="507">
        <v>455.05</v>
      </c>
      <c r="M290" s="507">
        <v>7.5798500000000004</v>
      </c>
    </row>
    <row r="291" spans="1:13">
      <c r="A291" s="254">
        <v>281</v>
      </c>
      <c r="B291" s="510" t="s">
        <v>427</v>
      </c>
      <c r="C291" s="507">
        <v>253.55</v>
      </c>
      <c r="D291" s="508">
        <v>254.2166666666667</v>
      </c>
      <c r="E291" s="508">
        <v>250.83333333333337</v>
      </c>
      <c r="F291" s="508">
        <v>248.11666666666667</v>
      </c>
      <c r="G291" s="508">
        <v>244.73333333333335</v>
      </c>
      <c r="H291" s="508">
        <v>256.93333333333339</v>
      </c>
      <c r="I291" s="508">
        <v>260.31666666666672</v>
      </c>
      <c r="J291" s="508">
        <v>263.03333333333342</v>
      </c>
      <c r="K291" s="507">
        <v>257.60000000000002</v>
      </c>
      <c r="L291" s="507">
        <v>251.5</v>
      </c>
      <c r="M291" s="507">
        <v>3.4186700000000001</v>
      </c>
    </row>
    <row r="292" spans="1:13">
      <c r="A292" s="254">
        <v>282</v>
      </c>
      <c r="B292" s="510" t="s">
        <v>131</v>
      </c>
      <c r="C292" s="507">
        <v>1899.5</v>
      </c>
      <c r="D292" s="508">
        <v>1886.4833333333333</v>
      </c>
      <c r="E292" s="508">
        <v>1864.2166666666667</v>
      </c>
      <c r="F292" s="508">
        <v>1828.9333333333334</v>
      </c>
      <c r="G292" s="508">
        <v>1806.6666666666667</v>
      </c>
      <c r="H292" s="508">
        <v>1921.7666666666667</v>
      </c>
      <c r="I292" s="508">
        <v>1944.0333333333335</v>
      </c>
      <c r="J292" s="508">
        <v>1979.3166666666666</v>
      </c>
      <c r="K292" s="507">
        <v>1908.75</v>
      </c>
      <c r="L292" s="507">
        <v>1851.2</v>
      </c>
      <c r="M292" s="507">
        <v>28.756180000000001</v>
      </c>
    </row>
    <row r="293" spans="1:13">
      <c r="A293" s="254">
        <v>283</v>
      </c>
      <c r="B293" s="510" t="s">
        <v>132</v>
      </c>
      <c r="C293" s="507">
        <v>112.3</v>
      </c>
      <c r="D293" s="508">
        <v>110.91666666666667</v>
      </c>
      <c r="E293" s="508">
        <v>108.43333333333334</v>
      </c>
      <c r="F293" s="508">
        <v>104.56666666666666</v>
      </c>
      <c r="G293" s="508">
        <v>102.08333333333333</v>
      </c>
      <c r="H293" s="508">
        <v>114.78333333333335</v>
      </c>
      <c r="I293" s="508">
        <v>117.26666666666667</v>
      </c>
      <c r="J293" s="508">
        <v>121.13333333333335</v>
      </c>
      <c r="K293" s="507">
        <v>113.4</v>
      </c>
      <c r="L293" s="507">
        <v>107.05</v>
      </c>
      <c r="M293" s="507">
        <v>263.27611000000002</v>
      </c>
    </row>
    <row r="294" spans="1:13">
      <c r="A294" s="254">
        <v>284</v>
      </c>
      <c r="B294" s="510" t="s">
        <v>259</v>
      </c>
      <c r="C294" s="507">
        <v>2712.35</v>
      </c>
      <c r="D294" s="508">
        <v>2734.1833333333329</v>
      </c>
      <c r="E294" s="508">
        <v>2660.766666666666</v>
      </c>
      <c r="F294" s="508">
        <v>2609.1833333333329</v>
      </c>
      <c r="G294" s="508">
        <v>2535.766666666666</v>
      </c>
      <c r="H294" s="508">
        <v>2785.766666666666</v>
      </c>
      <c r="I294" s="508">
        <v>2859.1833333333329</v>
      </c>
      <c r="J294" s="508">
        <v>2910.766666666666</v>
      </c>
      <c r="K294" s="507">
        <v>2807.6</v>
      </c>
      <c r="L294" s="507">
        <v>2682.6</v>
      </c>
      <c r="M294" s="507">
        <v>5.5199699999999998</v>
      </c>
    </row>
    <row r="295" spans="1:13">
      <c r="A295" s="254">
        <v>285</v>
      </c>
      <c r="B295" s="510" t="s">
        <v>133</v>
      </c>
      <c r="C295" s="507">
        <v>464.3</v>
      </c>
      <c r="D295" s="508">
        <v>458.8</v>
      </c>
      <c r="E295" s="508">
        <v>450.95000000000005</v>
      </c>
      <c r="F295" s="508">
        <v>437.6</v>
      </c>
      <c r="G295" s="508">
        <v>429.75000000000006</v>
      </c>
      <c r="H295" s="508">
        <v>472.15000000000003</v>
      </c>
      <c r="I295" s="508">
        <v>480.00000000000006</v>
      </c>
      <c r="J295" s="508">
        <v>493.35</v>
      </c>
      <c r="K295" s="507">
        <v>466.65</v>
      </c>
      <c r="L295" s="507">
        <v>445.45</v>
      </c>
      <c r="M295" s="507">
        <v>74.718819999999994</v>
      </c>
    </row>
    <row r="296" spans="1:13">
      <c r="A296" s="254">
        <v>286</v>
      </c>
      <c r="B296" s="510" t="s">
        <v>753</v>
      </c>
      <c r="C296" s="507">
        <v>228.85</v>
      </c>
      <c r="D296" s="508">
        <v>228.13333333333333</v>
      </c>
      <c r="E296" s="508">
        <v>222.71666666666664</v>
      </c>
      <c r="F296" s="508">
        <v>216.58333333333331</v>
      </c>
      <c r="G296" s="508">
        <v>211.16666666666663</v>
      </c>
      <c r="H296" s="508">
        <v>234.26666666666665</v>
      </c>
      <c r="I296" s="508">
        <v>239.68333333333334</v>
      </c>
      <c r="J296" s="508">
        <v>245.81666666666666</v>
      </c>
      <c r="K296" s="507">
        <v>233.55</v>
      </c>
      <c r="L296" s="507">
        <v>222</v>
      </c>
      <c r="M296" s="507">
        <v>3.19171</v>
      </c>
    </row>
    <row r="297" spans="1:13">
      <c r="A297" s="254">
        <v>287</v>
      </c>
      <c r="B297" s="510" t="s">
        <v>428</v>
      </c>
      <c r="C297" s="507">
        <v>6493.7</v>
      </c>
      <c r="D297" s="508">
        <v>6484.9666666666672</v>
      </c>
      <c r="E297" s="508">
        <v>6414.6333333333341</v>
      </c>
      <c r="F297" s="508">
        <v>6335.5666666666666</v>
      </c>
      <c r="G297" s="508">
        <v>6265.2333333333336</v>
      </c>
      <c r="H297" s="508">
        <v>6564.0333333333347</v>
      </c>
      <c r="I297" s="508">
        <v>6634.3666666666668</v>
      </c>
      <c r="J297" s="508">
        <v>6713.4333333333352</v>
      </c>
      <c r="K297" s="507">
        <v>6555.3</v>
      </c>
      <c r="L297" s="507">
        <v>6405.9</v>
      </c>
      <c r="M297" s="507">
        <v>0.10327</v>
      </c>
    </row>
    <row r="298" spans="1:13">
      <c r="A298" s="254">
        <v>288</v>
      </c>
      <c r="B298" s="510" t="s">
        <v>260</v>
      </c>
      <c r="C298" s="507">
        <v>3911.15</v>
      </c>
      <c r="D298" s="508">
        <v>3909.7166666666667</v>
      </c>
      <c r="E298" s="508">
        <v>3852.4333333333334</v>
      </c>
      <c r="F298" s="508">
        <v>3793.7166666666667</v>
      </c>
      <c r="G298" s="508">
        <v>3736.4333333333334</v>
      </c>
      <c r="H298" s="508">
        <v>3968.4333333333334</v>
      </c>
      <c r="I298" s="508">
        <v>4025.7166666666672</v>
      </c>
      <c r="J298" s="508">
        <v>4084.4333333333334</v>
      </c>
      <c r="K298" s="507">
        <v>3967</v>
      </c>
      <c r="L298" s="507">
        <v>3851</v>
      </c>
      <c r="M298" s="507">
        <v>2.3292700000000002</v>
      </c>
    </row>
    <row r="299" spans="1:13">
      <c r="A299" s="254">
        <v>289</v>
      </c>
      <c r="B299" s="510" t="s">
        <v>134</v>
      </c>
      <c r="C299" s="507">
        <v>1496.9</v>
      </c>
      <c r="D299" s="508">
        <v>1496.0833333333333</v>
      </c>
      <c r="E299" s="508">
        <v>1482.1666666666665</v>
      </c>
      <c r="F299" s="508">
        <v>1467.4333333333332</v>
      </c>
      <c r="G299" s="508">
        <v>1453.5166666666664</v>
      </c>
      <c r="H299" s="508">
        <v>1510.8166666666666</v>
      </c>
      <c r="I299" s="508">
        <v>1524.7333333333331</v>
      </c>
      <c r="J299" s="508">
        <v>1539.4666666666667</v>
      </c>
      <c r="K299" s="507">
        <v>1510</v>
      </c>
      <c r="L299" s="507">
        <v>1481.35</v>
      </c>
      <c r="M299" s="507">
        <v>21.840009999999999</v>
      </c>
    </row>
    <row r="300" spans="1:13">
      <c r="A300" s="254">
        <v>290</v>
      </c>
      <c r="B300" s="510" t="s">
        <v>429</v>
      </c>
      <c r="C300" s="507">
        <v>364.75</v>
      </c>
      <c r="D300" s="508">
        <v>366.48333333333335</v>
      </c>
      <c r="E300" s="508">
        <v>362.36666666666667</v>
      </c>
      <c r="F300" s="508">
        <v>359.98333333333335</v>
      </c>
      <c r="G300" s="508">
        <v>355.86666666666667</v>
      </c>
      <c r="H300" s="508">
        <v>368.86666666666667</v>
      </c>
      <c r="I300" s="508">
        <v>372.98333333333335</v>
      </c>
      <c r="J300" s="508">
        <v>375.36666666666667</v>
      </c>
      <c r="K300" s="507">
        <v>370.6</v>
      </c>
      <c r="L300" s="507">
        <v>364.1</v>
      </c>
      <c r="M300" s="507">
        <v>29.89873</v>
      </c>
    </row>
    <row r="301" spans="1:13">
      <c r="A301" s="254">
        <v>291</v>
      </c>
      <c r="B301" s="510" t="s">
        <v>430</v>
      </c>
      <c r="C301" s="507">
        <v>41.15</v>
      </c>
      <c r="D301" s="508">
        <v>41.05</v>
      </c>
      <c r="E301" s="508">
        <v>40.649999999999991</v>
      </c>
      <c r="F301" s="508">
        <v>40.149999999999991</v>
      </c>
      <c r="G301" s="508">
        <v>39.749999999999986</v>
      </c>
      <c r="H301" s="508">
        <v>41.55</v>
      </c>
      <c r="I301" s="508">
        <v>41.95</v>
      </c>
      <c r="J301" s="508">
        <v>42.45</v>
      </c>
      <c r="K301" s="507">
        <v>41.45</v>
      </c>
      <c r="L301" s="507">
        <v>40.549999999999997</v>
      </c>
      <c r="M301" s="507">
        <v>14.38462</v>
      </c>
    </row>
    <row r="302" spans="1:13">
      <c r="A302" s="254">
        <v>292</v>
      </c>
      <c r="B302" s="510" t="s">
        <v>431</v>
      </c>
      <c r="C302" s="507">
        <v>1789.3</v>
      </c>
      <c r="D302" s="508">
        <v>1787.3166666666666</v>
      </c>
      <c r="E302" s="508">
        <v>1738.9833333333331</v>
      </c>
      <c r="F302" s="508">
        <v>1688.6666666666665</v>
      </c>
      <c r="G302" s="508">
        <v>1640.333333333333</v>
      </c>
      <c r="H302" s="508">
        <v>1837.6333333333332</v>
      </c>
      <c r="I302" s="508">
        <v>1885.9666666666667</v>
      </c>
      <c r="J302" s="508">
        <v>1936.2833333333333</v>
      </c>
      <c r="K302" s="507">
        <v>1835.65</v>
      </c>
      <c r="L302" s="507">
        <v>1737</v>
      </c>
      <c r="M302" s="507">
        <v>1.1305700000000001</v>
      </c>
    </row>
    <row r="303" spans="1:13">
      <c r="A303" s="254">
        <v>293</v>
      </c>
      <c r="B303" s="510" t="s">
        <v>135</v>
      </c>
      <c r="C303" s="507">
        <v>1060.95</v>
      </c>
      <c r="D303" s="508">
        <v>1057.25</v>
      </c>
      <c r="E303" s="508">
        <v>1049.8</v>
      </c>
      <c r="F303" s="508">
        <v>1038.6499999999999</v>
      </c>
      <c r="G303" s="508">
        <v>1031.1999999999998</v>
      </c>
      <c r="H303" s="508">
        <v>1068.4000000000001</v>
      </c>
      <c r="I303" s="508">
        <v>1075.8499999999999</v>
      </c>
      <c r="J303" s="508">
        <v>1087.0000000000002</v>
      </c>
      <c r="K303" s="507">
        <v>1064.7</v>
      </c>
      <c r="L303" s="507">
        <v>1046.0999999999999</v>
      </c>
      <c r="M303" s="507">
        <v>17.460360000000001</v>
      </c>
    </row>
    <row r="304" spans="1:13">
      <c r="A304" s="254">
        <v>294</v>
      </c>
      <c r="B304" s="510" t="s">
        <v>432</v>
      </c>
      <c r="C304" s="507">
        <v>1753.85</v>
      </c>
      <c r="D304" s="508">
        <v>1757.8833333333332</v>
      </c>
      <c r="E304" s="508">
        <v>1720.9666666666665</v>
      </c>
      <c r="F304" s="508">
        <v>1688.0833333333333</v>
      </c>
      <c r="G304" s="508">
        <v>1651.1666666666665</v>
      </c>
      <c r="H304" s="508">
        <v>1790.7666666666664</v>
      </c>
      <c r="I304" s="508">
        <v>1827.6833333333334</v>
      </c>
      <c r="J304" s="508">
        <v>1860.5666666666664</v>
      </c>
      <c r="K304" s="507">
        <v>1794.8</v>
      </c>
      <c r="L304" s="507">
        <v>1725</v>
      </c>
      <c r="M304" s="507">
        <v>0.47859000000000002</v>
      </c>
    </row>
    <row r="305" spans="1:13">
      <c r="A305" s="254">
        <v>295</v>
      </c>
      <c r="B305" s="510" t="s">
        <v>433</v>
      </c>
      <c r="C305" s="507">
        <v>921.65</v>
      </c>
      <c r="D305" s="508">
        <v>920.88333333333333</v>
      </c>
      <c r="E305" s="508">
        <v>896.76666666666665</v>
      </c>
      <c r="F305" s="508">
        <v>871.88333333333333</v>
      </c>
      <c r="G305" s="508">
        <v>847.76666666666665</v>
      </c>
      <c r="H305" s="508">
        <v>945.76666666666665</v>
      </c>
      <c r="I305" s="508">
        <v>969.88333333333321</v>
      </c>
      <c r="J305" s="508">
        <v>994.76666666666665</v>
      </c>
      <c r="K305" s="507">
        <v>945</v>
      </c>
      <c r="L305" s="507">
        <v>896</v>
      </c>
      <c r="M305" s="507">
        <v>0.63236000000000003</v>
      </c>
    </row>
    <row r="306" spans="1:13">
      <c r="A306" s="254">
        <v>296</v>
      </c>
      <c r="B306" s="510" t="s">
        <v>434</v>
      </c>
      <c r="C306" s="507">
        <v>47.75</v>
      </c>
      <c r="D306" s="508">
        <v>48.949999999999996</v>
      </c>
      <c r="E306" s="508">
        <v>45.949999999999989</v>
      </c>
      <c r="F306" s="508">
        <v>44.149999999999991</v>
      </c>
      <c r="G306" s="508">
        <v>41.149999999999984</v>
      </c>
      <c r="H306" s="508">
        <v>50.749999999999993</v>
      </c>
      <c r="I306" s="508">
        <v>53.750000000000007</v>
      </c>
      <c r="J306" s="508">
        <v>55.55</v>
      </c>
      <c r="K306" s="507">
        <v>51.95</v>
      </c>
      <c r="L306" s="507">
        <v>47.15</v>
      </c>
      <c r="M306" s="507">
        <v>87.719539999999995</v>
      </c>
    </row>
    <row r="307" spans="1:13">
      <c r="A307" s="254">
        <v>297</v>
      </c>
      <c r="B307" s="510" t="s">
        <v>435</v>
      </c>
      <c r="C307" s="507">
        <v>169.15</v>
      </c>
      <c r="D307" s="508">
        <v>171.26666666666665</v>
      </c>
      <c r="E307" s="508">
        <v>165.18333333333331</v>
      </c>
      <c r="F307" s="508">
        <v>161.21666666666667</v>
      </c>
      <c r="G307" s="508">
        <v>155.13333333333333</v>
      </c>
      <c r="H307" s="508">
        <v>175.23333333333329</v>
      </c>
      <c r="I307" s="508">
        <v>181.31666666666666</v>
      </c>
      <c r="J307" s="508">
        <v>185.28333333333327</v>
      </c>
      <c r="K307" s="507">
        <v>177.35</v>
      </c>
      <c r="L307" s="507">
        <v>167.3</v>
      </c>
      <c r="M307" s="507">
        <v>16.849250000000001</v>
      </c>
    </row>
    <row r="308" spans="1:13">
      <c r="A308" s="254">
        <v>298</v>
      </c>
      <c r="B308" s="510" t="s">
        <v>146</v>
      </c>
      <c r="C308" s="507">
        <v>89097.1</v>
      </c>
      <c r="D308" s="508">
        <v>89175.7</v>
      </c>
      <c r="E308" s="508">
        <v>88401.4</v>
      </c>
      <c r="F308" s="508">
        <v>87705.7</v>
      </c>
      <c r="G308" s="508">
        <v>86931.4</v>
      </c>
      <c r="H308" s="508">
        <v>89871.4</v>
      </c>
      <c r="I308" s="508">
        <v>90645.700000000012</v>
      </c>
      <c r="J308" s="508">
        <v>91341.4</v>
      </c>
      <c r="K308" s="507">
        <v>89950</v>
      </c>
      <c r="L308" s="507">
        <v>88480</v>
      </c>
      <c r="M308" s="507">
        <v>0.22137000000000001</v>
      </c>
    </row>
    <row r="309" spans="1:13">
      <c r="A309" s="254">
        <v>299</v>
      </c>
      <c r="B309" s="510" t="s">
        <v>143</v>
      </c>
      <c r="C309" s="507">
        <v>1181.6500000000001</v>
      </c>
      <c r="D309" s="508">
        <v>1191.25</v>
      </c>
      <c r="E309" s="508">
        <v>1167.5999999999999</v>
      </c>
      <c r="F309" s="508">
        <v>1153.55</v>
      </c>
      <c r="G309" s="508">
        <v>1129.8999999999999</v>
      </c>
      <c r="H309" s="508">
        <v>1205.3</v>
      </c>
      <c r="I309" s="508">
        <v>1228.95</v>
      </c>
      <c r="J309" s="508">
        <v>1243</v>
      </c>
      <c r="K309" s="507">
        <v>1214.9000000000001</v>
      </c>
      <c r="L309" s="507">
        <v>1177.2</v>
      </c>
      <c r="M309" s="507">
        <v>4.9660399999999996</v>
      </c>
    </row>
    <row r="310" spans="1:13">
      <c r="A310" s="254">
        <v>300</v>
      </c>
      <c r="B310" s="510" t="s">
        <v>436</v>
      </c>
      <c r="C310" s="507">
        <v>3705.25</v>
      </c>
      <c r="D310" s="508">
        <v>3707.2166666666667</v>
      </c>
      <c r="E310" s="508">
        <v>3684.9333333333334</v>
      </c>
      <c r="F310" s="508">
        <v>3664.6166666666668</v>
      </c>
      <c r="G310" s="508">
        <v>3642.3333333333335</v>
      </c>
      <c r="H310" s="508">
        <v>3727.5333333333333</v>
      </c>
      <c r="I310" s="508">
        <v>3749.8166666666671</v>
      </c>
      <c r="J310" s="508">
        <v>3770.1333333333332</v>
      </c>
      <c r="K310" s="507">
        <v>3729.5</v>
      </c>
      <c r="L310" s="507">
        <v>3686.9</v>
      </c>
      <c r="M310" s="507">
        <v>0.10857</v>
      </c>
    </row>
    <row r="311" spans="1:13">
      <c r="A311" s="254">
        <v>301</v>
      </c>
      <c r="B311" s="510" t="s">
        <v>437</v>
      </c>
      <c r="C311" s="507">
        <v>288.60000000000002</v>
      </c>
      <c r="D311" s="508">
        <v>288.68333333333334</v>
      </c>
      <c r="E311" s="508">
        <v>282.4666666666667</v>
      </c>
      <c r="F311" s="508">
        <v>276.33333333333337</v>
      </c>
      <c r="G311" s="508">
        <v>270.11666666666673</v>
      </c>
      <c r="H311" s="508">
        <v>294.81666666666666</v>
      </c>
      <c r="I311" s="508">
        <v>301.03333333333325</v>
      </c>
      <c r="J311" s="508">
        <v>307.16666666666663</v>
      </c>
      <c r="K311" s="507">
        <v>294.89999999999998</v>
      </c>
      <c r="L311" s="507">
        <v>282.55</v>
      </c>
      <c r="M311" s="507">
        <v>0.90854999999999997</v>
      </c>
    </row>
    <row r="312" spans="1:13">
      <c r="A312" s="254">
        <v>302</v>
      </c>
      <c r="B312" s="510" t="s">
        <v>137</v>
      </c>
      <c r="C312" s="507">
        <v>214</v>
      </c>
      <c r="D312" s="508">
        <v>211.79999999999998</v>
      </c>
      <c r="E312" s="508">
        <v>208.59999999999997</v>
      </c>
      <c r="F312" s="508">
        <v>203.2</v>
      </c>
      <c r="G312" s="508">
        <v>199.99999999999997</v>
      </c>
      <c r="H312" s="508">
        <v>217.19999999999996</v>
      </c>
      <c r="I312" s="508">
        <v>220.39999999999995</v>
      </c>
      <c r="J312" s="508">
        <v>225.79999999999995</v>
      </c>
      <c r="K312" s="507">
        <v>215</v>
      </c>
      <c r="L312" s="507">
        <v>206.4</v>
      </c>
      <c r="M312" s="507">
        <v>100.70663999999999</v>
      </c>
    </row>
    <row r="313" spans="1:13">
      <c r="A313" s="254">
        <v>303</v>
      </c>
      <c r="B313" s="510" t="s">
        <v>136</v>
      </c>
      <c r="C313" s="507">
        <v>852.05</v>
      </c>
      <c r="D313" s="508">
        <v>855.69999999999993</v>
      </c>
      <c r="E313" s="508">
        <v>843.39999999999986</v>
      </c>
      <c r="F313" s="508">
        <v>834.74999999999989</v>
      </c>
      <c r="G313" s="508">
        <v>822.44999999999982</v>
      </c>
      <c r="H313" s="508">
        <v>864.34999999999991</v>
      </c>
      <c r="I313" s="508">
        <v>876.64999999999986</v>
      </c>
      <c r="J313" s="508">
        <v>885.3</v>
      </c>
      <c r="K313" s="507">
        <v>868</v>
      </c>
      <c r="L313" s="507">
        <v>847.05</v>
      </c>
      <c r="M313" s="507">
        <v>50.287709999999997</v>
      </c>
    </row>
    <row r="314" spans="1:13">
      <c r="A314" s="254">
        <v>304</v>
      </c>
      <c r="B314" s="510" t="s">
        <v>438</v>
      </c>
      <c r="C314" s="507">
        <v>184.35</v>
      </c>
      <c r="D314" s="508">
        <v>185.6</v>
      </c>
      <c r="E314" s="508">
        <v>182.64999999999998</v>
      </c>
      <c r="F314" s="508">
        <v>180.95</v>
      </c>
      <c r="G314" s="508">
        <v>177.99999999999997</v>
      </c>
      <c r="H314" s="508">
        <v>187.29999999999998</v>
      </c>
      <c r="I314" s="508">
        <v>190.24999999999997</v>
      </c>
      <c r="J314" s="508">
        <v>191.95</v>
      </c>
      <c r="K314" s="507">
        <v>188.55</v>
      </c>
      <c r="L314" s="507">
        <v>183.9</v>
      </c>
      <c r="M314" s="507">
        <v>3.0007600000000001</v>
      </c>
    </row>
    <row r="315" spans="1:13">
      <c r="A315" s="254">
        <v>305</v>
      </c>
      <c r="B315" s="510" t="s">
        <v>439</v>
      </c>
      <c r="C315" s="507">
        <v>232.3</v>
      </c>
      <c r="D315" s="508">
        <v>232.96666666666667</v>
      </c>
      <c r="E315" s="508">
        <v>230.93333333333334</v>
      </c>
      <c r="F315" s="508">
        <v>229.56666666666666</v>
      </c>
      <c r="G315" s="508">
        <v>227.53333333333333</v>
      </c>
      <c r="H315" s="508">
        <v>234.33333333333334</v>
      </c>
      <c r="I315" s="508">
        <v>236.3666666666667</v>
      </c>
      <c r="J315" s="508">
        <v>237.73333333333335</v>
      </c>
      <c r="K315" s="507">
        <v>235</v>
      </c>
      <c r="L315" s="507">
        <v>231.6</v>
      </c>
      <c r="M315" s="507">
        <v>0.37137999999999999</v>
      </c>
    </row>
    <row r="316" spans="1:13">
      <c r="A316" s="254">
        <v>306</v>
      </c>
      <c r="B316" s="510" t="s">
        <v>440</v>
      </c>
      <c r="C316" s="507">
        <v>480.25</v>
      </c>
      <c r="D316" s="508">
        <v>482.33333333333331</v>
      </c>
      <c r="E316" s="508">
        <v>474.36666666666662</v>
      </c>
      <c r="F316" s="508">
        <v>468.48333333333329</v>
      </c>
      <c r="G316" s="508">
        <v>460.51666666666659</v>
      </c>
      <c r="H316" s="508">
        <v>488.21666666666664</v>
      </c>
      <c r="I316" s="508">
        <v>496.18333333333334</v>
      </c>
      <c r="J316" s="508">
        <v>502.06666666666666</v>
      </c>
      <c r="K316" s="507">
        <v>490.3</v>
      </c>
      <c r="L316" s="507">
        <v>476.45</v>
      </c>
      <c r="M316" s="507">
        <v>0.84474000000000005</v>
      </c>
    </row>
    <row r="317" spans="1:13">
      <c r="A317" s="254">
        <v>307</v>
      </c>
      <c r="B317" s="510" t="s">
        <v>138</v>
      </c>
      <c r="C317" s="507">
        <v>175.3</v>
      </c>
      <c r="D317" s="508">
        <v>174.9</v>
      </c>
      <c r="E317" s="508">
        <v>173.65</v>
      </c>
      <c r="F317" s="508">
        <v>172</v>
      </c>
      <c r="G317" s="508">
        <v>170.75</v>
      </c>
      <c r="H317" s="508">
        <v>176.55</v>
      </c>
      <c r="I317" s="508">
        <v>177.8</v>
      </c>
      <c r="J317" s="508">
        <v>179.45000000000002</v>
      </c>
      <c r="K317" s="507">
        <v>176.15</v>
      </c>
      <c r="L317" s="507">
        <v>173.25</v>
      </c>
      <c r="M317" s="507">
        <v>46.484690000000001</v>
      </c>
    </row>
    <row r="318" spans="1:13">
      <c r="A318" s="254">
        <v>308</v>
      </c>
      <c r="B318" s="510" t="s">
        <v>261</v>
      </c>
      <c r="C318" s="507">
        <v>42.95</v>
      </c>
      <c r="D318" s="508">
        <v>43.333333333333336</v>
      </c>
      <c r="E318" s="508">
        <v>42.266666666666673</v>
      </c>
      <c r="F318" s="508">
        <v>41.583333333333336</v>
      </c>
      <c r="G318" s="508">
        <v>40.516666666666673</v>
      </c>
      <c r="H318" s="508">
        <v>44.016666666666673</v>
      </c>
      <c r="I318" s="508">
        <v>45.083333333333336</v>
      </c>
      <c r="J318" s="508">
        <v>45.766666666666673</v>
      </c>
      <c r="K318" s="507">
        <v>44.4</v>
      </c>
      <c r="L318" s="507">
        <v>42.65</v>
      </c>
      <c r="M318" s="507">
        <v>42.751570000000001</v>
      </c>
    </row>
    <row r="319" spans="1:13">
      <c r="A319" s="254">
        <v>309</v>
      </c>
      <c r="B319" s="510" t="s">
        <v>139</v>
      </c>
      <c r="C319" s="507">
        <v>409.05</v>
      </c>
      <c r="D319" s="508">
        <v>408.2833333333333</v>
      </c>
      <c r="E319" s="508">
        <v>406.06666666666661</v>
      </c>
      <c r="F319" s="508">
        <v>403.08333333333331</v>
      </c>
      <c r="G319" s="508">
        <v>400.86666666666662</v>
      </c>
      <c r="H319" s="508">
        <v>411.26666666666659</v>
      </c>
      <c r="I319" s="508">
        <v>413.48333333333329</v>
      </c>
      <c r="J319" s="508">
        <v>416.46666666666658</v>
      </c>
      <c r="K319" s="507">
        <v>410.5</v>
      </c>
      <c r="L319" s="507">
        <v>405.3</v>
      </c>
      <c r="M319" s="507">
        <v>32.916429999999998</v>
      </c>
    </row>
    <row r="320" spans="1:13">
      <c r="A320" s="254">
        <v>310</v>
      </c>
      <c r="B320" s="510" t="s">
        <v>140</v>
      </c>
      <c r="C320" s="507">
        <v>7124.7</v>
      </c>
      <c r="D320" s="508">
        <v>7162.7333333333336</v>
      </c>
      <c r="E320" s="508">
        <v>7063.166666666667</v>
      </c>
      <c r="F320" s="508">
        <v>7001.6333333333332</v>
      </c>
      <c r="G320" s="508">
        <v>6902.0666666666666</v>
      </c>
      <c r="H320" s="508">
        <v>7224.2666666666673</v>
      </c>
      <c r="I320" s="508">
        <v>7323.833333333333</v>
      </c>
      <c r="J320" s="508">
        <v>7385.3666666666677</v>
      </c>
      <c r="K320" s="507">
        <v>7262.3</v>
      </c>
      <c r="L320" s="507">
        <v>7101.2</v>
      </c>
      <c r="M320" s="507">
        <v>7.96258</v>
      </c>
    </row>
    <row r="321" spans="1:13">
      <c r="A321" s="254">
        <v>311</v>
      </c>
      <c r="B321" s="510" t="s">
        <v>142</v>
      </c>
      <c r="C321" s="507">
        <v>923.95</v>
      </c>
      <c r="D321" s="508">
        <v>921.58333333333337</v>
      </c>
      <c r="E321" s="508">
        <v>903.4666666666667</v>
      </c>
      <c r="F321" s="508">
        <v>882.98333333333335</v>
      </c>
      <c r="G321" s="508">
        <v>864.86666666666667</v>
      </c>
      <c r="H321" s="508">
        <v>942.06666666666672</v>
      </c>
      <c r="I321" s="508">
        <v>960.18333333333328</v>
      </c>
      <c r="J321" s="508">
        <v>980.66666666666674</v>
      </c>
      <c r="K321" s="507">
        <v>939.7</v>
      </c>
      <c r="L321" s="507">
        <v>901.1</v>
      </c>
      <c r="M321" s="507">
        <v>25.478020000000001</v>
      </c>
    </row>
    <row r="322" spans="1:13">
      <c r="A322" s="254">
        <v>312</v>
      </c>
      <c r="B322" s="510" t="s">
        <v>441</v>
      </c>
      <c r="C322" s="507">
        <v>1973.7</v>
      </c>
      <c r="D322" s="508">
        <v>1963.5666666666666</v>
      </c>
      <c r="E322" s="508">
        <v>1947.1333333333332</v>
      </c>
      <c r="F322" s="508">
        <v>1920.5666666666666</v>
      </c>
      <c r="G322" s="508">
        <v>1904.1333333333332</v>
      </c>
      <c r="H322" s="508">
        <v>1990.1333333333332</v>
      </c>
      <c r="I322" s="508">
        <v>2006.5666666666666</v>
      </c>
      <c r="J322" s="508">
        <v>2033.1333333333332</v>
      </c>
      <c r="K322" s="507">
        <v>1980</v>
      </c>
      <c r="L322" s="507">
        <v>1937</v>
      </c>
      <c r="M322" s="507">
        <v>0.51873000000000002</v>
      </c>
    </row>
    <row r="323" spans="1:13">
      <c r="A323" s="254">
        <v>313</v>
      </c>
      <c r="B323" s="510" t="s">
        <v>144</v>
      </c>
      <c r="C323" s="507">
        <v>1746.6</v>
      </c>
      <c r="D323" s="508">
        <v>1743.9166666666667</v>
      </c>
      <c r="E323" s="508">
        <v>1720.9833333333336</v>
      </c>
      <c r="F323" s="508">
        <v>1695.3666666666668</v>
      </c>
      <c r="G323" s="508">
        <v>1672.4333333333336</v>
      </c>
      <c r="H323" s="508">
        <v>1769.5333333333335</v>
      </c>
      <c r="I323" s="508">
        <v>1792.4666666666665</v>
      </c>
      <c r="J323" s="508">
        <v>1818.0833333333335</v>
      </c>
      <c r="K323" s="507">
        <v>1766.85</v>
      </c>
      <c r="L323" s="507">
        <v>1718.3</v>
      </c>
      <c r="M323" s="507">
        <v>7.1921299999999997</v>
      </c>
    </row>
    <row r="324" spans="1:13">
      <c r="A324" s="254">
        <v>314</v>
      </c>
      <c r="B324" s="510" t="s">
        <v>442</v>
      </c>
      <c r="C324" s="507">
        <v>104.75</v>
      </c>
      <c r="D324" s="508">
        <v>105.96666666666665</v>
      </c>
      <c r="E324" s="508">
        <v>102.33333333333331</v>
      </c>
      <c r="F324" s="508">
        <v>99.916666666666657</v>
      </c>
      <c r="G324" s="508">
        <v>96.283333333333317</v>
      </c>
      <c r="H324" s="508">
        <v>108.38333333333331</v>
      </c>
      <c r="I324" s="508">
        <v>112.01666666666667</v>
      </c>
      <c r="J324" s="508">
        <v>114.43333333333331</v>
      </c>
      <c r="K324" s="507">
        <v>109.6</v>
      </c>
      <c r="L324" s="507">
        <v>103.55</v>
      </c>
      <c r="M324" s="507">
        <v>11.401590000000001</v>
      </c>
    </row>
    <row r="325" spans="1:13">
      <c r="A325" s="254">
        <v>315</v>
      </c>
      <c r="B325" s="510" t="s">
        <v>443</v>
      </c>
      <c r="C325" s="507">
        <v>558.95000000000005</v>
      </c>
      <c r="D325" s="508">
        <v>562.7166666666667</v>
      </c>
      <c r="E325" s="508">
        <v>552.43333333333339</v>
      </c>
      <c r="F325" s="508">
        <v>545.91666666666674</v>
      </c>
      <c r="G325" s="508">
        <v>535.63333333333344</v>
      </c>
      <c r="H325" s="508">
        <v>569.23333333333335</v>
      </c>
      <c r="I325" s="508">
        <v>579.51666666666665</v>
      </c>
      <c r="J325" s="508">
        <v>586.0333333333333</v>
      </c>
      <c r="K325" s="507">
        <v>573</v>
      </c>
      <c r="L325" s="507">
        <v>556.20000000000005</v>
      </c>
      <c r="M325" s="507">
        <v>0.90115999999999996</v>
      </c>
    </row>
    <row r="326" spans="1:13">
      <c r="A326" s="254">
        <v>316</v>
      </c>
      <c r="B326" s="510" t="s">
        <v>754</v>
      </c>
      <c r="C326" s="507">
        <v>198.05</v>
      </c>
      <c r="D326" s="508">
        <v>200.06666666666669</v>
      </c>
      <c r="E326" s="508">
        <v>194.63333333333338</v>
      </c>
      <c r="F326" s="508">
        <v>191.2166666666667</v>
      </c>
      <c r="G326" s="508">
        <v>185.78333333333339</v>
      </c>
      <c r="H326" s="508">
        <v>203.48333333333338</v>
      </c>
      <c r="I326" s="508">
        <v>208.91666666666671</v>
      </c>
      <c r="J326" s="508">
        <v>212.33333333333337</v>
      </c>
      <c r="K326" s="507">
        <v>205.5</v>
      </c>
      <c r="L326" s="507">
        <v>196.65</v>
      </c>
      <c r="M326" s="507">
        <v>12.77084</v>
      </c>
    </row>
    <row r="327" spans="1:13">
      <c r="A327" s="254">
        <v>317</v>
      </c>
      <c r="B327" s="510" t="s">
        <v>145</v>
      </c>
      <c r="C327" s="507">
        <v>233</v>
      </c>
      <c r="D327" s="508">
        <v>234.21666666666667</v>
      </c>
      <c r="E327" s="508">
        <v>230.23333333333335</v>
      </c>
      <c r="F327" s="508">
        <v>227.46666666666667</v>
      </c>
      <c r="G327" s="508">
        <v>223.48333333333335</v>
      </c>
      <c r="H327" s="508">
        <v>236.98333333333335</v>
      </c>
      <c r="I327" s="508">
        <v>240.96666666666664</v>
      </c>
      <c r="J327" s="508">
        <v>243.73333333333335</v>
      </c>
      <c r="K327" s="507">
        <v>238.2</v>
      </c>
      <c r="L327" s="507">
        <v>231.45</v>
      </c>
      <c r="M327" s="507">
        <v>158.88947999999999</v>
      </c>
    </row>
    <row r="328" spans="1:13">
      <c r="A328" s="254">
        <v>318</v>
      </c>
      <c r="B328" s="510" t="s">
        <v>444</v>
      </c>
      <c r="C328" s="507">
        <v>630.9</v>
      </c>
      <c r="D328" s="508">
        <v>631.01666666666654</v>
      </c>
      <c r="E328" s="508">
        <v>608.23333333333312</v>
      </c>
      <c r="F328" s="508">
        <v>585.56666666666661</v>
      </c>
      <c r="G328" s="508">
        <v>562.78333333333319</v>
      </c>
      <c r="H328" s="508">
        <v>653.68333333333305</v>
      </c>
      <c r="I328" s="508">
        <v>676.46666666666658</v>
      </c>
      <c r="J328" s="508">
        <v>699.13333333333298</v>
      </c>
      <c r="K328" s="507">
        <v>653.79999999999995</v>
      </c>
      <c r="L328" s="507">
        <v>608.35</v>
      </c>
      <c r="M328" s="507">
        <v>6.8076800000000004</v>
      </c>
    </row>
    <row r="329" spans="1:13">
      <c r="A329" s="254">
        <v>319</v>
      </c>
      <c r="B329" s="510" t="s">
        <v>262</v>
      </c>
      <c r="C329" s="507">
        <v>1696</v>
      </c>
      <c r="D329" s="508">
        <v>1701.8666666666668</v>
      </c>
      <c r="E329" s="508">
        <v>1655.9833333333336</v>
      </c>
      <c r="F329" s="508">
        <v>1615.9666666666667</v>
      </c>
      <c r="G329" s="508">
        <v>1570.0833333333335</v>
      </c>
      <c r="H329" s="508">
        <v>1741.8833333333337</v>
      </c>
      <c r="I329" s="508">
        <v>1787.7666666666669</v>
      </c>
      <c r="J329" s="508">
        <v>1827.7833333333338</v>
      </c>
      <c r="K329" s="507">
        <v>1747.75</v>
      </c>
      <c r="L329" s="507">
        <v>1661.85</v>
      </c>
      <c r="M329" s="507">
        <v>5.1229800000000001</v>
      </c>
    </row>
    <row r="330" spans="1:13">
      <c r="A330" s="254">
        <v>320</v>
      </c>
      <c r="B330" s="510" t="s">
        <v>445</v>
      </c>
      <c r="C330" s="507">
        <v>1542.55</v>
      </c>
      <c r="D330" s="508">
        <v>1539.3499999999997</v>
      </c>
      <c r="E330" s="508">
        <v>1511.2999999999993</v>
      </c>
      <c r="F330" s="508">
        <v>1480.0499999999995</v>
      </c>
      <c r="G330" s="508">
        <v>1451.9999999999991</v>
      </c>
      <c r="H330" s="508">
        <v>1570.5999999999995</v>
      </c>
      <c r="I330" s="508">
        <v>1598.65</v>
      </c>
      <c r="J330" s="508">
        <v>1629.8999999999996</v>
      </c>
      <c r="K330" s="507">
        <v>1567.4</v>
      </c>
      <c r="L330" s="507">
        <v>1508.1</v>
      </c>
      <c r="M330" s="507">
        <v>3.9022800000000002</v>
      </c>
    </row>
    <row r="331" spans="1:13">
      <c r="A331" s="254">
        <v>321</v>
      </c>
      <c r="B331" s="510" t="s">
        <v>147</v>
      </c>
      <c r="C331" s="507">
        <v>1318.5</v>
      </c>
      <c r="D331" s="508">
        <v>1320.0333333333333</v>
      </c>
      <c r="E331" s="508">
        <v>1308.4666666666667</v>
      </c>
      <c r="F331" s="508">
        <v>1298.4333333333334</v>
      </c>
      <c r="G331" s="508">
        <v>1286.8666666666668</v>
      </c>
      <c r="H331" s="508">
        <v>1330.0666666666666</v>
      </c>
      <c r="I331" s="508">
        <v>1341.6333333333332</v>
      </c>
      <c r="J331" s="508">
        <v>1351.6666666666665</v>
      </c>
      <c r="K331" s="507">
        <v>1331.6</v>
      </c>
      <c r="L331" s="507">
        <v>1310</v>
      </c>
      <c r="M331" s="507">
        <v>6.8340500000000004</v>
      </c>
    </row>
    <row r="332" spans="1:13">
      <c r="A332" s="254">
        <v>322</v>
      </c>
      <c r="B332" s="510" t="s">
        <v>263</v>
      </c>
      <c r="C332" s="507">
        <v>804.25</v>
      </c>
      <c r="D332" s="508">
        <v>805.73333333333323</v>
      </c>
      <c r="E332" s="508">
        <v>799.51666666666642</v>
      </c>
      <c r="F332" s="508">
        <v>794.78333333333319</v>
      </c>
      <c r="G332" s="508">
        <v>788.56666666666638</v>
      </c>
      <c r="H332" s="508">
        <v>810.46666666666647</v>
      </c>
      <c r="I332" s="508">
        <v>816.68333333333339</v>
      </c>
      <c r="J332" s="508">
        <v>821.41666666666652</v>
      </c>
      <c r="K332" s="507">
        <v>811.95</v>
      </c>
      <c r="L332" s="507">
        <v>801</v>
      </c>
      <c r="M332" s="507">
        <v>3.8814199999999999</v>
      </c>
    </row>
    <row r="333" spans="1:13">
      <c r="A333" s="254">
        <v>323</v>
      </c>
      <c r="B333" s="510" t="s">
        <v>149</v>
      </c>
      <c r="C333" s="507">
        <v>50.4</v>
      </c>
      <c r="D333" s="508">
        <v>51.233333333333327</v>
      </c>
      <c r="E333" s="508">
        <v>48.566666666666656</v>
      </c>
      <c r="F333" s="508">
        <v>46.733333333333327</v>
      </c>
      <c r="G333" s="508">
        <v>44.066666666666656</v>
      </c>
      <c r="H333" s="508">
        <v>53.066666666666656</v>
      </c>
      <c r="I333" s="508">
        <v>55.733333333333327</v>
      </c>
      <c r="J333" s="508">
        <v>57.566666666666656</v>
      </c>
      <c r="K333" s="507">
        <v>53.9</v>
      </c>
      <c r="L333" s="507">
        <v>49.4</v>
      </c>
      <c r="M333" s="507">
        <v>276.89864999999998</v>
      </c>
    </row>
    <row r="334" spans="1:13">
      <c r="A334" s="254">
        <v>324</v>
      </c>
      <c r="B334" s="510" t="s">
        <v>150</v>
      </c>
      <c r="C334" s="507">
        <v>92.6</v>
      </c>
      <c r="D334" s="508">
        <v>93.3</v>
      </c>
      <c r="E334" s="508">
        <v>91.199999999999989</v>
      </c>
      <c r="F334" s="508">
        <v>89.8</v>
      </c>
      <c r="G334" s="508">
        <v>87.699999999999989</v>
      </c>
      <c r="H334" s="508">
        <v>94.699999999999989</v>
      </c>
      <c r="I334" s="508">
        <v>96.799999999999983</v>
      </c>
      <c r="J334" s="508">
        <v>98.199999999999989</v>
      </c>
      <c r="K334" s="507">
        <v>95.4</v>
      </c>
      <c r="L334" s="507">
        <v>91.9</v>
      </c>
      <c r="M334" s="507">
        <v>38.725659999999998</v>
      </c>
    </row>
    <row r="335" spans="1:13">
      <c r="A335" s="254">
        <v>325</v>
      </c>
      <c r="B335" s="510" t="s">
        <v>446</v>
      </c>
      <c r="C335" s="507">
        <v>600.1</v>
      </c>
      <c r="D335" s="508">
        <v>601.13333333333333</v>
      </c>
      <c r="E335" s="508">
        <v>596.26666666666665</v>
      </c>
      <c r="F335" s="508">
        <v>592.43333333333328</v>
      </c>
      <c r="G335" s="508">
        <v>587.56666666666661</v>
      </c>
      <c r="H335" s="508">
        <v>604.9666666666667</v>
      </c>
      <c r="I335" s="508">
        <v>609.83333333333326</v>
      </c>
      <c r="J335" s="508">
        <v>613.66666666666674</v>
      </c>
      <c r="K335" s="507">
        <v>606</v>
      </c>
      <c r="L335" s="507">
        <v>597.29999999999995</v>
      </c>
      <c r="M335" s="507">
        <v>0.50155000000000005</v>
      </c>
    </row>
    <row r="336" spans="1:13">
      <c r="A336" s="254">
        <v>326</v>
      </c>
      <c r="B336" s="510" t="s">
        <v>264</v>
      </c>
      <c r="C336" s="507">
        <v>24.8</v>
      </c>
      <c r="D336" s="508">
        <v>24.95</v>
      </c>
      <c r="E336" s="508">
        <v>24.599999999999998</v>
      </c>
      <c r="F336" s="508">
        <v>24.4</v>
      </c>
      <c r="G336" s="508">
        <v>24.049999999999997</v>
      </c>
      <c r="H336" s="508">
        <v>25.15</v>
      </c>
      <c r="I336" s="508">
        <v>25.5</v>
      </c>
      <c r="J336" s="508">
        <v>25.7</v>
      </c>
      <c r="K336" s="507">
        <v>25.3</v>
      </c>
      <c r="L336" s="507">
        <v>24.75</v>
      </c>
      <c r="M336" s="507">
        <v>91.414529999999999</v>
      </c>
    </row>
    <row r="337" spans="1:13">
      <c r="A337" s="254">
        <v>327</v>
      </c>
      <c r="B337" s="510" t="s">
        <v>447</v>
      </c>
      <c r="C337" s="507">
        <v>55.25</v>
      </c>
      <c r="D337" s="508">
        <v>55.766666666666673</v>
      </c>
      <c r="E337" s="508">
        <v>54.333333333333343</v>
      </c>
      <c r="F337" s="508">
        <v>53.416666666666671</v>
      </c>
      <c r="G337" s="508">
        <v>51.983333333333341</v>
      </c>
      <c r="H337" s="508">
        <v>56.683333333333344</v>
      </c>
      <c r="I337" s="508">
        <v>58.116666666666667</v>
      </c>
      <c r="J337" s="508">
        <v>59.033333333333346</v>
      </c>
      <c r="K337" s="507">
        <v>57.2</v>
      </c>
      <c r="L337" s="507">
        <v>54.85</v>
      </c>
      <c r="M337" s="507">
        <v>51.122630000000001</v>
      </c>
    </row>
    <row r="338" spans="1:13">
      <c r="A338" s="254">
        <v>328</v>
      </c>
      <c r="B338" s="510" t="s">
        <v>152</v>
      </c>
      <c r="C338" s="507">
        <v>136.5</v>
      </c>
      <c r="D338" s="508">
        <v>136.1</v>
      </c>
      <c r="E338" s="508">
        <v>134.75</v>
      </c>
      <c r="F338" s="508">
        <v>133</v>
      </c>
      <c r="G338" s="508">
        <v>131.65</v>
      </c>
      <c r="H338" s="508">
        <v>137.85</v>
      </c>
      <c r="I338" s="508">
        <v>139.19999999999996</v>
      </c>
      <c r="J338" s="508">
        <v>140.94999999999999</v>
      </c>
      <c r="K338" s="507">
        <v>137.44999999999999</v>
      </c>
      <c r="L338" s="507">
        <v>134.35</v>
      </c>
      <c r="M338" s="507">
        <v>121.343</v>
      </c>
    </row>
    <row r="339" spans="1:13">
      <c r="A339" s="254">
        <v>329</v>
      </c>
      <c r="B339" s="510" t="s">
        <v>694</v>
      </c>
      <c r="C339" s="507">
        <v>191.65</v>
      </c>
      <c r="D339" s="508">
        <v>188.7166666666667</v>
      </c>
      <c r="E339" s="508">
        <v>183.73333333333341</v>
      </c>
      <c r="F339" s="508">
        <v>175.81666666666672</v>
      </c>
      <c r="G339" s="508">
        <v>170.83333333333343</v>
      </c>
      <c r="H339" s="508">
        <v>196.63333333333338</v>
      </c>
      <c r="I339" s="508">
        <v>201.61666666666667</v>
      </c>
      <c r="J339" s="508">
        <v>209.53333333333336</v>
      </c>
      <c r="K339" s="507">
        <v>193.7</v>
      </c>
      <c r="L339" s="507">
        <v>180.8</v>
      </c>
      <c r="M339" s="507">
        <v>50.469239999999999</v>
      </c>
    </row>
    <row r="340" spans="1:13">
      <c r="A340" s="254">
        <v>330</v>
      </c>
      <c r="B340" s="510" t="s">
        <v>153</v>
      </c>
      <c r="C340" s="507">
        <v>112.7</v>
      </c>
      <c r="D340" s="508">
        <v>113.13333333333333</v>
      </c>
      <c r="E340" s="508">
        <v>111.56666666666665</v>
      </c>
      <c r="F340" s="508">
        <v>110.43333333333332</v>
      </c>
      <c r="G340" s="508">
        <v>108.86666666666665</v>
      </c>
      <c r="H340" s="508">
        <v>114.26666666666665</v>
      </c>
      <c r="I340" s="508">
        <v>115.83333333333331</v>
      </c>
      <c r="J340" s="508">
        <v>116.96666666666665</v>
      </c>
      <c r="K340" s="507">
        <v>114.7</v>
      </c>
      <c r="L340" s="507">
        <v>112</v>
      </c>
      <c r="M340" s="507">
        <v>317.02057000000002</v>
      </c>
    </row>
    <row r="341" spans="1:13">
      <c r="A341" s="254">
        <v>331</v>
      </c>
      <c r="B341" s="510" t="s">
        <v>448</v>
      </c>
      <c r="C341" s="507">
        <v>426.7</v>
      </c>
      <c r="D341" s="508">
        <v>429.11666666666662</v>
      </c>
      <c r="E341" s="508">
        <v>421.83333333333326</v>
      </c>
      <c r="F341" s="508">
        <v>416.96666666666664</v>
      </c>
      <c r="G341" s="508">
        <v>409.68333333333328</v>
      </c>
      <c r="H341" s="508">
        <v>433.98333333333323</v>
      </c>
      <c r="I341" s="508">
        <v>441.26666666666665</v>
      </c>
      <c r="J341" s="508">
        <v>446.13333333333321</v>
      </c>
      <c r="K341" s="507">
        <v>436.4</v>
      </c>
      <c r="L341" s="507">
        <v>424.25</v>
      </c>
      <c r="M341" s="507">
        <v>1.77247</v>
      </c>
    </row>
    <row r="342" spans="1:13">
      <c r="A342" s="254">
        <v>332</v>
      </c>
      <c r="B342" s="510" t="s">
        <v>148</v>
      </c>
      <c r="C342" s="507">
        <v>62.1</v>
      </c>
      <c r="D342" s="508">
        <v>62.033333333333331</v>
      </c>
      <c r="E342" s="508">
        <v>60.066666666666663</v>
      </c>
      <c r="F342" s="508">
        <v>58.033333333333331</v>
      </c>
      <c r="G342" s="508">
        <v>56.066666666666663</v>
      </c>
      <c r="H342" s="508">
        <v>64.066666666666663</v>
      </c>
      <c r="I342" s="508">
        <v>66.033333333333331</v>
      </c>
      <c r="J342" s="508">
        <v>68.066666666666663</v>
      </c>
      <c r="K342" s="507">
        <v>64</v>
      </c>
      <c r="L342" s="507">
        <v>60</v>
      </c>
      <c r="M342" s="507">
        <v>492.81711999999999</v>
      </c>
    </row>
    <row r="343" spans="1:13">
      <c r="A343" s="254">
        <v>333</v>
      </c>
      <c r="B343" s="510" t="s">
        <v>449</v>
      </c>
      <c r="C343" s="507">
        <v>61.35</v>
      </c>
      <c r="D343" s="508">
        <v>63.316666666666663</v>
      </c>
      <c r="E343" s="508">
        <v>59.23333333333332</v>
      </c>
      <c r="F343" s="508">
        <v>57.11666666666666</v>
      </c>
      <c r="G343" s="508">
        <v>53.033333333333317</v>
      </c>
      <c r="H343" s="508">
        <v>65.433333333333323</v>
      </c>
      <c r="I343" s="508">
        <v>69.516666666666666</v>
      </c>
      <c r="J343" s="508">
        <v>71.633333333333326</v>
      </c>
      <c r="K343" s="507">
        <v>67.400000000000006</v>
      </c>
      <c r="L343" s="507">
        <v>61.2</v>
      </c>
      <c r="M343" s="507">
        <v>57.224670000000003</v>
      </c>
    </row>
    <row r="344" spans="1:13">
      <c r="A344" s="254">
        <v>334</v>
      </c>
      <c r="B344" s="510" t="s">
        <v>450</v>
      </c>
      <c r="C344" s="507">
        <v>2791.1</v>
      </c>
      <c r="D344" s="508">
        <v>2800.4500000000003</v>
      </c>
      <c r="E344" s="508">
        <v>2750.9000000000005</v>
      </c>
      <c r="F344" s="508">
        <v>2710.7000000000003</v>
      </c>
      <c r="G344" s="508">
        <v>2661.1500000000005</v>
      </c>
      <c r="H344" s="508">
        <v>2840.6500000000005</v>
      </c>
      <c r="I344" s="508">
        <v>2890.2000000000007</v>
      </c>
      <c r="J344" s="508">
        <v>2930.4000000000005</v>
      </c>
      <c r="K344" s="507">
        <v>2850</v>
      </c>
      <c r="L344" s="507">
        <v>2760.25</v>
      </c>
      <c r="M344" s="507">
        <v>2.04827</v>
      </c>
    </row>
    <row r="345" spans="1:13">
      <c r="A345" s="254">
        <v>335</v>
      </c>
      <c r="B345" s="510" t="s">
        <v>755</v>
      </c>
      <c r="C345" s="507">
        <v>87</v>
      </c>
      <c r="D345" s="508">
        <v>87.383333333333326</v>
      </c>
      <c r="E345" s="508">
        <v>85.866666666666646</v>
      </c>
      <c r="F345" s="508">
        <v>84.73333333333332</v>
      </c>
      <c r="G345" s="508">
        <v>83.21666666666664</v>
      </c>
      <c r="H345" s="508">
        <v>88.516666666666652</v>
      </c>
      <c r="I345" s="508">
        <v>90.033333333333331</v>
      </c>
      <c r="J345" s="508">
        <v>91.166666666666657</v>
      </c>
      <c r="K345" s="507">
        <v>88.9</v>
      </c>
      <c r="L345" s="507">
        <v>86.25</v>
      </c>
      <c r="M345" s="507">
        <v>1.00217</v>
      </c>
    </row>
    <row r="346" spans="1:13">
      <c r="A346" s="254">
        <v>336</v>
      </c>
      <c r="B346" s="510" t="s">
        <v>151</v>
      </c>
      <c r="C346" s="507">
        <v>16699.25</v>
      </c>
      <c r="D346" s="508">
        <v>16655.3</v>
      </c>
      <c r="E346" s="508">
        <v>16590.599999999999</v>
      </c>
      <c r="F346" s="508">
        <v>16481.95</v>
      </c>
      <c r="G346" s="508">
        <v>16417.25</v>
      </c>
      <c r="H346" s="508">
        <v>16763.949999999997</v>
      </c>
      <c r="I346" s="508">
        <v>16828.650000000001</v>
      </c>
      <c r="J346" s="508">
        <v>16937.299999999996</v>
      </c>
      <c r="K346" s="507">
        <v>16720</v>
      </c>
      <c r="L346" s="507">
        <v>16546.650000000001</v>
      </c>
      <c r="M346" s="507">
        <v>0.92873000000000006</v>
      </c>
    </row>
    <row r="347" spans="1:13">
      <c r="A347" s="254">
        <v>337</v>
      </c>
      <c r="B347" s="510" t="s">
        <v>791</v>
      </c>
      <c r="C347" s="507">
        <v>41.65</v>
      </c>
      <c r="D347" s="508">
        <v>42.516666666666673</v>
      </c>
      <c r="E347" s="508">
        <v>40.533333333333346</v>
      </c>
      <c r="F347" s="508">
        <v>39.416666666666671</v>
      </c>
      <c r="G347" s="508">
        <v>37.433333333333344</v>
      </c>
      <c r="H347" s="508">
        <v>43.633333333333347</v>
      </c>
      <c r="I347" s="508">
        <v>45.616666666666681</v>
      </c>
      <c r="J347" s="508">
        <v>46.733333333333348</v>
      </c>
      <c r="K347" s="507">
        <v>44.5</v>
      </c>
      <c r="L347" s="507">
        <v>41.4</v>
      </c>
      <c r="M347" s="507">
        <v>53.426690000000001</v>
      </c>
    </row>
    <row r="348" spans="1:13">
      <c r="A348" s="254">
        <v>338</v>
      </c>
      <c r="B348" s="510" t="s">
        <v>451</v>
      </c>
      <c r="C348" s="507">
        <v>1880.95</v>
      </c>
      <c r="D348" s="508">
        <v>1888.6499999999999</v>
      </c>
      <c r="E348" s="508">
        <v>1827.2999999999997</v>
      </c>
      <c r="F348" s="508">
        <v>1773.6499999999999</v>
      </c>
      <c r="G348" s="508">
        <v>1712.2999999999997</v>
      </c>
      <c r="H348" s="508">
        <v>1942.2999999999997</v>
      </c>
      <c r="I348" s="508">
        <v>2003.6499999999996</v>
      </c>
      <c r="J348" s="508">
        <v>2057.2999999999997</v>
      </c>
      <c r="K348" s="507">
        <v>1950</v>
      </c>
      <c r="L348" s="507">
        <v>1835</v>
      </c>
      <c r="M348" s="507">
        <v>0.80154999999999998</v>
      </c>
    </row>
    <row r="349" spans="1:13">
      <c r="A349" s="254">
        <v>339</v>
      </c>
      <c r="B349" s="510" t="s">
        <v>790</v>
      </c>
      <c r="C349" s="507">
        <v>361.1</v>
      </c>
      <c r="D349" s="508">
        <v>360.73333333333329</v>
      </c>
      <c r="E349" s="508">
        <v>346.76666666666659</v>
      </c>
      <c r="F349" s="508">
        <v>332.43333333333328</v>
      </c>
      <c r="G349" s="508">
        <v>318.46666666666658</v>
      </c>
      <c r="H349" s="508">
        <v>375.06666666666661</v>
      </c>
      <c r="I349" s="508">
        <v>389.0333333333333</v>
      </c>
      <c r="J349" s="508">
        <v>403.36666666666662</v>
      </c>
      <c r="K349" s="507">
        <v>374.7</v>
      </c>
      <c r="L349" s="507">
        <v>346.4</v>
      </c>
      <c r="M349" s="507">
        <v>51.798690000000001</v>
      </c>
    </row>
    <row r="350" spans="1:13">
      <c r="A350" s="254">
        <v>340</v>
      </c>
      <c r="B350" s="510" t="s">
        <v>265</v>
      </c>
      <c r="C350" s="507">
        <v>557.4</v>
      </c>
      <c r="D350" s="508">
        <v>560.6</v>
      </c>
      <c r="E350" s="508">
        <v>552.80000000000007</v>
      </c>
      <c r="F350" s="508">
        <v>548.20000000000005</v>
      </c>
      <c r="G350" s="508">
        <v>540.40000000000009</v>
      </c>
      <c r="H350" s="508">
        <v>565.20000000000005</v>
      </c>
      <c r="I350" s="508">
        <v>573</v>
      </c>
      <c r="J350" s="508">
        <v>577.6</v>
      </c>
      <c r="K350" s="507">
        <v>568.4</v>
      </c>
      <c r="L350" s="507">
        <v>556</v>
      </c>
      <c r="M350" s="507">
        <v>6.1871099999999997</v>
      </c>
    </row>
    <row r="351" spans="1:13">
      <c r="A351" s="254">
        <v>341</v>
      </c>
      <c r="B351" s="510" t="s">
        <v>155</v>
      </c>
      <c r="C351" s="507">
        <v>114</v>
      </c>
      <c r="D351" s="508">
        <v>114.33333333333333</v>
      </c>
      <c r="E351" s="508">
        <v>112.86666666666666</v>
      </c>
      <c r="F351" s="508">
        <v>111.73333333333333</v>
      </c>
      <c r="G351" s="508">
        <v>110.26666666666667</v>
      </c>
      <c r="H351" s="508">
        <v>115.46666666666665</v>
      </c>
      <c r="I351" s="508">
        <v>116.93333333333332</v>
      </c>
      <c r="J351" s="508">
        <v>118.06666666666665</v>
      </c>
      <c r="K351" s="507">
        <v>115.8</v>
      </c>
      <c r="L351" s="507">
        <v>113.2</v>
      </c>
      <c r="M351" s="507">
        <v>194.34630000000001</v>
      </c>
    </row>
    <row r="352" spans="1:13">
      <c r="A352" s="254">
        <v>342</v>
      </c>
      <c r="B352" s="510" t="s">
        <v>154</v>
      </c>
      <c r="C352" s="507">
        <v>127.9</v>
      </c>
      <c r="D352" s="508">
        <v>127.73333333333333</v>
      </c>
      <c r="E352" s="508">
        <v>126.46666666666667</v>
      </c>
      <c r="F352" s="508">
        <v>125.03333333333333</v>
      </c>
      <c r="G352" s="508">
        <v>123.76666666666667</v>
      </c>
      <c r="H352" s="508">
        <v>129.16666666666669</v>
      </c>
      <c r="I352" s="508">
        <v>130.43333333333334</v>
      </c>
      <c r="J352" s="508">
        <v>131.86666666666667</v>
      </c>
      <c r="K352" s="507">
        <v>129</v>
      </c>
      <c r="L352" s="507">
        <v>126.3</v>
      </c>
      <c r="M352" s="507">
        <v>13.9885</v>
      </c>
    </row>
    <row r="353" spans="1:13">
      <c r="A353" s="254">
        <v>343</v>
      </c>
      <c r="B353" s="510" t="s">
        <v>452</v>
      </c>
      <c r="C353" s="507">
        <v>70.55</v>
      </c>
      <c r="D353" s="508">
        <v>70.8</v>
      </c>
      <c r="E353" s="508">
        <v>69.949999999999989</v>
      </c>
      <c r="F353" s="508">
        <v>69.349999999999994</v>
      </c>
      <c r="G353" s="508">
        <v>68.499999999999986</v>
      </c>
      <c r="H353" s="508">
        <v>71.399999999999991</v>
      </c>
      <c r="I353" s="508">
        <v>72.249999999999986</v>
      </c>
      <c r="J353" s="508">
        <v>72.849999999999994</v>
      </c>
      <c r="K353" s="507">
        <v>71.650000000000006</v>
      </c>
      <c r="L353" s="507">
        <v>70.2</v>
      </c>
      <c r="M353" s="507">
        <v>0.53846000000000005</v>
      </c>
    </row>
    <row r="354" spans="1:13">
      <c r="A354" s="254">
        <v>344</v>
      </c>
      <c r="B354" s="510" t="s">
        <v>266</v>
      </c>
      <c r="C354" s="507">
        <v>3228.15</v>
      </c>
      <c r="D354" s="508">
        <v>3246.7999999999997</v>
      </c>
      <c r="E354" s="508">
        <v>3163.5999999999995</v>
      </c>
      <c r="F354" s="508">
        <v>3099.0499999999997</v>
      </c>
      <c r="G354" s="508">
        <v>3015.8499999999995</v>
      </c>
      <c r="H354" s="508">
        <v>3311.3499999999995</v>
      </c>
      <c r="I354" s="508">
        <v>3394.5499999999993</v>
      </c>
      <c r="J354" s="508">
        <v>3459.0999999999995</v>
      </c>
      <c r="K354" s="507">
        <v>3330</v>
      </c>
      <c r="L354" s="507">
        <v>3182.25</v>
      </c>
      <c r="M354" s="507">
        <v>1.0124599999999999</v>
      </c>
    </row>
    <row r="355" spans="1:13">
      <c r="A355" s="254">
        <v>345</v>
      </c>
      <c r="B355" s="510" t="s">
        <v>453</v>
      </c>
      <c r="C355" s="507">
        <v>99.85</v>
      </c>
      <c r="D355" s="508">
        <v>99.283333333333346</v>
      </c>
      <c r="E355" s="508">
        <v>98.066666666666691</v>
      </c>
      <c r="F355" s="508">
        <v>96.283333333333346</v>
      </c>
      <c r="G355" s="508">
        <v>95.066666666666691</v>
      </c>
      <c r="H355" s="508">
        <v>101.06666666666669</v>
      </c>
      <c r="I355" s="508">
        <v>102.28333333333336</v>
      </c>
      <c r="J355" s="508">
        <v>104.06666666666669</v>
      </c>
      <c r="K355" s="507">
        <v>100.5</v>
      </c>
      <c r="L355" s="507">
        <v>97.5</v>
      </c>
      <c r="M355" s="507">
        <v>11.42783</v>
      </c>
    </row>
    <row r="356" spans="1:13">
      <c r="A356" s="254">
        <v>346</v>
      </c>
      <c r="B356" s="510" t="s">
        <v>454</v>
      </c>
      <c r="C356" s="507">
        <v>277.64999999999998</v>
      </c>
      <c r="D356" s="508">
        <v>281.91666666666669</v>
      </c>
      <c r="E356" s="508">
        <v>271.83333333333337</v>
      </c>
      <c r="F356" s="508">
        <v>266.01666666666671</v>
      </c>
      <c r="G356" s="508">
        <v>255.93333333333339</v>
      </c>
      <c r="H356" s="508">
        <v>287.73333333333335</v>
      </c>
      <c r="I356" s="508">
        <v>297.81666666666672</v>
      </c>
      <c r="J356" s="508">
        <v>303.63333333333333</v>
      </c>
      <c r="K356" s="507">
        <v>292</v>
      </c>
      <c r="L356" s="507">
        <v>276.10000000000002</v>
      </c>
      <c r="M356" s="507">
        <v>8.0469100000000005</v>
      </c>
    </row>
    <row r="357" spans="1:13">
      <c r="A357" s="254">
        <v>347</v>
      </c>
      <c r="B357" s="510" t="s">
        <v>455</v>
      </c>
      <c r="C357" s="507">
        <v>231.7</v>
      </c>
      <c r="D357" s="508">
        <v>231.73333333333335</v>
      </c>
      <c r="E357" s="508">
        <v>228.56666666666669</v>
      </c>
      <c r="F357" s="508">
        <v>225.43333333333334</v>
      </c>
      <c r="G357" s="508">
        <v>222.26666666666668</v>
      </c>
      <c r="H357" s="508">
        <v>234.8666666666667</v>
      </c>
      <c r="I357" s="508">
        <v>238.03333333333333</v>
      </c>
      <c r="J357" s="508">
        <v>241.16666666666671</v>
      </c>
      <c r="K357" s="507">
        <v>234.9</v>
      </c>
      <c r="L357" s="507">
        <v>228.6</v>
      </c>
      <c r="M357" s="507">
        <v>0.97214999999999996</v>
      </c>
    </row>
    <row r="358" spans="1:13">
      <c r="A358" s="254">
        <v>348</v>
      </c>
      <c r="B358" s="510" t="s">
        <v>267</v>
      </c>
      <c r="C358" s="507">
        <v>2279.25</v>
      </c>
      <c r="D358" s="508">
        <v>2293.0833333333335</v>
      </c>
      <c r="E358" s="508">
        <v>2256.166666666667</v>
      </c>
      <c r="F358" s="508">
        <v>2233.0833333333335</v>
      </c>
      <c r="G358" s="508">
        <v>2196.166666666667</v>
      </c>
      <c r="H358" s="508">
        <v>2316.166666666667</v>
      </c>
      <c r="I358" s="508">
        <v>2353.0833333333339</v>
      </c>
      <c r="J358" s="508">
        <v>2376.166666666667</v>
      </c>
      <c r="K358" s="507">
        <v>2330</v>
      </c>
      <c r="L358" s="507">
        <v>2270</v>
      </c>
      <c r="M358" s="507">
        <v>3.8944399999999999</v>
      </c>
    </row>
    <row r="359" spans="1:13">
      <c r="A359" s="254">
        <v>349</v>
      </c>
      <c r="B359" s="510" t="s">
        <v>268</v>
      </c>
      <c r="C359" s="507">
        <v>433.65</v>
      </c>
      <c r="D359" s="508">
        <v>436.5333333333333</v>
      </c>
      <c r="E359" s="508">
        <v>426.41666666666663</v>
      </c>
      <c r="F359" s="508">
        <v>419.18333333333334</v>
      </c>
      <c r="G359" s="508">
        <v>409.06666666666666</v>
      </c>
      <c r="H359" s="508">
        <v>443.76666666666659</v>
      </c>
      <c r="I359" s="508">
        <v>453.88333333333327</v>
      </c>
      <c r="J359" s="508">
        <v>461.11666666666656</v>
      </c>
      <c r="K359" s="507">
        <v>446.65</v>
      </c>
      <c r="L359" s="507">
        <v>429.3</v>
      </c>
      <c r="M359" s="507">
        <v>5.6785800000000002</v>
      </c>
    </row>
    <row r="360" spans="1:13">
      <c r="A360" s="254">
        <v>350</v>
      </c>
      <c r="B360" s="510" t="s">
        <v>456</v>
      </c>
      <c r="C360" s="507">
        <v>262.2</v>
      </c>
      <c r="D360" s="508">
        <v>263.38333333333338</v>
      </c>
      <c r="E360" s="508">
        <v>259.26666666666677</v>
      </c>
      <c r="F360" s="508">
        <v>256.33333333333337</v>
      </c>
      <c r="G360" s="508">
        <v>252.21666666666675</v>
      </c>
      <c r="H360" s="508">
        <v>266.31666666666678</v>
      </c>
      <c r="I360" s="508">
        <v>270.43333333333345</v>
      </c>
      <c r="J360" s="508">
        <v>273.36666666666679</v>
      </c>
      <c r="K360" s="507">
        <v>267.5</v>
      </c>
      <c r="L360" s="507">
        <v>260.45</v>
      </c>
      <c r="M360" s="507">
        <v>6.3034699999999999</v>
      </c>
    </row>
    <row r="361" spans="1:13">
      <c r="A361" s="254">
        <v>351</v>
      </c>
      <c r="B361" s="510" t="s">
        <v>758</v>
      </c>
      <c r="C361" s="507">
        <v>481</v>
      </c>
      <c r="D361" s="508">
        <v>481</v>
      </c>
      <c r="E361" s="508">
        <v>466.95</v>
      </c>
      <c r="F361" s="508">
        <v>452.9</v>
      </c>
      <c r="G361" s="508">
        <v>438.84999999999997</v>
      </c>
      <c r="H361" s="508">
        <v>495.05</v>
      </c>
      <c r="I361" s="508">
        <v>509.09999999999997</v>
      </c>
      <c r="J361" s="508">
        <v>523.15000000000009</v>
      </c>
      <c r="K361" s="507">
        <v>495.05</v>
      </c>
      <c r="L361" s="507">
        <v>466.95</v>
      </c>
      <c r="M361" s="507">
        <v>2.1798500000000001</v>
      </c>
    </row>
    <row r="362" spans="1:13">
      <c r="A362" s="254">
        <v>352</v>
      </c>
      <c r="B362" s="510" t="s">
        <v>457</v>
      </c>
      <c r="C362" s="507">
        <v>78.7</v>
      </c>
      <c r="D362" s="508">
        <v>78.366666666666674</v>
      </c>
      <c r="E362" s="508">
        <v>76.033333333333346</v>
      </c>
      <c r="F362" s="508">
        <v>73.366666666666674</v>
      </c>
      <c r="G362" s="508">
        <v>71.033333333333346</v>
      </c>
      <c r="H362" s="508">
        <v>81.033333333333346</v>
      </c>
      <c r="I362" s="508">
        <v>83.36666666666666</v>
      </c>
      <c r="J362" s="508">
        <v>86.033333333333346</v>
      </c>
      <c r="K362" s="507">
        <v>80.7</v>
      </c>
      <c r="L362" s="507">
        <v>75.7</v>
      </c>
      <c r="M362" s="507">
        <v>47.531799999999997</v>
      </c>
    </row>
    <row r="363" spans="1:13">
      <c r="A363" s="254">
        <v>353</v>
      </c>
      <c r="B363" s="510" t="s">
        <v>163</v>
      </c>
      <c r="C363" s="507">
        <v>1417.65</v>
      </c>
      <c r="D363" s="508">
        <v>1417.8666666666668</v>
      </c>
      <c r="E363" s="508">
        <v>1399.8833333333337</v>
      </c>
      <c r="F363" s="508">
        <v>1382.1166666666668</v>
      </c>
      <c r="G363" s="508">
        <v>1364.1333333333337</v>
      </c>
      <c r="H363" s="508">
        <v>1435.6333333333337</v>
      </c>
      <c r="I363" s="508">
        <v>1453.6166666666668</v>
      </c>
      <c r="J363" s="508">
        <v>1471.3833333333337</v>
      </c>
      <c r="K363" s="507">
        <v>1435.85</v>
      </c>
      <c r="L363" s="507">
        <v>1400.1</v>
      </c>
      <c r="M363" s="507">
        <v>17.487729999999999</v>
      </c>
    </row>
    <row r="364" spans="1:13">
      <c r="A364" s="254">
        <v>354</v>
      </c>
      <c r="B364" s="510" t="s">
        <v>156</v>
      </c>
      <c r="C364" s="507">
        <v>28944.400000000001</v>
      </c>
      <c r="D364" s="508">
        <v>29117.833333333332</v>
      </c>
      <c r="E364" s="508">
        <v>28639.666666666664</v>
      </c>
      <c r="F364" s="508">
        <v>28334.933333333331</v>
      </c>
      <c r="G364" s="508">
        <v>27856.766666666663</v>
      </c>
      <c r="H364" s="508">
        <v>29422.566666666666</v>
      </c>
      <c r="I364" s="508">
        <v>29900.73333333333</v>
      </c>
      <c r="J364" s="508">
        <v>30205.466666666667</v>
      </c>
      <c r="K364" s="507">
        <v>29596</v>
      </c>
      <c r="L364" s="507">
        <v>28813.1</v>
      </c>
      <c r="M364" s="507">
        <v>0.36649999999999999</v>
      </c>
    </row>
    <row r="365" spans="1:13">
      <c r="A365" s="254">
        <v>355</v>
      </c>
      <c r="B365" s="510" t="s">
        <v>458</v>
      </c>
      <c r="C365" s="507">
        <v>1691.55</v>
      </c>
      <c r="D365" s="508">
        <v>1701.1666666666667</v>
      </c>
      <c r="E365" s="508">
        <v>1673.3833333333334</v>
      </c>
      <c r="F365" s="508">
        <v>1655.2166666666667</v>
      </c>
      <c r="G365" s="508">
        <v>1627.4333333333334</v>
      </c>
      <c r="H365" s="508">
        <v>1719.3333333333335</v>
      </c>
      <c r="I365" s="508">
        <v>1747.1166666666668</v>
      </c>
      <c r="J365" s="508">
        <v>1765.2833333333335</v>
      </c>
      <c r="K365" s="507">
        <v>1728.95</v>
      </c>
      <c r="L365" s="507">
        <v>1683</v>
      </c>
      <c r="M365" s="507">
        <v>1.8814299999999999</v>
      </c>
    </row>
    <row r="366" spans="1:13">
      <c r="A366" s="254">
        <v>356</v>
      </c>
      <c r="B366" s="510" t="s">
        <v>158</v>
      </c>
      <c r="C366" s="507">
        <v>255.55</v>
      </c>
      <c r="D366" s="508">
        <v>256.61666666666662</v>
      </c>
      <c r="E366" s="508">
        <v>252.73333333333323</v>
      </c>
      <c r="F366" s="508">
        <v>249.91666666666663</v>
      </c>
      <c r="G366" s="508">
        <v>246.03333333333325</v>
      </c>
      <c r="H366" s="508">
        <v>259.43333333333322</v>
      </c>
      <c r="I366" s="508">
        <v>263.31666666666655</v>
      </c>
      <c r="J366" s="508">
        <v>266.13333333333321</v>
      </c>
      <c r="K366" s="507">
        <v>260.5</v>
      </c>
      <c r="L366" s="507">
        <v>253.8</v>
      </c>
      <c r="M366" s="507">
        <v>44.368340000000003</v>
      </c>
    </row>
    <row r="367" spans="1:13">
      <c r="A367" s="254">
        <v>357</v>
      </c>
      <c r="B367" s="510" t="s">
        <v>269</v>
      </c>
      <c r="C367" s="507">
        <v>4645.05</v>
      </c>
      <c r="D367" s="508">
        <v>4637.8499999999995</v>
      </c>
      <c r="E367" s="508">
        <v>4590.6999999999989</v>
      </c>
      <c r="F367" s="508">
        <v>4536.3499999999995</v>
      </c>
      <c r="G367" s="508">
        <v>4489.1999999999989</v>
      </c>
      <c r="H367" s="508">
        <v>4692.1999999999989</v>
      </c>
      <c r="I367" s="508">
        <v>4739.3499999999985</v>
      </c>
      <c r="J367" s="508">
        <v>4793.6999999999989</v>
      </c>
      <c r="K367" s="507">
        <v>4685</v>
      </c>
      <c r="L367" s="507">
        <v>4583.5</v>
      </c>
      <c r="M367" s="507">
        <v>0.63427999999999995</v>
      </c>
    </row>
    <row r="368" spans="1:13">
      <c r="A368" s="254">
        <v>358</v>
      </c>
      <c r="B368" s="510" t="s">
        <v>459</v>
      </c>
      <c r="C368" s="507">
        <v>203.15</v>
      </c>
      <c r="D368" s="508">
        <v>202.20000000000002</v>
      </c>
      <c r="E368" s="508">
        <v>197.45000000000005</v>
      </c>
      <c r="F368" s="508">
        <v>191.75000000000003</v>
      </c>
      <c r="G368" s="508">
        <v>187.00000000000006</v>
      </c>
      <c r="H368" s="508">
        <v>207.90000000000003</v>
      </c>
      <c r="I368" s="508">
        <v>212.64999999999998</v>
      </c>
      <c r="J368" s="508">
        <v>218.35000000000002</v>
      </c>
      <c r="K368" s="507">
        <v>206.95</v>
      </c>
      <c r="L368" s="507">
        <v>196.5</v>
      </c>
      <c r="M368" s="507">
        <v>39.256779999999999</v>
      </c>
    </row>
    <row r="369" spans="1:13">
      <c r="A369" s="254">
        <v>359</v>
      </c>
      <c r="B369" s="510" t="s">
        <v>460</v>
      </c>
      <c r="C369" s="507">
        <v>829.2</v>
      </c>
      <c r="D369" s="508">
        <v>829.4666666666667</v>
      </c>
      <c r="E369" s="508">
        <v>820.98333333333335</v>
      </c>
      <c r="F369" s="508">
        <v>812.76666666666665</v>
      </c>
      <c r="G369" s="508">
        <v>804.2833333333333</v>
      </c>
      <c r="H369" s="508">
        <v>837.68333333333339</v>
      </c>
      <c r="I369" s="508">
        <v>846.16666666666674</v>
      </c>
      <c r="J369" s="508">
        <v>854.38333333333344</v>
      </c>
      <c r="K369" s="507">
        <v>837.95</v>
      </c>
      <c r="L369" s="507">
        <v>821.25</v>
      </c>
      <c r="M369" s="507">
        <v>1.7443299999999999</v>
      </c>
    </row>
    <row r="370" spans="1:13">
      <c r="A370" s="254">
        <v>360</v>
      </c>
      <c r="B370" s="510" t="s">
        <v>160</v>
      </c>
      <c r="C370" s="507">
        <v>1764.6</v>
      </c>
      <c r="D370" s="508">
        <v>1755.5833333333333</v>
      </c>
      <c r="E370" s="508">
        <v>1740.1666666666665</v>
      </c>
      <c r="F370" s="508">
        <v>1715.7333333333333</v>
      </c>
      <c r="G370" s="508">
        <v>1700.3166666666666</v>
      </c>
      <c r="H370" s="508">
        <v>1780.0166666666664</v>
      </c>
      <c r="I370" s="508">
        <v>1795.4333333333329</v>
      </c>
      <c r="J370" s="508">
        <v>1819.8666666666663</v>
      </c>
      <c r="K370" s="507">
        <v>1771</v>
      </c>
      <c r="L370" s="507">
        <v>1731.15</v>
      </c>
      <c r="M370" s="507">
        <v>4.6582499999999998</v>
      </c>
    </row>
    <row r="371" spans="1:13">
      <c r="A371" s="254">
        <v>361</v>
      </c>
      <c r="B371" s="510" t="s">
        <v>157</v>
      </c>
      <c r="C371" s="507">
        <v>1993.1</v>
      </c>
      <c r="D371" s="508">
        <v>1976.9333333333334</v>
      </c>
      <c r="E371" s="508">
        <v>1946.1666666666667</v>
      </c>
      <c r="F371" s="508">
        <v>1899.2333333333333</v>
      </c>
      <c r="G371" s="508">
        <v>1868.4666666666667</v>
      </c>
      <c r="H371" s="508">
        <v>2023.8666666666668</v>
      </c>
      <c r="I371" s="508">
        <v>2054.6333333333332</v>
      </c>
      <c r="J371" s="508">
        <v>2101.5666666666666</v>
      </c>
      <c r="K371" s="507">
        <v>2007.7</v>
      </c>
      <c r="L371" s="507">
        <v>1930</v>
      </c>
      <c r="M371" s="507">
        <v>18.360890000000001</v>
      </c>
    </row>
    <row r="372" spans="1:13">
      <c r="A372" s="254">
        <v>362</v>
      </c>
      <c r="B372" s="510" t="s">
        <v>756</v>
      </c>
      <c r="C372" s="507">
        <v>713.05</v>
      </c>
      <c r="D372" s="508">
        <v>714.5</v>
      </c>
      <c r="E372" s="508">
        <v>705.1</v>
      </c>
      <c r="F372" s="508">
        <v>697.15</v>
      </c>
      <c r="G372" s="508">
        <v>687.75</v>
      </c>
      <c r="H372" s="508">
        <v>722.45</v>
      </c>
      <c r="I372" s="508">
        <v>731.85000000000014</v>
      </c>
      <c r="J372" s="508">
        <v>739.80000000000007</v>
      </c>
      <c r="K372" s="507">
        <v>723.9</v>
      </c>
      <c r="L372" s="507">
        <v>706.55</v>
      </c>
      <c r="M372" s="507">
        <v>0.87170999999999998</v>
      </c>
    </row>
    <row r="373" spans="1:13">
      <c r="A373" s="254">
        <v>363</v>
      </c>
      <c r="B373" s="510" t="s">
        <v>461</v>
      </c>
      <c r="C373" s="507">
        <v>1353.35</v>
      </c>
      <c r="D373" s="508">
        <v>1358.05</v>
      </c>
      <c r="E373" s="508">
        <v>1341.1</v>
      </c>
      <c r="F373" s="508">
        <v>1328.85</v>
      </c>
      <c r="G373" s="508">
        <v>1311.8999999999999</v>
      </c>
      <c r="H373" s="508">
        <v>1370.3</v>
      </c>
      <c r="I373" s="508">
        <v>1387.2500000000002</v>
      </c>
      <c r="J373" s="508">
        <v>1399.5</v>
      </c>
      <c r="K373" s="507">
        <v>1375</v>
      </c>
      <c r="L373" s="507">
        <v>1345.8</v>
      </c>
      <c r="M373" s="507">
        <v>3.1765099999999999</v>
      </c>
    </row>
    <row r="374" spans="1:13">
      <c r="A374" s="254">
        <v>364</v>
      </c>
      <c r="B374" s="510" t="s">
        <v>757</v>
      </c>
      <c r="C374" s="507">
        <v>869.65</v>
      </c>
      <c r="D374" s="508">
        <v>853.26666666666677</v>
      </c>
      <c r="E374" s="508">
        <v>821.63333333333355</v>
      </c>
      <c r="F374" s="508">
        <v>773.61666666666679</v>
      </c>
      <c r="G374" s="508">
        <v>741.98333333333358</v>
      </c>
      <c r="H374" s="508">
        <v>901.28333333333353</v>
      </c>
      <c r="I374" s="508">
        <v>932.91666666666674</v>
      </c>
      <c r="J374" s="508">
        <v>980.93333333333351</v>
      </c>
      <c r="K374" s="507">
        <v>884.9</v>
      </c>
      <c r="L374" s="507">
        <v>805.25</v>
      </c>
      <c r="M374" s="507">
        <v>6.4804000000000004</v>
      </c>
    </row>
    <row r="375" spans="1:13">
      <c r="A375" s="254">
        <v>365</v>
      </c>
      <c r="B375" s="510" t="s">
        <v>159</v>
      </c>
      <c r="C375" s="507">
        <v>133.55000000000001</v>
      </c>
      <c r="D375" s="508">
        <v>132.48333333333332</v>
      </c>
      <c r="E375" s="508">
        <v>130.61666666666665</v>
      </c>
      <c r="F375" s="508">
        <v>127.68333333333334</v>
      </c>
      <c r="G375" s="508">
        <v>125.81666666666666</v>
      </c>
      <c r="H375" s="508">
        <v>135.41666666666663</v>
      </c>
      <c r="I375" s="508">
        <v>137.2833333333333</v>
      </c>
      <c r="J375" s="508">
        <v>140.21666666666661</v>
      </c>
      <c r="K375" s="507">
        <v>134.35</v>
      </c>
      <c r="L375" s="507">
        <v>129.55000000000001</v>
      </c>
      <c r="M375" s="507">
        <v>76.430710000000005</v>
      </c>
    </row>
    <row r="376" spans="1:13">
      <c r="A376" s="254">
        <v>366</v>
      </c>
      <c r="B376" s="510" t="s">
        <v>162</v>
      </c>
      <c r="C376" s="507">
        <v>227.5</v>
      </c>
      <c r="D376" s="508">
        <v>227.11666666666665</v>
      </c>
      <c r="E376" s="508">
        <v>224.08333333333329</v>
      </c>
      <c r="F376" s="508">
        <v>220.66666666666663</v>
      </c>
      <c r="G376" s="508">
        <v>217.63333333333327</v>
      </c>
      <c r="H376" s="508">
        <v>230.5333333333333</v>
      </c>
      <c r="I376" s="508">
        <v>233.56666666666666</v>
      </c>
      <c r="J376" s="508">
        <v>236.98333333333332</v>
      </c>
      <c r="K376" s="507">
        <v>230.15</v>
      </c>
      <c r="L376" s="507">
        <v>223.7</v>
      </c>
      <c r="M376" s="507">
        <v>108.84683</v>
      </c>
    </row>
    <row r="377" spans="1:13">
      <c r="A377" s="254">
        <v>367</v>
      </c>
      <c r="B377" s="510" t="s">
        <v>462</v>
      </c>
      <c r="C377" s="507">
        <v>172.25</v>
      </c>
      <c r="D377" s="508">
        <v>173.54999999999998</v>
      </c>
      <c r="E377" s="508">
        <v>167.69999999999996</v>
      </c>
      <c r="F377" s="508">
        <v>163.14999999999998</v>
      </c>
      <c r="G377" s="508">
        <v>157.29999999999995</v>
      </c>
      <c r="H377" s="508">
        <v>178.09999999999997</v>
      </c>
      <c r="I377" s="508">
        <v>183.95</v>
      </c>
      <c r="J377" s="508">
        <v>188.49999999999997</v>
      </c>
      <c r="K377" s="507">
        <v>179.4</v>
      </c>
      <c r="L377" s="507">
        <v>169</v>
      </c>
      <c r="M377" s="507">
        <v>26.030180000000001</v>
      </c>
    </row>
    <row r="378" spans="1:13">
      <c r="A378" s="254">
        <v>368</v>
      </c>
      <c r="B378" s="510" t="s">
        <v>270</v>
      </c>
      <c r="C378" s="507">
        <v>301.25</v>
      </c>
      <c r="D378" s="508">
        <v>302.58333333333331</v>
      </c>
      <c r="E378" s="508">
        <v>297.16666666666663</v>
      </c>
      <c r="F378" s="508">
        <v>293.08333333333331</v>
      </c>
      <c r="G378" s="508">
        <v>287.66666666666663</v>
      </c>
      <c r="H378" s="508">
        <v>306.66666666666663</v>
      </c>
      <c r="I378" s="508">
        <v>312.08333333333326</v>
      </c>
      <c r="J378" s="508">
        <v>316.16666666666663</v>
      </c>
      <c r="K378" s="507">
        <v>308</v>
      </c>
      <c r="L378" s="507">
        <v>298.5</v>
      </c>
      <c r="M378" s="507">
        <v>8.9432500000000008</v>
      </c>
    </row>
    <row r="379" spans="1:13">
      <c r="A379" s="254">
        <v>369</v>
      </c>
      <c r="B379" s="510" t="s">
        <v>463</v>
      </c>
      <c r="C379" s="507">
        <v>108.3</v>
      </c>
      <c r="D379" s="508">
        <v>108.73333333333333</v>
      </c>
      <c r="E379" s="508">
        <v>106.26666666666667</v>
      </c>
      <c r="F379" s="508">
        <v>104.23333333333333</v>
      </c>
      <c r="G379" s="508">
        <v>101.76666666666667</v>
      </c>
      <c r="H379" s="508">
        <v>110.76666666666667</v>
      </c>
      <c r="I379" s="508">
        <v>113.23333333333333</v>
      </c>
      <c r="J379" s="508">
        <v>115.26666666666667</v>
      </c>
      <c r="K379" s="507">
        <v>111.2</v>
      </c>
      <c r="L379" s="507">
        <v>106.7</v>
      </c>
      <c r="M379" s="507">
        <v>6.72478</v>
      </c>
    </row>
    <row r="380" spans="1:13">
      <c r="A380" s="254">
        <v>370</v>
      </c>
      <c r="B380" s="510" t="s">
        <v>464</v>
      </c>
      <c r="C380" s="507">
        <v>6805.85</v>
      </c>
      <c r="D380" s="508">
        <v>6802.2833333333328</v>
      </c>
      <c r="E380" s="508">
        <v>6754.5666666666657</v>
      </c>
      <c r="F380" s="508">
        <v>6703.2833333333328</v>
      </c>
      <c r="G380" s="508">
        <v>6655.5666666666657</v>
      </c>
      <c r="H380" s="508">
        <v>6853.5666666666657</v>
      </c>
      <c r="I380" s="508">
        <v>6901.2833333333328</v>
      </c>
      <c r="J380" s="508">
        <v>6952.5666666666657</v>
      </c>
      <c r="K380" s="507">
        <v>6850</v>
      </c>
      <c r="L380" s="507">
        <v>6751</v>
      </c>
      <c r="M380" s="507">
        <v>0.11831999999999999</v>
      </c>
    </row>
    <row r="381" spans="1:13">
      <c r="A381" s="254">
        <v>371</v>
      </c>
      <c r="B381" s="510" t="s">
        <v>271</v>
      </c>
      <c r="C381" s="507">
        <v>12976.8</v>
      </c>
      <c r="D381" s="508">
        <v>12994.6</v>
      </c>
      <c r="E381" s="508">
        <v>12884.2</v>
      </c>
      <c r="F381" s="508">
        <v>12791.6</v>
      </c>
      <c r="G381" s="508">
        <v>12681.2</v>
      </c>
      <c r="H381" s="508">
        <v>13087.2</v>
      </c>
      <c r="I381" s="508">
        <v>13197.599999999999</v>
      </c>
      <c r="J381" s="508">
        <v>13290.2</v>
      </c>
      <c r="K381" s="507">
        <v>13105</v>
      </c>
      <c r="L381" s="507">
        <v>12902</v>
      </c>
      <c r="M381" s="507">
        <v>6.9029999999999994E-2</v>
      </c>
    </row>
    <row r="382" spans="1:13">
      <c r="A382" s="254">
        <v>372</v>
      </c>
      <c r="B382" s="510" t="s">
        <v>161</v>
      </c>
      <c r="C382" s="507">
        <v>43.55</v>
      </c>
      <c r="D382" s="508">
        <v>42.9</v>
      </c>
      <c r="E382" s="508">
        <v>41.9</v>
      </c>
      <c r="F382" s="508">
        <v>40.25</v>
      </c>
      <c r="G382" s="508">
        <v>39.25</v>
      </c>
      <c r="H382" s="508">
        <v>44.55</v>
      </c>
      <c r="I382" s="508">
        <v>45.55</v>
      </c>
      <c r="J382" s="508">
        <v>47.199999999999996</v>
      </c>
      <c r="K382" s="507">
        <v>43.9</v>
      </c>
      <c r="L382" s="507">
        <v>41.25</v>
      </c>
      <c r="M382" s="507">
        <v>2381.4074000000001</v>
      </c>
    </row>
    <row r="383" spans="1:13">
      <c r="A383" s="254">
        <v>373</v>
      </c>
      <c r="B383" s="510" t="s">
        <v>272</v>
      </c>
      <c r="C383" s="507">
        <v>735.7</v>
      </c>
      <c r="D383" s="508">
        <v>735.55000000000007</v>
      </c>
      <c r="E383" s="508">
        <v>715.55000000000018</v>
      </c>
      <c r="F383" s="508">
        <v>695.40000000000009</v>
      </c>
      <c r="G383" s="508">
        <v>675.4000000000002</v>
      </c>
      <c r="H383" s="508">
        <v>755.70000000000016</v>
      </c>
      <c r="I383" s="508">
        <v>775.69999999999993</v>
      </c>
      <c r="J383" s="508">
        <v>795.85000000000014</v>
      </c>
      <c r="K383" s="507">
        <v>755.55</v>
      </c>
      <c r="L383" s="507">
        <v>715.4</v>
      </c>
      <c r="M383" s="507">
        <v>2.9928699999999999</v>
      </c>
    </row>
    <row r="384" spans="1:13">
      <c r="A384" s="254">
        <v>374</v>
      </c>
      <c r="B384" s="510" t="s">
        <v>165</v>
      </c>
      <c r="C384" s="507">
        <v>248.95</v>
      </c>
      <c r="D384" s="508">
        <v>245.98333333333335</v>
      </c>
      <c r="E384" s="508">
        <v>240.9666666666667</v>
      </c>
      <c r="F384" s="508">
        <v>232.98333333333335</v>
      </c>
      <c r="G384" s="508">
        <v>227.9666666666667</v>
      </c>
      <c r="H384" s="508">
        <v>253.9666666666667</v>
      </c>
      <c r="I384" s="508">
        <v>258.98333333333335</v>
      </c>
      <c r="J384" s="508">
        <v>266.9666666666667</v>
      </c>
      <c r="K384" s="507">
        <v>251</v>
      </c>
      <c r="L384" s="507">
        <v>238</v>
      </c>
      <c r="M384" s="507">
        <v>196.66574</v>
      </c>
    </row>
    <row r="385" spans="1:13">
      <c r="A385" s="254">
        <v>375</v>
      </c>
      <c r="B385" s="510" t="s">
        <v>166</v>
      </c>
      <c r="C385" s="507">
        <v>146.25</v>
      </c>
      <c r="D385" s="508">
        <v>144.43333333333334</v>
      </c>
      <c r="E385" s="508">
        <v>142.01666666666668</v>
      </c>
      <c r="F385" s="508">
        <v>137.78333333333333</v>
      </c>
      <c r="G385" s="508">
        <v>135.36666666666667</v>
      </c>
      <c r="H385" s="508">
        <v>148.66666666666669</v>
      </c>
      <c r="I385" s="508">
        <v>151.08333333333331</v>
      </c>
      <c r="J385" s="508">
        <v>155.31666666666669</v>
      </c>
      <c r="K385" s="507">
        <v>146.85</v>
      </c>
      <c r="L385" s="507">
        <v>140.19999999999999</v>
      </c>
      <c r="M385" s="507">
        <v>137.40122</v>
      </c>
    </row>
    <row r="386" spans="1:13">
      <c r="A386" s="254">
        <v>376</v>
      </c>
      <c r="B386" s="510" t="s">
        <v>465</v>
      </c>
      <c r="C386" s="507">
        <v>266.60000000000002</v>
      </c>
      <c r="D386" s="508">
        <v>267.38333333333338</v>
      </c>
      <c r="E386" s="508">
        <v>262.21666666666675</v>
      </c>
      <c r="F386" s="508">
        <v>257.83333333333337</v>
      </c>
      <c r="G386" s="508">
        <v>252.66666666666674</v>
      </c>
      <c r="H386" s="508">
        <v>271.76666666666677</v>
      </c>
      <c r="I386" s="508">
        <v>276.93333333333339</v>
      </c>
      <c r="J386" s="508">
        <v>281.31666666666678</v>
      </c>
      <c r="K386" s="507">
        <v>272.55</v>
      </c>
      <c r="L386" s="507">
        <v>263</v>
      </c>
      <c r="M386" s="507">
        <v>9.0214499999999997</v>
      </c>
    </row>
    <row r="387" spans="1:13">
      <c r="A387" s="254">
        <v>377</v>
      </c>
      <c r="B387" s="510" t="s">
        <v>466</v>
      </c>
      <c r="C387" s="507">
        <v>604.6</v>
      </c>
      <c r="D387" s="508">
        <v>609.80000000000007</v>
      </c>
      <c r="E387" s="508">
        <v>591.80000000000018</v>
      </c>
      <c r="F387" s="508">
        <v>579.00000000000011</v>
      </c>
      <c r="G387" s="508">
        <v>561.00000000000023</v>
      </c>
      <c r="H387" s="508">
        <v>622.60000000000014</v>
      </c>
      <c r="I387" s="508">
        <v>640.59999999999991</v>
      </c>
      <c r="J387" s="508">
        <v>653.40000000000009</v>
      </c>
      <c r="K387" s="507">
        <v>627.79999999999995</v>
      </c>
      <c r="L387" s="507">
        <v>597</v>
      </c>
      <c r="M387" s="507">
        <v>4.7141500000000001</v>
      </c>
    </row>
    <row r="388" spans="1:13">
      <c r="A388" s="254">
        <v>378</v>
      </c>
      <c r="B388" s="510" t="s">
        <v>467</v>
      </c>
      <c r="C388" s="507">
        <v>32.049999999999997</v>
      </c>
      <c r="D388" s="508">
        <v>32.216666666666669</v>
      </c>
      <c r="E388" s="508">
        <v>31.583333333333336</v>
      </c>
      <c r="F388" s="508">
        <v>31.116666666666667</v>
      </c>
      <c r="G388" s="508">
        <v>30.483333333333334</v>
      </c>
      <c r="H388" s="508">
        <v>32.683333333333337</v>
      </c>
      <c r="I388" s="508">
        <v>33.316666666666663</v>
      </c>
      <c r="J388" s="508">
        <v>33.783333333333339</v>
      </c>
      <c r="K388" s="507">
        <v>32.85</v>
      </c>
      <c r="L388" s="507">
        <v>31.75</v>
      </c>
      <c r="M388" s="507">
        <v>58.477919999999997</v>
      </c>
    </row>
    <row r="389" spans="1:13">
      <c r="A389" s="254">
        <v>379</v>
      </c>
      <c r="B389" s="510" t="s">
        <v>468</v>
      </c>
      <c r="C389" s="507">
        <v>164.75</v>
      </c>
      <c r="D389" s="508">
        <v>164.9</v>
      </c>
      <c r="E389" s="508">
        <v>162</v>
      </c>
      <c r="F389" s="508">
        <v>159.25</v>
      </c>
      <c r="G389" s="508">
        <v>156.35</v>
      </c>
      <c r="H389" s="508">
        <v>167.65</v>
      </c>
      <c r="I389" s="508">
        <v>170.55000000000004</v>
      </c>
      <c r="J389" s="508">
        <v>173.3</v>
      </c>
      <c r="K389" s="507">
        <v>167.8</v>
      </c>
      <c r="L389" s="507">
        <v>162.15</v>
      </c>
      <c r="M389" s="507">
        <v>34.199939999999998</v>
      </c>
    </row>
    <row r="390" spans="1:13">
      <c r="A390" s="254">
        <v>380</v>
      </c>
      <c r="B390" s="510" t="s">
        <v>273</v>
      </c>
      <c r="C390" s="507">
        <v>525.65</v>
      </c>
      <c r="D390" s="508">
        <v>527.80000000000007</v>
      </c>
      <c r="E390" s="508">
        <v>518.60000000000014</v>
      </c>
      <c r="F390" s="508">
        <v>511.55000000000007</v>
      </c>
      <c r="G390" s="508">
        <v>502.35000000000014</v>
      </c>
      <c r="H390" s="508">
        <v>534.85000000000014</v>
      </c>
      <c r="I390" s="508">
        <v>544.05000000000018</v>
      </c>
      <c r="J390" s="508">
        <v>551.10000000000014</v>
      </c>
      <c r="K390" s="507">
        <v>537</v>
      </c>
      <c r="L390" s="507">
        <v>520.75</v>
      </c>
      <c r="M390" s="507">
        <v>3.7442500000000001</v>
      </c>
    </row>
    <row r="391" spans="1:13">
      <c r="A391" s="254">
        <v>381</v>
      </c>
      <c r="B391" s="510" t="s">
        <v>469</v>
      </c>
      <c r="C391" s="507">
        <v>279.64999999999998</v>
      </c>
      <c r="D391" s="508">
        <v>273.5</v>
      </c>
      <c r="E391" s="508">
        <v>265</v>
      </c>
      <c r="F391" s="508">
        <v>250.35000000000002</v>
      </c>
      <c r="G391" s="508">
        <v>241.85000000000002</v>
      </c>
      <c r="H391" s="508">
        <v>288.14999999999998</v>
      </c>
      <c r="I391" s="508">
        <v>296.64999999999998</v>
      </c>
      <c r="J391" s="508">
        <v>311.29999999999995</v>
      </c>
      <c r="K391" s="507">
        <v>282</v>
      </c>
      <c r="L391" s="507">
        <v>258.85000000000002</v>
      </c>
      <c r="M391" s="507">
        <v>50.448219999999999</v>
      </c>
    </row>
    <row r="392" spans="1:13">
      <c r="A392" s="254">
        <v>382</v>
      </c>
      <c r="B392" s="510" t="s">
        <v>470</v>
      </c>
      <c r="C392" s="507">
        <v>86.9</v>
      </c>
      <c r="D392" s="508">
        <v>88.833333333333329</v>
      </c>
      <c r="E392" s="508">
        <v>84.166666666666657</v>
      </c>
      <c r="F392" s="508">
        <v>81.433333333333323</v>
      </c>
      <c r="G392" s="508">
        <v>76.766666666666652</v>
      </c>
      <c r="H392" s="508">
        <v>91.566666666666663</v>
      </c>
      <c r="I392" s="508">
        <v>96.23333333333332</v>
      </c>
      <c r="J392" s="508">
        <v>98.966666666666669</v>
      </c>
      <c r="K392" s="507">
        <v>93.5</v>
      </c>
      <c r="L392" s="507">
        <v>86.1</v>
      </c>
      <c r="M392" s="507">
        <v>91.707809999999995</v>
      </c>
    </row>
    <row r="393" spans="1:13">
      <c r="A393" s="254">
        <v>383</v>
      </c>
      <c r="B393" s="510" t="s">
        <v>471</v>
      </c>
      <c r="C393" s="507">
        <v>1971.35</v>
      </c>
      <c r="D393" s="508">
        <v>1982.7833333333335</v>
      </c>
      <c r="E393" s="508">
        <v>1945.5666666666671</v>
      </c>
      <c r="F393" s="508">
        <v>1919.7833333333335</v>
      </c>
      <c r="G393" s="508">
        <v>1882.5666666666671</v>
      </c>
      <c r="H393" s="508">
        <v>2008.5666666666671</v>
      </c>
      <c r="I393" s="508">
        <v>2045.7833333333338</v>
      </c>
      <c r="J393" s="508">
        <v>2071.5666666666671</v>
      </c>
      <c r="K393" s="507">
        <v>2020</v>
      </c>
      <c r="L393" s="507">
        <v>1957</v>
      </c>
      <c r="M393" s="507">
        <v>0.36469000000000001</v>
      </c>
    </row>
    <row r="394" spans="1:13">
      <c r="A394" s="254">
        <v>384</v>
      </c>
      <c r="B394" s="510" t="s">
        <v>472</v>
      </c>
      <c r="C394" s="507">
        <v>388.5</v>
      </c>
      <c r="D394" s="508">
        <v>389.85000000000008</v>
      </c>
      <c r="E394" s="508">
        <v>378.00000000000017</v>
      </c>
      <c r="F394" s="508">
        <v>367.50000000000011</v>
      </c>
      <c r="G394" s="508">
        <v>355.6500000000002</v>
      </c>
      <c r="H394" s="508">
        <v>400.35000000000014</v>
      </c>
      <c r="I394" s="508">
        <v>412.20000000000005</v>
      </c>
      <c r="J394" s="508">
        <v>422.7000000000001</v>
      </c>
      <c r="K394" s="507">
        <v>401.7</v>
      </c>
      <c r="L394" s="507">
        <v>379.35</v>
      </c>
      <c r="M394" s="507">
        <v>24.718330000000002</v>
      </c>
    </row>
    <row r="395" spans="1:13">
      <c r="A395" s="254">
        <v>385</v>
      </c>
      <c r="B395" s="510" t="s">
        <v>473</v>
      </c>
      <c r="C395" s="507">
        <v>185.85</v>
      </c>
      <c r="D395" s="508">
        <v>190.44999999999996</v>
      </c>
      <c r="E395" s="508">
        <v>178.94999999999993</v>
      </c>
      <c r="F395" s="508">
        <v>172.04999999999998</v>
      </c>
      <c r="G395" s="508">
        <v>160.54999999999995</v>
      </c>
      <c r="H395" s="508">
        <v>197.34999999999991</v>
      </c>
      <c r="I395" s="508">
        <v>208.84999999999997</v>
      </c>
      <c r="J395" s="508">
        <v>215.74999999999989</v>
      </c>
      <c r="K395" s="507">
        <v>201.95</v>
      </c>
      <c r="L395" s="507">
        <v>183.55</v>
      </c>
      <c r="M395" s="507">
        <v>4.6514499999999996</v>
      </c>
    </row>
    <row r="396" spans="1:13">
      <c r="A396" s="254">
        <v>386</v>
      </c>
      <c r="B396" s="510" t="s">
        <v>474</v>
      </c>
      <c r="C396" s="507">
        <v>838.95</v>
      </c>
      <c r="D396" s="508">
        <v>844.68333333333339</v>
      </c>
      <c r="E396" s="508">
        <v>830.36666666666679</v>
      </c>
      <c r="F396" s="508">
        <v>821.78333333333342</v>
      </c>
      <c r="G396" s="508">
        <v>807.46666666666681</v>
      </c>
      <c r="H396" s="508">
        <v>853.26666666666677</v>
      </c>
      <c r="I396" s="508">
        <v>867.58333333333337</v>
      </c>
      <c r="J396" s="508">
        <v>876.16666666666674</v>
      </c>
      <c r="K396" s="507">
        <v>859</v>
      </c>
      <c r="L396" s="507">
        <v>836.1</v>
      </c>
      <c r="M396" s="507">
        <v>1.8114399999999999</v>
      </c>
    </row>
    <row r="397" spans="1:13">
      <c r="A397" s="254">
        <v>387</v>
      </c>
      <c r="B397" s="510" t="s">
        <v>167</v>
      </c>
      <c r="C397" s="507">
        <v>2202.1</v>
      </c>
      <c r="D397" s="508">
        <v>2176.4</v>
      </c>
      <c r="E397" s="508">
        <v>2132.9</v>
      </c>
      <c r="F397" s="508">
        <v>2063.6999999999998</v>
      </c>
      <c r="G397" s="508">
        <v>2020.1999999999998</v>
      </c>
      <c r="H397" s="508">
        <v>2245.6000000000004</v>
      </c>
      <c r="I397" s="508">
        <v>2289.1000000000004</v>
      </c>
      <c r="J397" s="508">
        <v>2358.3000000000006</v>
      </c>
      <c r="K397" s="507">
        <v>2219.9</v>
      </c>
      <c r="L397" s="507">
        <v>2107.1999999999998</v>
      </c>
      <c r="M397" s="507">
        <v>147.33134000000001</v>
      </c>
    </row>
    <row r="398" spans="1:13">
      <c r="A398" s="254">
        <v>388</v>
      </c>
      <c r="B398" s="510" t="s">
        <v>815</v>
      </c>
      <c r="C398" s="507">
        <v>1096.4000000000001</v>
      </c>
      <c r="D398" s="508">
        <v>1100.1333333333334</v>
      </c>
      <c r="E398" s="508">
        <v>1082.2666666666669</v>
      </c>
      <c r="F398" s="508">
        <v>1068.1333333333334</v>
      </c>
      <c r="G398" s="508">
        <v>1050.2666666666669</v>
      </c>
      <c r="H398" s="508">
        <v>1114.2666666666669</v>
      </c>
      <c r="I398" s="508">
        <v>1132.1333333333332</v>
      </c>
      <c r="J398" s="508">
        <v>1146.2666666666669</v>
      </c>
      <c r="K398" s="507">
        <v>1118</v>
      </c>
      <c r="L398" s="507">
        <v>1086</v>
      </c>
      <c r="M398" s="507">
        <v>13.29683</v>
      </c>
    </row>
    <row r="399" spans="1:13">
      <c r="A399" s="254">
        <v>389</v>
      </c>
      <c r="B399" s="510" t="s">
        <v>274</v>
      </c>
      <c r="C399" s="507">
        <v>906.45</v>
      </c>
      <c r="D399" s="508">
        <v>899.98333333333323</v>
      </c>
      <c r="E399" s="508">
        <v>889.96666666666647</v>
      </c>
      <c r="F399" s="508">
        <v>873.48333333333323</v>
      </c>
      <c r="G399" s="508">
        <v>863.46666666666647</v>
      </c>
      <c r="H399" s="508">
        <v>916.46666666666647</v>
      </c>
      <c r="I399" s="508">
        <v>926.48333333333312</v>
      </c>
      <c r="J399" s="508">
        <v>942.96666666666647</v>
      </c>
      <c r="K399" s="507">
        <v>910</v>
      </c>
      <c r="L399" s="507">
        <v>883.5</v>
      </c>
      <c r="M399" s="507">
        <v>21.271370000000001</v>
      </c>
    </row>
    <row r="400" spans="1:13">
      <c r="A400" s="254">
        <v>390</v>
      </c>
      <c r="B400" s="510" t="s">
        <v>476</v>
      </c>
      <c r="C400" s="507">
        <v>26.75</v>
      </c>
      <c r="D400" s="508">
        <v>26.866666666666664</v>
      </c>
      <c r="E400" s="508">
        <v>26.433333333333326</v>
      </c>
      <c r="F400" s="508">
        <v>26.116666666666664</v>
      </c>
      <c r="G400" s="508">
        <v>25.683333333333326</v>
      </c>
      <c r="H400" s="508">
        <v>27.183333333333326</v>
      </c>
      <c r="I400" s="508">
        <v>27.616666666666664</v>
      </c>
      <c r="J400" s="508">
        <v>27.933333333333326</v>
      </c>
      <c r="K400" s="507">
        <v>27.3</v>
      </c>
      <c r="L400" s="507">
        <v>26.55</v>
      </c>
      <c r="M400" s="507">
        <v>30.34198</v>
      </c>
    </row>
    <row r="401" spans="1:13">
      <c r="A401" s="254">
        <v>391</v>
      </c>
      <c r="B401" s="510" t="s">
        <v>477</v>
      </c>
      <c r="C401" s="507">
        <v>2298.3000000000002</v>
      </c>
      <c r="D401" s="508">
        <v>2295.3833333333332</v>
      </c>
      <c r="E401" s="508">
        <v>2245.7666666666664</v>
      </c>
      <c r="F401" s="508">
        <v>2193.2333333333331</v>
      </c>
      <c r="G401" s="508">
        <v>2143.6166666666663</v>
      </c>
      <c r="H401" s="508">
        <v>2347.9166666666665</v>
      </c>
      <c r="I401" s="508">
        <v>2397.5333333333333</v>
      </c>
      <c r="J401" s="508">
        <v>2450.0666666666666</v>
      </c>
      <c r="K401" s="507">
        <v>2345</v>
      </c>
      <c r="L401" s="507">
        <v>2242.85</v>
      </c>
      <c r="M401" s="507">
        <v>1.1443399999999999</v>
      </c>
    </row>
    <row r="402" spans="1:13">
      <c r="A402" s="254">
        <v>392</v>
      </c>
      <c r="B402" s="510" t="s">
        <v>172</v>
      </c>
      <c r="C402" s="507">
        <v>5690.8</v>
      </c>
      <c r="D402" s="508">
        <v>5654.9333333333334</v>
      </c>
      <c r="E402" s="508">
        <v>5570.8666666666668</v>
      </c>
      <c r="F402" s="508">
        <v>5450.9333333333334</v>
      </c>
      <c r="G402" s="508">
        <v>5366.8666666666668</v>
      </c>
      <c r="H402" s="508">
        <v>5774.8666666666668</v>
      </c>
      <c r="I402" s="508">
        <v>5858.9333333333343</v>
      </c>
      <c r="J402" s="508">
        <v>5978.8666666666668</v>
      </c>
      <c r="K402" s="507">
        <v>5739</v>
      </c>
      <c r="L402" s="507">
        <v>5535</v>
      </c>
      <c r="M402" s="507">
        <v>1.81759</v>
      </c>
    </row>
    <row r="403" spans="1:13">
      <c r="A403" s="254">
        <v>393</v>
      </c>
      <c r="B403" s="510" t="s">
        <v>478</v>
      </c>
      <c r="C403" s="507">
        <v>8291.65</v>
      </c>
      <c r="D403" s="508">
        <v>8317.2833333333328</v>
      </c>
      <c r="E403" s="508">
        <v>8254.366666666665</v>
      </c>
      <c r="F403" s="508">
        <v>8217.0833333333321</v>
      </c>
      <c r="G403" s="508">
        <v>8154.1666666666642</v>
      </c>
      <c r="H403" s="508">
        <v>8354.5666666666657</v>
      </c>
      <c r="I403" s="508">
        <v>8417.4833333333336</v>
      </c>
      <c r="J403" s="508">
        <v>8454.7666666666664</v>
      </c>
      <c r="K403" s="507">
        <v>8380.2000000000007</v>
      </c>
      <c r="L403" s="507">
        <v>8280</v>
      </c>
      <c r="M403" s="507">
        <v>0.12589</v>
      </c>
    </row>
    <row r="404" spans="1:13">
      <c r="A404" s="254">
        <v>394</v>
      </c>
      <c r="B404" s="510" t="s">
        <v>479</v>
      </c>
      <c r="C404" s="507">
        <v>5226.25</v>
      </c>
      <c r="D404" s="508">
        <v>5220.2666666666664</v>
      </c>
      <c r="E404" s="508">
        <v>5200.5333333333328</v>
      </c>
      <c r="F404" s="508">
        <v>5174.8166666666666</v>
      </c>
      <c r="G404" s="508">
        <v>5155.083333333333</v>
      </c>
      <c r="H404" s="508">
        <v>5245.9833333333327</v>
      </c>
      <c r="I404" s="508">
        <v>5265.7166666666662</v>
      </c>
      <c r="J404" s="508">
        <v>5291.4333333333325</v>
      </c>
      <c r="K404" s="507">
        <v>5240</v>
      </c>
      <c r="L404" s="507">
        <v>5194.55</v>
      </c>
      <c r="M404" s="507">
        <v>0.19603999999999999</v>
      </c>
    </row>
    <row r="405" spans="1:13">
      <c r="A405" s="254">
        <v>395</v>
      </c>
      <c r="B405" s="510" t="s">
        <v>759</v>
      </c>
      <c r="C405" s="507">
        <v>113.7</v>
      </c>
      <c r="D405" s="508">
        <v>114.45</v>
      </c>
      <c r="E405" s="508">
        <v>111.85000000000001</v>
      </c>
      <c r="F405" s="508">
        <v>110</v>
      </c>
      <c r="G405" s="508">
        <v>107.4</v>
      </c>
      <c r="H405" s="508">
        <v>116.30000000000001</v>
      </c>
      <c r="I405" s="508">
        <v>118.9</v>
      </c>
      <c r="J405" s="508">
        <v>120.75000000000001</v>
      </c>
      <c r="K405" s="507">
        <v>117.05</v>
      </c>
      <c r="L405" s="507">
        <v>112.6</v>
      </c>
      <c r="M405" s="507">
        <v>7.0200699999999996</v>
      </c>
    </row>
    <row r="406" spans="1:13">
      <c r="A406" s="254">
        <v>396</v>
      </c>
      <c r="B406" s="510" t="s">
        <v>480</v>
      </c>
      <c r="C406" s="507">
        <v>430.1</v>
      </c>
      <c r="D406" s="508">
        <v>426.18333333333339</v>
      </c>
      <c r="E406" s="508">
        <v>417.06666666666678</v>
      </c>
      <c r="F406" s="508">
        <v>404.03333333333336</v>
      </c>
      <c r="G406" s="508">
        <v>394.91666666666674</v>
      </c>
      <c r="H406" s="508">
        <v>439.21666666666681</v>
      </c>
      <c r="I406" s="508">
        <v>448.33333333333337</v>
      </c>
      <c r="J406" s="508">
        <v>461.36666666666684</v>
      </c>
      <c r="K406" s="507">
        <v>435.3</v>
      </c>
      <c r="L406" s="507">
        <v>413.15</v>
      </c>
      <c r="M406" s="507">
        <v>1.57826</v>
      </c>
    </row>
    <row r="407" spans="1:13">
      <c r="A407" s="254">
        <v>397</v>
      </c>
      <c r="B407" s="510" t="s">
        <v>761</v>
      </c>
      <c r="C407" s="507">
        <v>243.1</v>
      </c>
      <c r="D407" s="508">
        <v>244.31666666666669</v>
      </c>
      <c r="E407" s="508">
        <v>239.78333333333339</v>
      </c>
      <c r="F407" s="508">
        <v>236.4666666666667</v>
      </c>
      <c r="G407" s="508">
        <v>231.93333333333339</v>
      </c>
      <c r="H407" s="508">
        <v>247.63333333333338</v>
      </c>
      <c r="I407" s="508">
        <v>252.16666666666669</v>
      </c>
      <c r="J407" s="508">
        <v>255.48333333333338</v>
      </c>
      <c r="K407" s="507">
        <v>248.85</v>
      </c>
      <c r="L407" s="507">
        <v>241</v>
      </c>
      <c r="M407" s="507">
        <v>2.8424399999999999</v>
      </c>
    </row>
    <row r="408" spans="1:13">
      <c r="A408" s="254">
        <v>398</v>
      </c>
      <c r="B408" s="510" t="s">
        <v>481</v>
      </c>
      <c r="C408" s="507">
        <v>2033.8</v>
      </c>
      <c r="D408" s="508">
        <v>2028.2833333333335</v>
      </c>
      <c r="E408" s="508">
        <v>2014.5666666666671</v>
      </c>
      <c r="F408" s="508">
        <v>1995.3333333333335</v>
      </c>
      <c r="G408" s="508">
        <v>1981.616666666667</v>
      </c>
      <c r="H408" s="508">
        <v>2047.5166666666671</v>
      </c>
      <c r="I408" s="508">
        <v>2061.2333333333336</v>
      </c>
      <c r="J408" s="508">
        <v>2080.4666666666672</v>
      </c>
      <c r="K408" s="507">
        <v>2042</v>
      </c>
      <c r="L408" s="507">
        <v>2009.05</v>
      </c>
      <c r="M408" s="507">
        <v>6.9940000000000002E-2</v>
      </c>
    </row>
    <row r="409" spans="1:13">
      <c r="A409" s="254">
        <v>399</v>
      </c>
      <c r="B409" s="510" t="s">
        <v>482</v>
      </c>
      <c r="C409" s="507">
        <v>368.8</v>
      </c>
      <c r="D409" s="508">
        <v>369.76666666666665</v>
      </c>
      <c r="E409" s="508">
        <v>366.08333333333331</v>
      </c>
      <c r="F409" s="508">
        <v>363.36666666666667</v>
      </c>
      <c r="G409" s="508">
        <v>359.68333333333334</v>
      </c>
      <c r="H409" s="508">
        <v>372.48333333333329</v>
      </c>
      <c r="I409" s="508">
        <v>376.16666666666669</v>
      </c>
      <c r="J409" s="508">
        <v>378.88333333333327</v>
      </c>
      <c r="K409" s="507">
        <v>373.45</v>
      </c>
      <c r="L409" s="507">
        <v>367.05</v>
      </c>
      <c r="M409" s="507">
        <v>1.7050799999999999</v>
      </c>
    </row>
    <row r="410" spans="1:13">
      <c r="A410" s="254">
        <v>400</v>
      </c>
      <c r="B410" s="510" t="s">
        <v>760</v>
      </c>
      <c r="C410" s="507">
        <v>123.6</v>
      </c>
      <c r="D410" s="508">
        <v>126.38333333333334</v>
      </c>
      <c r="E410" s="508">
        <v>118.76666666666668</v>
      </c>
      <c r="F410" s="508">
        <v>113.93333333333334</v>
      </c>
      <c r="G410" s="508">
        <v>106.31666666666668</v>
      </c>
      <c r="H410" s="508">
        <v>131.2166666666667</v>
      </c>
      <c r="I410" s="508">
        <v>138.83333333333331</v>
      </c>
      <c r="J410" s="508">
        <v>143.66666666666669</v>
      </c>
      <c r="K410" s="507">
        <v>134</v>
      </c>
      <c r="L410" s="507">
        <v>121.55</v>
      </c>
      <c r="M410" s="507">
        <v>255.56276</v>
      </c>
    </row>
    <row r="411" spans="1:13">
      <c r="A411" s="254">
        <v>401</v>
      </c>
      <c r="B411" s="510" t="s">
        <v>483</v>
      </c>
      <c r="C411" s="507">
        <v>233.3</v>
      </c>
      <c r="D411" s="508">
        <v>231.01666666666665</v>
      </c>
      <c r="E411" s="508">
        <v>215.0333333333333</v>
      </c>
      <c r="F411" s="508">
        <v>196.76666666666665</v>
      </c>
      <c r="G411" s="508">
        <v>180.7833333333333</v>
      </c>
      <c r="H411" s="508">
        <v>249.2833333333333</v>
      </c>
      <c r="I411" s="508">
        <v>265.26666666666665</v>
      </c>
      <c r="J411" s="508">
        <v>283.5333333333333</v>
      </c>
      <c r="K411" s="507">
        <v>247</v>
      </c>
      <c r="L411" s="507">
        <v>212.75</v>
      </c>
      <c r="M411" s="507">
        <v>41.939459999999997</v>
      </c>
    </row>
    <row r="412" spans="1:13">
      <c r="A412" s="254">
        <v>402</v>
      </c>
      <c r="B412" s="510" t="s">
        <v>170</v>
      </c>
      <c r="C412" s="507">
        <v>27695.25</v>
      </c>
      <c r="D412" s="508">
        <v>27801.850000000002</v>
      </c>
      <c r="E412" s="508">
        <v>27444.150000000005</v>
      </c>
      <c r="F412" s="508">
        <v>27193.050000000003</v>
      </c>
      <c r="G412" s="508">
        <v>26835.350000000006</v>
      </c>
      <c r="H412" s="508">
        <v>28052.950000000004</v>
      </c>
      <c r="I412" s="508">
        <v>28410.65</v>
      </c>
      <c r="J412" s="508">
        <v>28661.750000000004</v>
      </c>
      <c r="K412" s="507">
        <v>28159.55</v>
      </c>
      <c r="L412" s="507">
        <v>27550.75</v>
      </c>
      <c r="M412" s="507">
        <v>0.40649000000000002</v>
      </c>
    </row>
    <row r="413" spans="1:13">
      <c r="A413" s="254">
        <v>403</v>
      </c>
      <c r="B413" s="510" t="s">
        <v>484</v>
      </c>
      <c r="C413" s="507">
        <v>1568.2</v>
      </c>
      <c r="D413" s="508">
        <v>1569.0666666666666</v>
      </c>
      <c r="E413" s="508">
        <v>1543.1333333333332</v>
      </c>
      <c r="F413" s="508">
        <v>1518.0666666666666</v>
      </c>
      <c r="G413" s="508">
        <v>1492.1333333333332</v>
      </c>
      <c r="H413" s="508">
        <v>1594.1333333333332</v>
      </c>
      <c r="I413" s="508">
        <v>1620.0666666666666</v>
      </c>
      <c r="J413" s="508">
        <v>1645.1333333333332</v>
      </c>
      <c r="K413" s="507">
        <v>1595</v>
      </c>
      <c r="L413" s="507">
        <v>1544</v>
      </c>
      <c r="M413" s="507">
        <v>7.6740000000000003E-2</v>
      </c>
    </row>
    <row r="414" spans="1:13">
      <c r="A414" s="254">
        <v>404</v>
      </c>
      <c r="B414" s="510" t="s">
        <v>173</v>
      </c>
      <c r="C414" s="507">
        <v>1362.15</v>
      </c>
      <c r="D414" s="508">
        <v>1357.45</v>
      </c>
      <c r="E414" s="508">
        <v>1336</v>
      </c>
      <c r="F414" s="508">
        <v>1309.8499999999999</v>
      </c>
      <c r="G414" s="508">
        <v>1288.3999999999999</v>
      </c>
      <c r="H414" s="508">
        <v>1383.6000000000001</v>
      </c>
      <c r="I414" s="508">
        <v>1405.0500000000004</v>
      </c>
      <c r="J414" s="508">
        <v>1431.2000000000003</v>
      </c>
      <c r="K414" s="507">
        <v>1378.9</v>
      </c>
      <c r="L414" s="507">
        <v>1331.3</v>
      </c>
      <c r="M414" s="507">
        <v>18.766850000000002</v>
      </c>
    </row>
    <row r="415" spans="1:13">
      <c r="A415" s="254">
        <v>405</v>
      </c>
      <c r="B415" s="510" t="s">
        <v>171</v>
      </c>
      <c r="C415" s="507">
        <v>1916.5</v>
      </c>
      <c r="D415" s="508">
        <v>1928.8999999999999</v>
      </c>
      <c r="E415" s="508">
        <v>1897.7999999999997</v>
      </c>
      <c r="F415" s="508">
        <v>1879.1</v>
      </c>
      <c r="G415" s="508">
        <v>1847.9999999999998</v>
      </c>
      <c r="H415" s="508">
        <v>1947.5999999999997</v>
      </c>
      <c r="I415" s="508">
        <v>1978.6999999999996</v>
      </c>
      <c r="J415" s="508">
        <v>1997.3999999999996</v>
      </c>
      <c r="K415" s="507">
        <v>1960</v>
      </c>
      <c r="L415" s="507">
        <v>1910.2</v>
      </c>
      <c r="M415" s="507">
        <v>3.0208699999999999</v>
      </c>
    </row>
    <row r="416" spans="1:13">
      <c r="A416" s="254">
        <v>406</v>
      </c>
      <c r="B416" s="510" t="s">
        <v>485</v>
      </c>
      <c r="C416" s="507">
        <v>461.75</v>
      </c>
      <c r="D416" s="508">
        <v>463.23333333333335</v>
      </c>
      <c r="E416" s="508">
        <v>453.51666666666671</v>
      </c>
      <c r="F416" s="508">
        <v>445.28333333333336</v>
      </c>
      <c r="G416" s="508">
        <v>435.56666666666672</v>
      </c>
      <c r="H416" s="508">
        <v>471.4666666666667</v>
      </c>
      <c r="I416" s="508">
        <v>481.18333333333339</v>
      </c>
      <c r="J416" s="508">
        <v>489.41666666666669</v>
      </c>
      <c r="K416" s="507">
        <v>472.95</v>
      </c>
      <c r="L416" s="507">
        <v>455</v>
      </c>
      <c r="M416" s="507">
        <v>2.35215</v>
      </c>
    </row>
    <row r="417" spans="1:13">
      <c r="A417" s="254">
        <v>407</v>
      </c>
      <c r="B417" s="510" t="s">
        <v>486</v>
      </c>
      <c r="C417" s="507">
        <v>1350.25</v>
      </c>
      <c r="D417" s="508">
        <v>1342.5333333333333</v>
      </c>
      <c r="E417" s="508">
        <v>1331.0666666666666</v>
      </c>
      <c r="F417" s="508">
        <v>1311.8833333333332</v>
      </c>
      <c r="G417" s="508">
        <v>1300.4166666666665</v>
      </c>
      <c r="H417" s="508">
        <v>1361.7166666666667</v>
      </c>
      <c r="I417" s="508">
        <v>1373.1833333333334</v>
      </c>
      <c r="J417" s="508">
        <v>1392.3666666666668</v>
      </c>
      <c r="K417" s="507">
        <v>1354</v>
      </c>
      <c r="L417" s="507">
        <v>1323.35</v>
      </c>
      <c r="M417" s="507">
        <v>0.1188</v>
      </c>
    </row>
    <row r="418" spans="1:13">
      <c r="A418" s="254">
        <v>408</v>
      </c>
      <c r="B418" s="510" t="s">
        <v>762</v>
      </c>
      <c r="C418" s="507">
        <v>1298.5</v>
      </c>
      <c r="D418" s="508">
        <v>1314.8333333333333</v>
      </c>
      <c r="E418" s="508">
        <v>1272.6666666666665</v>
      </c>
      <c r="F418" s="508">
        <v>1246.8333333333333</v>
      </c>
      <c r="G418" s="508">
        <v>1204.6666666666665</v>
      </c>
      <c r="H418" s="508">
        <v>1340.6666666666665</v>
      </c>
      <c r="I418" s="508">
        <v>1382.833333333333</v>
      </c>
      <c r="J418" s="508">
        <v>1408.6666666666665</v>
      </c>
      <c r="K418" s="507">
        <v>1357</v>
      </c>
      <c r="L418" s="507">
        <v>1289</v>
      </c>
      <c r="M418" s="507">
        <v>0.84641999999999995</v>
      </c>
    </row>
    <row r="419" spans="1:13">
      <c r="A419" s="254">
        <v>409</v>
      </c>
      <c r="B419" s="510" t="s">
        <v>487</v>
      </c>
      <c r="C419" s="507">
        <v>485.65</v>
      </c>
      <c r="D419" s="508">
        <v>491.9666666666667</v>
      </c>
      <c r="E419" s="508">
        <v>476.08333333333337</v>
      </c>
      <c r="F419" s="508">
        <v>466.51666666666665</v>
      </c>
      <c r="G419" s="508">
        <v>450.63333333333333</v>
      </c>
      <c r="H419" s="508">
        <v>501.53333333333342</v>
      </c>
      <c r="I419" s="508">
        <v>517.41666666666674</v>
      </c>
      <c r="J419" s="508">
        <v>526.98333333333346</v>
      </c>
      <c r="K419" s="507">
        <v>507.85</v>
      </c>
      <c r="L419" s="507">
        <v>482.4</v>
      </c>
      <c r="M419" s="507">
        <v>8.9404299999999992</v>
      </c>
    </row>
    <row r="420" spans="1:13">
      <c r="A420" s="254">
        <v>410</v>
      </c>
      <c r="B420" s="510" t="s">
        <v>488</v>
      </c>
      <c r="C420" s="507">
        <v>10.1</v>
      </c>
      <c r="D420" s="508">
        <v>10.199999999999999</v>
      </c>
      <c r="E420" s="508">
        <v>9.9499999999999993</v>
      </c>
      <c r="F420" s="508">
        <v>9.8000000000000007</v>
      </c>
      <c r="G420" s="508">
        <v>9.5500000000000007</v>
      </c>
      <c r="H420" s="508">
        <v>10.349999999999998</v>
      </c>
      <c r="I420" s="508">
        <v>10.599999999999998</v>
      </c>
      <c r="J420" s="508">
        <v>10.749999999999996</v>
      </c>
      <c r="K420" s="507">
        <v>10.45</v>
      </c>
      <c r="L420" s="507">
        <v>10.050000000000001</v>
      </c>
      <c r="M420" s="507">
        <v>264.78726</v>
      </c>
    </row>
    <row r="421" spans="1:13">
      <c r="A421" s="254">
        <v>411</v>
      </c>
      <c r="B421" s="510" t="s">
        <v>763</v>
      </c>
      <c r="C421" s="507">
        <v>88.85</v>
      </c>
      <c r="D421" s="508">
        <v>87.416666666666671</v>
      </c>
      <c r="E421" s="508">
        <v>85.033333333333346</v>
      </c>
      <c r="F421" s="508">
        <v>81.216666666666669</v>
      </c>
      <c r="G421" s="508">
        <v>78.833333333333343</v>
      </c>
      <c r="H421" s="508">
        <v>91.233333333333348</v>
      </c>
      <c r="I421" s="508">
        <v>93.616666666666674</v>
      </c>
      <c r="J421" s="508">
        <v>97.433333333333351</v>
      </c>
      <c r="K421" s="507">
        <v>89.8</v>
      </c>
      <c r="L421" s="507">
        <v>83.6</v>
      </c>
      <c r="M421" s="507">
        <v>132.98294000000001</v>
      </c>
    </row>
    <row r="422" spans="1:13">
      <c r="A422" s="254">
        <v>412</v>
      </c>
      <c r="B422" s="510" t="s">
        <v>489</v>
      </c>
      <c r="C422" s="507">
        <v>99.3</v>
      </c>
      <c r="D422" s="508">
        <v>99.833333333333329</v>
      </c>
      <c r="E422" s="508">
        <v>97.666666666666657</v>
      </c>
      <c r="F422" s="508">
        <v>96.033333333333331</v>
      </c>
      <c r="G422" s="508">
        <v>93.86666666666666</v>
      </c>
      <c r="H422" s="508">
        <v>101.46666666666665</v>
      </c>
      <c r="I422" s="508">
        <v>103.63333333333331</v>
      </c>
      <c r="J422" s="508">
        <v>105.26666666666665</v>
      </c>
      <c r="K422" s="507">
        <v>102</v>
      </c>
      <c r="L422" s="507">
        <v>98.2</v>
      </c>
      <c r="M422" s="507">
        <v>3.13788</v>
      </c>
    </row>
    <row r="423" spans="1:13">
      <c r="A423" s="254">
        <v>413</v>
      </c>
      <c r="B423" s="510" t="s">
        <v>169</v>
      </c>
      <c r="C423" s="507">
        <v>405.05</v>
      </c>
      <c r="D423" s="508">
        <v>403.31666666666666</v>
      </c>
      <c r="E423" s="508">
        <v>397.73333333333335</v>
      </c>
      <c r="F423" s="508">
        <v>390.41666666666669</v>
      </c>
      <c r="G423" s="508">
        <v>384.83333333333337</v>
      </c>
      <c r="H423" s="508">
        <v>410.63333333333333</v>
      </c>
      <c r="I423" s="508">
        <v>416.2166666666667</v>
      </c>
      <c r="J423" s="508">
        <v>423.5333333333333</v>
      </c>
      <c r="K423" s="507">
        <v>408.9</v>
      </c>
      <c r="L423" s="507">
        <v>396</v>
      </c>
      <c r="M423" s="507">
        <v>462.68223</v>
      </c>
    </row>
    <row r="424" spans="1:13">
      <c r="A424" s="254">
        <v>414</v>
      </c>
      <c r="B424" s="510" t="s">
        <v>168</v>
      </c>
      <c r="C424" s="507">
        <v>78.45</v>
      </c>
      <c r="D424" s="508">
        <v>79.283333333333346</v>
      </c>
      <c r="E424" s="508">
        <v>77.416666666666686</v>
      </c>
      <c r="F424" s="508">
        <v>76.38333333333334</v>
      </c>
      <c r="G424" s="508">
        <v>74.51666666666668</v>
      </c>
      <c r="H424" s="508">
        <v>80.316666666666691</v>
      </c>
      <c r="I424" s="508">
        <v>82.183333333333337</v>
      </c>
      <c r="J424" s="508">
        <v>83.216666666666697</v>
      </c>
      <c r="K424" s="507">
        <v>81.150000000000006</v>
      </c>
      <c r="L424" s="507">
        <v>78.25</v>
      </c>
      <c r="M424" s="507">
        <v>470.37509</v>
      </c>
    </row>
    <row r="425" spans="1:13">
      <c r="A425" s="254">
        <v>415</v>
      </c>
      <c r="B425" s="510" t="s">
        <v>766</v>
      </c>
      <c r="C425" s="507">
        <v>239.15</v>
      </c>
      <c r="D425" s="508">
        <v>243.31666666666669</v>
      </c>
      <c r="E425" s="508">
        <v>232.88333333333338</v>
      </c>
      <c r="F425" s="508">
        <v>226.6166666666667</v>
      </c>
      <c r="G425" s="508">
        <v>216.18333333333339</v>
      </c>
      <c r="H425" s="508">
        <v>249.58333333333337</v>
      </c>
      <c r="I425" s="508">
        <v>260.01666666666671</v>
      </c>
      <c r="J425" s="508">
        <v>266.28333333333336</v>
      </c>
      <c r="K425" s="507">
        <v>253.75</v>
      </c>
      <c r="L425" s="507">
        <v>237.05</v>
      </c>
      <c r="M425" s="507">
        <v>4.0976499999999998</v>
      </c>
    </row>
    <row r="426" spans="1:13">
      <c r="A426" s="254">
        <v>416</v>
      </c>
      <c r="B426" s="510" t="s">
        <v>837</v>
      </c>
      <c r="C426" s="507">
        <v>222.4</v>
      </c>
      <c r="D426" s="508">
        <v>223.08333333333334</v>
      </c>
      <c r="E426" s="508">
        <v>220.31666666666669</v>
      </c>
      <c r="F426" s="508">
        <v>218.23333333333335</v>
      </c>
      <c r="G426" s="508">
        <v>215.4666666666667</v>
      </c>
      <c r="H426" s="508">
        <v>225.16666666666669</v>
      </c>
      <c r="I426" s="508">
        <v>227.93333333333334</v>
      </c>
      <c r="J426" s="508">
        <v>230.01666666666668</v>
      </c>
      <c r="K426" s="507">
        <v>225.85</v>
      </c>
      <c r="L426" s="507">
        <v>221</v>
      </c>
      <c r="M426" s="507">
        <v>9.7374600000000004</v>
      </c>
    </row>
    <row r="427" spans="1:13">
      <c r="A427" s="254">
        <v>417</v>
      </c>
      <c r="B427" s="510" t="s">
        <v>174</v>
      </c>
      <c r="C427" s="507">
        <v>890.3</v>
      </c>
      <c r="D427" s="508">
        <v>894.1</v>
      </c>
      <c r="E427" s="508">
        <v>881.2</v>
      </c>
      <c r="F427" s="508">
        <v>872.1</v>
      </c>
      <c r="G427" s="508">
        <v>859.2</v>
      </c>
      <c r="H427" s="508">
        <v>903.2</v>
      </c>
      <c r="I427" s="508">
        <v>916.09999999999991</v>
      </c>
      <c r="J427" s="508">
        <v>925.2</v>
      </c>
      <c r="K427" s="507">
        <v>907</v>
      </c>
      <c r="L427" s="507">
        <v>885</v>
      </c>
      <c r="M427" s="507">
        <v>6.71387</v>
      </c>
    </row>
    <row r="428" spans="1:13">
      <c r="A428" s="254">
        <v>418</v>
      </c>
      <c r="B428" s="510" t="s">
        <v>490</v>
      </c>
      <c r="C428" s="507">
        <v>574.20000000000005</v>
      </c>
      <c r="D428" s="508">
        <v>579.98333333333335</v>
      </c>
      <c r="E428" s="508">
        <v>559.9666666666667</v>
      </c>
      <c r="F428" s="508">
        <v>545.73333333333335</v>
      </c>
      <c r="G428" s="508">
        <v>525.7166666666667</v>
      </c>
      <c r="H428" s="508">
        <v>594.2166666666667</v>
      </c>
      <c r="I428" s="508">
        <v>614.23333333333335</v>
      </c>
      <c r="J428" s="508">
        <v>628.4666666666667</v>
      </c>
      <c r="K428" s="507">
        <v>600</v>
      </c>
      <c r="L428" s="507">
        <v>565.75</v>
      </c>
      <c r="M428" s="507">
        <v>5.2882199999999999</v>
      </c>
    </row>
    <row r="429" spans="1:13">
      <c r="A429" s="254">
        <v>419</v>
      </c>
      <c r="B429" s="510" t="s">
        <v>793</v>
      </c>
      <c r="C429" s="507">
        <v>299.3</v>
      </c>
      <c r="D429" s="508">
        <v>301.06666666666666</v>
      </c>
      <c r="E429" s="508">
        <v>296.73333333333335</v>
      </c>
      <c r="F429" s="508">
        <v>294.16666666666669</v>
      </c>
      <c r="G429" s="508">
        <v>289.83333333333337</v>
      </c>
      <c r="H429" s="508">
        <v>303.63333333333333</v>
      </c>
      <c r="I429" s="508">
        <v>307.9666666666667</v>
      </c>
      <c r="J429" s="508">
        <v>310.5333333333333</v>
      </c>
      <c r="K429" s="507">
        <v>305.39999999999998</v>
      </c>
      <c r="L429" s="507">
        <v>298.5</v>
      </c>
      <c r="M429" s="507">
        <v>6.6497900000000003</v>
      </c>
    </row>
    <row r="430" spans="1:13">
      <c r="A430" s="254">
        <v>420</v>
      </c>
      <c r="B430" s="510" t="s">
        <v>491</v>
      </c>
      <c r="C430" s="507">
        <v>170.6</v>
      </c>
      <c r="D430" s="508">
        <v>171.68333333333331</v>
      </c>
      <c r="E430" s="508">
        <v>168.91666666666663</v>
      </c>
      <c r="F430" s="508">
        <v>167.23333333333332</v>
      </c>
      <c r="G430" s="508">
        <v>164.46666666666664</v>
      </c>
      <c r="H430" s="508">
        <v>173.36666666666662</v>
      </c>
      <c r="I430" s="508">
        <v>176.13333333333333</v>
      </c>
      <c r="J430" s="508">
        <v>177.81666666666661</v>
      </c>
      <c r="K430" s="507">
        <v>174.45</v>
      </c>
      <c r="L430" s="507">
        <v>170</v>
      </c>
      <c r="M430" s="507">
        <v>6.23454</v>
      </c>
    </row>
    <row r="431" spans="1:13">
      <c r="A431" s="254">
        <v>421</v>
      </c>
      <c r="B431" s="510" t="s">
        <v>175</v>
      </c>
      <c r="C431" s="507">
        <v>624.35</v>
      </c>
      <c r="D431" s="508">
        <v>620.66666666666663</v>
      </c>
      <c r="E431" s="508">
        <v>615.93333333333328</v>
      </c>
      <c r="F431" s="508">
        <v>607.51666666666665</v>
      </c>
      <c r="G431" s="508">
        <v>602.7833333333333</v>
      </c>
      <c r="H431" s="508">
        <v>629.08333333333326</v>
      </c>
      <c r="I431" s="508">
        <v>633.81666666666661</v>
      </c>
      <c r="J431" s="508">
        <v>642.23333333333323</v>
      </c>
      <c r="K431" s="507">
        <v>625.4</v>
      </c>
      <c r="L431" s="507">
        <v>612.25</v>
      </c>
      <c r="M431" s="507">
        <v>66.262969999999996</v>
      </c>
    </row>
    <row r="432" spans="1:13">
      <c r="A432" s="254">
        <v>422</v>
      </c>
      <c r="B432" s="510" t="s">
        <v>176</v>
      </c>
      <c r="C432" s="507">
        <v>506.4</v>
      </c>
      <c r="D432" s="508">
        <v>510.59999999999997</v>
      </c>
      <c r="E432" s="508">
        <v>501.04999999999995</v>
      </c>
      <c r="F432" s="508">
        <v>495.7</v>
      </c>
      <c r="G432" s="508">
        <v>486.15</v>
      </c>
      <c r="H432" s="508">
        <v>515.94999999999993</v>
      </c>
      <c r="I432" s="508">
        <v>525.5</v>
      </c>
      <c r="J432" s="508">
        <v>530.84999999999991</v>
      </c>
      <c r="K432" s="507">
        <v>520.15</v>
      </c>
      <c r="L432" s="507">
        <v>505.25</v>
      </c>
      <c r="M432" s="507">
        <v>23.019459999999999</v>
      </c>
    </row>
    <row r="433" spans="1:13">
      <c r="A433" s="254">
        <v>423</v>
      </c>
      <c r="B433" s="510" t="s">
        <v>492</v>
      </c>
      <c r="C433" s="507">
        <v>2775.4</v>
      </c>
      <c r="D433" s="508">
        <v>2745.1333333333332</v>
      </c>
      <c r="E433" s="508">
        <v>2665.2666666666664</v>
      </c>
      <c r="F433" s="508">
        <v>2555.1333333333332</v>
      </c>
      <c r="G433" s="508">
        <v>2475.2666666666664</v>
      </c>
      <c r="H433" s="508">
        <v>2855.2666666666664</v>
      </c>
      <c r="I433" s="508">
        <v>2935.1333333333332</v>
      </c>
      <c r="J433" s="508">
        <v>3045.2666666666664</v>
      </c>
      <c r="K433" s="507">
        <v>2825</v>
      </c>
      <c r="L433" s="507">
        <v>2635</v>
      </c>
      <c r="M433" s="507">
        <v>0.83370999999999995</v>
      </c>
    </row>
    <row r="434" spans="1:13">
      <c r="A434" s="254">
        <v>424</v>
      </c>
      <c r="B434" s="510" t="s">
        <v>493</v>
      </c>
      <c r="C434" s="507">
        <v>714.95</v>
      </c>
      <c r="D434" s="508">
        <v>720.71666666666658</v>
      </c>
      <c r="E434" s="508">
        <v>704.53333333333319</v>
      </c>
      <c r="F434" s="508">
        <v>694.11666666666656</v>
      </c>
      <c r="G434" s="508">
        <v>677.93333333333317</v>
      </c>
      <c r="H434" s="508">
        <v>731.13333333333321</v>
      </c>
      <c r="I434" s="508">
        <v>747.31666666666661</v>
      </c>
      <c r="J434" s="508">
        <v>757.73333333333323</v>
      </c>
      <c r="K434" s="507">
        <v>736.9</v>
      </c>
      <c r="L434" s="507">
        <v>710.3</v>
      </c>
      <c r="M434" s="507">
        <v>2.6702400000000002</v>
      </c>
    </row>
    <row r="435" spans="1:13">
      <c r="A435" s="254">
        <v>425</v>
      </c>
      <c r="B435" s="510" t="s">
        <v>494</v>
      </c>
      <c r="C435" s="507">
        <v>354.2</v>
      </c>
      <c r="D435" s="508">
        <v>356.40000000000003</v>
      </c>
      <c r="E435" s="508">
        <v>347.80000000000007</v>
      </c>
      <c r="F435" s="508">
        <v>341.40000000000003</v>
      </c>
      <c r="G435" s="508">
        <v>332.80000000000007</v>
      </c>
      <c r="H435" s="508">
        <v>362.80000000000007</v>
      </c>
      <c r="I435" s="508">
        <v>371.40000000000009</v>
      </c>
      <c r="J435" s="508">
        <v>377.80000000000007</v>
      </c>
      <c r="K435" s="507">
        <v>365</v>
      </c>
      <c r="L435" s="507">
        <v>350</v>
      </c>
      <c r="M435" s="507">
        <v>1.6900900000000001</v>
      </c>
    </row>
    <row r="436" spans="1:13">
      <c r="A436" s="254">
        <v>426</v>
      </c>
      <c r="B436" s="510" t="s">
        <v>495</v>
      </c>
      <c r="C436" s="507">
        <v>286</v>
      </c>
      <c r="D436" s="508">
        <v>286.71666666666664</v>
      </c>
      <c r="E436" s="508">
        <v>283.88333333333327</v>
      </c>
      <c r="F436" s="508">
        <v>281.76666666666665</v>
      </c>
      <c r="G436" s="508">
        <v>278.93333333333328</v>
      </c>
      <c r="H436" s="508">
        <v>288.83333333333326</v>
      </c>
      <c r="I436" s="508">
        <v>291.66666666666663</v>
      </c>
      <c r="J436" s="508">
        <v>293.78333333333325</v>
      </c>
      <c r="K436" s="507">
        <v>289.55</v>
      </c>
      <c r="L436" s="507">
        <v>284.60000000000002</v>
      </c>
      <c r="M436" s="507">
        <v>0.47575000000000001</v>
      </c>
    </row>
    <row r="437" spans="1:13">
      <c r="A437" s="254">
        <v>427</v>
      </c>
      <c r="B437" s="510" t="s">
        <v>496</v>
      </c>
      <c r="C437" s="507">
        <v>2109.6</v>
      </c>
      <c r="D437" s="508">
        <v>2104.5333333333333</v>
      </c>
      <c r="E437" s="508">
        <v>2085.0666666666666</v>
      </c>
      <c r="F437" s="508">
        <v>2060.5333333333333</v>
      </c>
      <c r="G437" s="508">
        <v>2041.0666666666666</v>
      </c>
      <c r="H437" s="508">
        <v>2129.0666666666666</v>
      </c>
      <c r="I437" s="508">
        <v>2148.5333333333328</v>
      </c>
      <c r="J437" s="508">
        <v>2173.0666666666666</v>
      </c>
      <c r="K437" s="507">
        <v>2124</v>
      </c>
      <c r="L437" s="507">
        <v>2080</v>
      </c>
      <c r="M437" s="507">
        <v>0.89368999999999998</v>
      </c>
    </row>
    <row r="438" spans="1:13">
      <c r="A438" s="254">
        <v>428</v>
      </c>
      <c r="B438" s="510" t="s">
        <v>764</v>
      </c>
      <c r="C438" s="507">
        <v>428.15</v>
      </c>
      <c r="D438" s="508">
        <v>428.40000000000003</v>
      </c>
      <c r="E438" s="508">
        <v>421.80000000000007</v>
      </c>
      <c r="F438" s="508">
        <v>415.45000000000005</v>
      </c>
      <c r="G438" s="508">
        <v>408.85000000000008</v>
      </c>
      <c r="H438" s="508">
        <v>434.75000000000006</v>
      </c>
      <c r="I438" s="508">
        <v>441.35000000000008</v>
      </c>
      <c r="J438" s="508">
        <v>447.70000000000005</v>
      </c>
      <c r="K438" s="507">
        <v>435</v>
      </c>
      <c r="L438" s="507">
        <v>422.05</v>
      </c>
      <c r="M438" s="507">
        <v>2.1767400000000001</v>
      </c>
    </row>
    <row r="439" spans="1:13">
      <c r="A439" s="254">
        <v>429</v>
      </c>
      <c r="B439" s="510" t="s">
        <v>814</v>
      </c>
      <c r="C439" s="507">
        <v>474.9</v>
      </c>
      <c r="D439" s="508">
        <v>478.63333333333338</v>
      </c>
      <c r="E439" s="508">
        <v>467.26666666666677</v>
      </c>
      <c r="F439" s="508">
        <v>459.63333333333338</v>
      </c>
      <c r="G439" s="508">
        <v>448.26666666666677</v>
      </c>
      <c r="H439" s="508">
        <v>486.26666666666677</v>
      </c>
      <c r="I439" s="508">
        <v>497.63333333333344</v>
      </c>
      <c r="J439" s="508">
        <v>505.26666666666677</v>
      </c>
      <c r="K439" s="507">
        <v>490</v>
      </c>
      <c r="L439" s="507">
        <v>471</v>
      </c>
      <c r="M439" s="507">
        <v>4.7574199999999998</v>
      </c>
    </row>
    <row r="440" spans="1:13">
      <c r="A440" s="254">
        <v>430</v>
      </c>
      <c r="B440" s="510" t="s">
        <v>497</v>
      </c>
      <c r="C440" s="507">
        <v>5.7</v>
      </c>
      <c r="D440" s="508">
        <v>5.7833333333333341</v>
      </c>
      <c r="E440" s="508">
        <v>5.616666666666668</v>
      </c>
      <c r="F440" s="508">
        <v>5.5333333333333341</v>
      </c>
      <c r="G440" s="508">
        <v>5.366666666666668</v>
      </c>
      <c r="H440" s="508">
        <v>5.866666666666668</v>
      </c>
      <c r="I440" s="508">
        <v>6.0333333333333341</v>
      </c>
      <c r="J440" s="508">
        <v>6.116666666666668</v>
      </c>
      <c r="K440" s="507">
        <v>5.95</v>
      </c>
      <c r="L440" s="507">
        <v>5.7</v>
      </c>
      <c r="M440" s="507">
        <v>286.35203000000001</v>
      </c>
    </row>
    <row r="441" spans="1:13">
      <c r="A441" s="254">
        <v>431</v>
      </c>
      <c r="B441" s="510" t="s">
        <v>498</v>
      </c>
      <c r="C441" s="507">
        <v>145.1</v>
      </c>
      <c r="D441" s="508">
        <v>145.51666666666665</v>
      </c>
      <c r="E441" s="508">
        <v>142.68333333333331</v>
      </c>
      <c r="F441" s="508">
        <v>140.26666666666665</v>
      </c>
      <c r="G441" s="508">
        <v>137.43333333333331</v>
      </c>
      <c r="H441" s="508">
        <v>147.93333333333331</v>
      </c>
      <c r="I441" s="508">
        <v>150.76666666666668</v>
      </c>
      <c r="J441" s="508">
        <v>153.18333333333331</v>
      </c>
      <c r="K441" s="507">
        <v>148.35</v>
      </c>
      <c r="L441" s="507">
        <v>143.1</v>
      </c>
      <c r="M441" s="507">
        <v>1.4424600000000001</v>
      </c>
    </row>
    <row r="442" spans="1:13">
      <c r="A442" s="254">
        <v>432</v>
      </c>
      <c r="B442" s="510" t="s">
        <v>765</v>
      </c>
      <c r="C442" s="507">
        <v>1397.6</v>
      </c>
      <c r="D442" s="508">
        <v>1400.7666666666667</v>
      </c>
      <c r="E442" s="508">
        <v>1390.3333333333333</v>
      </c>
      <c r="F442" s="508">
        <v>1383.0666666666666</v>
      </c>
      <c r="G442" s="508">
        <v>1372.6333333333332</v>
      </c>
      <c r="H442" s="508">
        <v>1408.0333333333333</v>
      </c>
      <c r="I442" s="508">
        <v>1418.4666666666667</v>
      </c>
      <c r="J442" s="508">
        <v>1425.7333333333333</v>
      </c>
      <c r="K442" s="507">
        <v>1411.2</v>
      </c>
      <c r="L442" s="507">
        <v>1393.5</v>
      </c>
      <c r="M442" s="507">
        <v>0.18032000000000001</v>
      </c>
    </row>
    <row r="443" spans="1:13">
      <c r="A443" s="254">
        <v>433</v>
      </c>
      <c r="B443" s="510" t="s">
        <v>499</v>
      </c>
      <c r="C443" s="507">
        <v>1369.4</v>
      </c>
      <c r="D443" s="508">
        <v>1414.55</v>
      </c>
      <c r="E443" s="508">
        <v>1300.3</v>
      </c>
      <c r="F443" s="508">
        <v>1231.2</v>
      </c>
      <c r="G443" s="508">
        <v>1116.95</v>
      </c>
      <c r="H443" s="508">
        <v>1483.6499999999999</v>
      </c>
      <c r="I443" s="508">
        <v>1597.8999999999999</v>
      </c>
      <c r="J443" s="508">
        <v>1666.9999999999998</v>
      </c>
      <c r="K443" s="507">
        <v>1528.8</v>
      </c>
      <c r="L443" s="507">
        <v>1345.45</v>
      </c>
      <c r="M443" s="507">
        <v>6.8695199999999996</v>
      </c>
    </row>
    <row r="444" spans="1:13">
      <c r="A444" s="254">
        <v>434</v>
      </c>
      <c r="B444" s="510" t="s">
        <v>275</v>
      </c>
      <c r="C444" s="507">
        <v>550.79999999999995</v>
      </c>
      <c r="D444" s="508">
        <v>552.55000000000007</v>
      </c>
      <c r="E444" s="508">
        <v>548.35000000000014</v>
      </c>
      <c r="F444" s="508">
        <v>545.90000000000009</v>
      </c>
      <c r="G444" s="508">
        <v>541.70000000000016</v>
      </c>
      <c r="H444" s="508">
        <v>555.00000000000011</v>
      </c>
      <c r="I444" s="508">
        <v>559.20000000000016</v>
      </c>
      <c r="J444" s="508">
        <v>561.65000000000009</v>
      </c>
      <c r="K444" s="507">
        <v>556.75</v>
      </c>
      <c r="L444" s="507">
        <v>550.1</v>
      </c>
      <c r="M444" s="507">
        <v>3.8911500000000001</v>
      </c>
    </row>
    <row r="445" spans="1:13">
      <c r="A445" s="254">
        <v>435</v>
      </c>
      <c r="B445" s="510" t="s">
        <v>500</v>
      </c>
      <c r="C445" s="507">
        <v>909.35</v>
      </c>
      <c r="D445" s="508">
        <v>923.1</v>
      </c>
      <c r="E445" s="508">
        <v>886.2</v>
      </c>
      <c r="F445" s="508">
        <v>863.05000000000007</v>
      </c>
      <c r="G445" s="508">
        <v>826.15000000000009</v>
      </c>
      <c r="H445" s="508">
        <v>946.25</v>
      </c>
      <c r="I445" s="508">
        <v>983.14999999999986</v>
      </c>
      <c r="J445" s="508">
        <v>1006.3</v>
      </c>
      <c r="K445" s="507">
        <v>960</v>
      </c>
      <c r="L445" s="507">
        <v>899.95</v>
      </c>
      <c r="M445" s="507">
        <v>0.50856000000000001</v>
      </c>
    </row>
    <row r="446" spans="1:13">
      <c r="A446" s="254">
        <v>436</v>
      </c>
      <c r="B446" s="510" t="s">
        <v>501</v>
      </c>
      <c r="C446" s="507">
        <v>496.6</v>
      </c>
      <c r="D446" s="508">
        <v>497.39999999999992</v>
      </c>
      <c r="E446" s="508">
        <v>490.34999999999985</v>
      </c>
      <c r="F446" s="508">
        <v>484.09999999999991</v>
      </c>
      <c r="G446" s="508">
        <v>477.04999999999984</v>
      </c>
      <c r="H446" s="508">
        <v>503.64999999999986</v>
      </c>
      <c r="I446" s="508">
        <v>510.69999999999993</v>
      </c>
      <c r="J446" s="508">
        <v>516.94999999999982</v>
      </c>
      <c r="K446" s="507">
        <v>504.45</v>
      </c>
      <c r="L446" s="507">
        <v>491.15</v>
      </c>
      <c r="M446" s="507">
        <v>0.21756</v>
      </c>
    </row>
    <row r="447" spans="1:13">
      <c r="A447" s="254">
        <v>437</v>
      </c>
      <c r="B447" s="510" t="s">
        <v>502</v>
      </c>
      <c r="C447" s="507">
        <v>7661.85</v>
      </c>
      <c r="D447" s="508">
        <v>7724.4833333333336</v>
      </c>
      <c r="E447" s="508">
        <v>7538.4666666666672</v>
      </c>
      <c r="F447" s="508">
        <v>7415.0833333333339</v>
      </c>
      <c r="G447" s="508">
        <v>7229.0666666666675</v>
      </c>
      <c r="H447" s="508">
        <v>7847.8666666666668</v>
      </c>
      <c r="I447" s="508">
        <v>8033.8833333333332</v>
      </c>
      <c r="J447" s="508">
        <v>8157.2666666666664</v>
      </c>
      <c r="K447" s="507">
        <v>7910.5</v>
      </c>
      <c r="L447" s="507">
        <v>7601.1</v>
      </c>
      <c r="M447" s="507">
        <v>0.15001999999999999</v>
      </c>
    </row>
    <row r="448" spans="1:13">
      <c r="A448" s="254">
        <v>438</v>
      </c>
      <c r="B448" s="510" t="s">
        <v>503</v>
      </c>
      <c r="C448" s="507">
        <v>274.60000000000002</v>
      </c>
      <c r="D448" s="508">
        <v>274.78333333333336</v>
      </c>
      <c r="E448" s="508">
        <v>270.56666666666672</v>
      </c>
      <c r="F448" s="508">
        <v>266.53333333333336</v>
      </c>
      <c r="G448" s="508">
        <v>262.31666666666672</v>
      </c>
      <c r="H448" s="508">
        <v>278.81666666666672</v>
      </c>
      <c r="I448" s="508">
        <v>283.0333333333333</v>
      </c>
      <c r="J448" s="508">
        <v>287.06666666666672</v>
      </c>
      <c r="K448" s="507">
        <v>279</v>
      </c>
      <c r="L448" s="507">
        <v>270.75</v>
      </c>
      <c r="M448" s="507">
        <v>0.64598</v>
      </c>
    </row>
    <row r="449" spans="1:13">
      <c r="A449" s="254">
        <v>439</v>
      </c>
      <c r="B449" s="510" t="s">
        <v>504</v>
      </c>
      <c r="C449" s="507">
        <v>32.6</v>
      </c>
      <c r="D449" s="508">
        <v>32.56666666666667</v>
      </c>
      <c r="E449" s="508">
        <v>31.833333333333343</v>
      </c>
      <c r="F449" s="508">
        <v>31.066666666666674</v>
      </c>
      <c r="G449" s="508">
        <v>30.333333333333346</v>
      </c>
      <c r="H449" s="508">
        <v>33.333333333333343</v>
      </c>
      <c r="I449" s="508">
        <v>34.066666666666677</v>
      </c>
      <c r="J449" s="508">
        <v>34.833333333333336</v>
      </c>
      <c r="K449" s="507">
        <v>33.299999999999997</v>
      </c>
      <c r="L449" s="507">
        <v>31.8</v>
      </c>
      <c r="M449" s="507">
        <v>151.47246999999999</v>
      </c>
    </row>
    <row r="450" spans="1:13">
      <c r="A450" s="254">
        <v>440</v>
      </c>
      <c r="B450" s="510" t="s">
        <v>188</v>
      </c>
      <c r="C450" s="507">
        <v>626.70000000000005</v>
      </c>
      <c r="D450" s="508">
        <v>628.4666666666667</v>
      </c>
      <c r="E450" s="508">
        <v>621.23333333333335</v>
      </c>
      <c r="F450" s="508">
        <v>615.76666666666665</v>
      </c>
      <c r="G450" s="508">
        <v>608.5333333333333</v>
      </c>
      <c r="H450" s="508">
        <v>633.93333333333339</v>
      </c>
      <c r="I450" s="508">
        <v>641.16666666666674</v>
      </c>
      <c r="J450" s="508">
        <v>646.63333333333344</v>
      </c>
      <c r="K450" s="507">
        <v>635.70000000000005</v>
      </c>
      <c r="L450" s="507">
        <v>623</v>
      </c>
      <c r="M450" s="507">
        <v>21.985250000000001</v>
      </c>
    </row>
    <row r="451" spans="1:13">
      <c r="A451" s="254">
        <v>441</v>
      </c>
      <c r="B451" s="510" t="s">
        <v>767</v>
      </c>
      <c r="C451" s="507">
        <v>14299.65</v>
      </c>
      <c r="D451" s="508">
        <v>14476.050000000001</v>
      </c>
      <c r="E451" s="508">
        <v>13979.500000000002</v>
      </c>
      <c r="F451" s="508">
        <v>13659.35</v>
      </c>
      <c r="G451" s="508">
        <v>13162.800000000001</v>
      </c>
      <c r="H451" s="508">
        <v>14796.200000000003</v>
      </c>
      <c r="I451" s="508">
        <v>15292.750000000002</v>
      </c>
      <c r="J451" s="508">
        <v>15612.900000000003</v>
      </c>
      <c r="K451" s="507">
        <v>14972.6</v>
      </c>
      <c r="L451" s="507">
        <v>14155.9</v>
      </c>
      <c r="M451" s="507">
        <v>3.0800000000000001E-2</v>
      </c>
    </row>
    <row r="452" spans="1:13">
      <c r="A452" s="254">
        <v>442</v>
      </c>
      <c r="B452" s="510" t="s">
        <v>177</v>
      </c>
      <c r="C452" s="507">
        <v>776.45</v>
      </c>
      <c r="D452" s="508">
        <v>764.63333333333333</v>
      </c>
      <c r="E452" s="508">
        <v>747.26666666666665</v>
      </c>
      <c r="F452" s="508">
        <v>718.08333333333337</v>
      </c>
      <c r="G452" s="508">
        <v>700.7166666666667</v>
      </c>
      <c r="H452" s="508">
        <v>793.81666666666661</v>
      </c>
      <c r="I452" s="508">
        <v>811.18333333333317</v>
      </c>
      <c r="J452" s="508">
        <v>840.36666666666656</v>
      </c>
      <c r="K452" s="507">
        <v>782</v>
      </c>
      <c r="L452" s="507">
        <v>735.45</v>
      </c>
      <c r="M452" s="507">
        <v>127.32034</v>
      </c>
    </row>
    <row r="453" spans="1:13">
      <c r="A453" s="254">
        <v>443</v>
      </c>
      <c r="B453" s="510" t="s">
        <v>768</v>
      </c>
      <c r="C453" s="507">
        <v>132.05000000000001</v>
      </c>
      <c r="D453" s="508">
        <v>131.28333333333333</v>
      </c>
      <c r="E453" s="508">
        <v>127.16666666666666</v>
      </c>
      <c r="F453" s="508">
        <v>122.28333333333333</v>
      </c>
      <c r="G453" s="508">
        <v>118.16666666666666</v>
      </c>
      <c r="H453" s="508">
        <v>136.16666666666666</v>
      </c>
      <c r="I453" s="508">
        <v>140.28333333333333</v>
      </c>
      <c r="J453" s="508">
        <v>145.16666666666666</v>
      </c>
      <c r="K453" s="507">
        <v>135.4</v>
      </c>
      <c r="L453" s="507">
        <v>126.4</v>
      </c>
      <c r="M453" s="507">
        <v>42.929340000000003</v>
      </c>
    </row>
    <row r="454" spans="1:13">
      <c r="A454" s="254">
        <v>444</v>
      </c>
      <c r="B454" s="510" t="s">
        <v>769</v>
      </c>
      <c r="C454" s="507">
        <v>1228.75</v>
      </c>
      <c r="D454" s="508">
        <v>1263.6666666666667</v>
      </c>
      <c r="E454" s="508">
        <v>1185.1833333333334</v>
      </c>
      <c r="F454" s="508">
        <v>1141.6166666666666</v>
      </c>
      <c r="G454" s="508">
        <v>1063.1333333333332</v>
      </c>
      <c r="H454" s="508">
        <v>1307.2333333333336</v>
      </c>
      <c r="I454" s="508">
        <v>1385.7166666666667</v>
      </c>
      <c r="J454" s="508">
        <v>1429.2833333333338</v>
      </c>
      <c r="K454" s="507">
        <v>1342.15</v>
      </c>
      <c r="L454" s="507">
        <v>1220.0999999999999</v>
      </c>
      <c r="M454" s="507">
        <v>8.8778600000000001</v>
      </c>
    </row>
    <row r="455" spans="1:13">
      <c r="A455" s="254">
        <v>445</v>
      </c>
      <c r="B455" s="510" t="s">
        <v>183</v>
      </c>
      <c r="C455" s="507">
        <v>3059.1</v>
      </c>
      <c r="D455" s="508">
        <v>3040</v>
      </c>
      <c r="E455" s="508">
        <v>3016</v>
      </c>
      <c r="F455" s="508">
        <v>2972.9</v>
      </c>
      <c r="G455" s="508">
        <v>2948.9</v>
      </c>
      <c r="H455" s="508">
        <v>3083.1</v>
      </c>
      <c r="I455" s="508">
        <v>3107.1</v>
      </c>
      <c r="J455" s="508">
        <v>3150.2</v>
      </c>
      <c r="K455" s="507">
        <v>3064</v>
      </c>
      <c r="L455" s="507">
        <v>2996.9</v>
      </c>
      <c r="M455" s="507">
        <v>35.098570000000002</v>
      </c>
    </row>
    <row r="456" spans="1:13">
      <c r="A456" s="254">
        <v>446</v>
      </c>
      <c r="B456" s="510" t="s">
        <v>804</v>
      </c>
      <c r="C456" s="507">
        <v>636.9</v>
      </c>
      <c r="D456" s="508">
        <v>639.30000000000007</v>
      </c>
      <c r="E456" s="508">
        <v>630.60000000000014</v>
      </c>
      <c r="F456" s="508">
        <v>624.30000000000007</v>
      </c>
      <c r="G456" s="508">
        <v>615.60000000000014</v>
      </c>
      <c r="H456" s="508">
        <v>645.60000000000014</v>
      </c>
      <c r="I456" s="508">
        <v>654.30000000000018</v>
      </c>
      <c r="J456" s="508">
        <v>660.60000000000014</v>
      </c>
      <c r="K456" s="507">
        <v>648</v>
      </c>
      <c r="L456" s="507">
        <v>633</v>
      </c>
      <c r="M456" s="507">
        <v>36.01961</v>
      </c>
    </row>
    <row r="457" spans="1:13">
      <c r="A457" s="254">
        <v>447</v>
      </c>
      <c r="B457" s="510" t="s">
        <v>178</v>
      </c>
      <c r="C457" s="507">
        <v>2562.9</v>
      </c>
      <c r="D457" s="508">
        <v>2577.1333333333332</v>
      </c>
      <c r="E457" s="508">
        <v>2536.7666666666664</v>
      </c>
      <c r="F457" s="508">
        <v>2510.6333333333332</v>
      </c>
      <c r="G457" s="508">
        <v>2470.2666666666664</v>
      </c>
      <c r="H457" s="508">
        <v>2603.2666666666664</v>
      </c>
      <c r="I457" s="508">
        <v>2643.6333333333332</v>
      </c>
      <c r="J457" s="508">
        <v>2669.7666666666664</v>
      </c>
      <c r="K457" s="507">
        <v>2617.5</v>
      </c>
      <c r="L457" s="507">
        <v>2551</v>
      </c>
      <c r="M457" s="507">
        <v>4.6800199999999998</v>
      </c>
    </row>
    <row r="458" spans="1:13">
      <c r="A458" s="254">
        <v>448</v>
      </c>
      <c r="B458" s="510" t="s">
        <v>505</v>
      </c>
      <c r="C458" s="507">
        <v>1145.6500000000001</v>
      </c>
      <c r="D458" s="508">
        <v>1149.5333333333333</v>
      </c>
      <c r="E458" s="508">
        <v>1135.2166666666667</v>
      </c>
      <c r="F458" s="508">
        <v>1124.7833333333333</v>
      </c>
      <c r="G458" s="508">
        <v>1110.4666666666667</v>
      </c>
      <c r="H458" s="508">
        <v>1159.9666666666667</v>
      </c>
      <c r="I458" s="508">
        <v>1174.2833333333333</v>
      </c>
      <c r="J458" s="508">
        <v>1184.7166666666667</v>
      </c>
      <c r="K458" s="507">
        <v>1163.8499999999999</v>
      </c>
      <c r="L458" s="507">
        <v>1139.0999999999999</v>
      </c>
      <c r="M458" s="507">
        <v>0.43380000000000002</v>
      </c>
    </row>
    <row r="459" spans="1:13">
      <c r="A459" s="254">
        <v>449</v>
      </c>
      <c r="B459" s="510" t="s">
        <v>180</v>
      </c>
      <c r="C459" s="507">
        <v>142.19999999999999</v>
      </c>
      <c r="D459" s="508">
        <v>142.6</v>
      </c>
      <c r="E459" s="508">
        <v>140.19999999999999</v>
      </c>
      <c r="F459" s="508">
        <v>138.19999999999999</v>
      </c>
      <c r="G459" s="508">
        <v>135.79999999999998</v>
      </c>
      <c r="H459" s="508">
        <v>144.6</v>
      </c>
      <c r="I459" s="508">
        <v>147.00000000000003</v>
      </c>
      <c r="J459" s="508">
        <v>149</v>
      </c>
      <c r="K459" s="507">
        <v>145</v>
      </c>
      <c r="L459" s="507">
        <v>140.6</v>
      </c>
      <c r="M459" s="507">
        <v>59.44811</v>
      </c>
    </row>
    <row r="460" spans="1:13">
      <c r="A460" s="254">
        <v>450</v>
      </c>
      <c r="B460" s="510" t="s">
        <v>179</v>
      </c>
      <c r="C460" s="507">
        <v>348.5</v>
      </c>
      <c r="D460" s="508">
        <v>350.66666666666669</v>
      </c>
      <c r="E460" s="508">
        <v>344.33333333333337</v>
      </c>
      <c r="F460" s="508">
        <v>340.16666666666669</v>
      </c>
      <c r="G460" s="508">
        <v>333.83333333333337</v>
      </c>
      <c r="H460" s="508">
        <v>354.83333333333337</v>
      </c>
      <c r="I460" s="508">
        <v>361.16666666666674</v>
      </c>
      <c r="J460" s="508">
        <v>365.33333333333337</v>
      </c>
      <c r="K460" s="507">
        <v>357</v>
      </c>
      <c r="L460" s="507">
        <v>346.5</v>
      </c>
      <c r="M460" s="507">
        <v>920.06451000000004</v>
      </c>
    </row>
    <row r="461" spans="1:13">
      <c r="A461" s="254">
        <v>451</v>
      </c>
      <c r="B461" s="510" t="s">
        <v>181</v>
      </c>
      <c r="C461" s="507">
        <v>105.25</v>
      </c>
      <c r="D461" s="508">
        <v>104.41666666666667</v>
      </c>
      <c r="E461" s="508">
        <v>103.33333333333334</v>
      </c>
      <c r="F461" s="508">
        <v>101.41666666666667</v>
      </c>
      <c r="G461" s="508">
        <v>100.33333333333334</v>
      </c>
      <c r="H461" s="508">
        <v>106.33333333333334</v>
      </c>
      <c r="I461" s="508">
        <v>107.41666666666669</v>
      </c>
      <c r="J461" s="508">
        <v>109.33333333333334</v>
      </c>
      <c r="K461" s="507">
        <v>105.5</v>
      </c>
      <c r="L461" s="507">
        <v>102.5</v>
      </c>
      <c r="M461" s="507">
        <v>852.72517000000005</v>
      </c>
    </row>
    <row r="462" spans="1:13">
      <c r="A462" s="254">
        <v>452</v>
      </c>
      <c r="B462" s="510" t="s">
        <v>770</v>
      </c>
      <c r="C462" s="507">
        <v>50.05</v>
      </c>
      <c r="D462" s="508">
        <v>49.416666666666664</v>
      </c>
      <c r="E462" s="508">
        <v>48.033333333333331</v>
      </c>
      <c r="F462" s="508">
        <v>46.016666666666666</v>
      </c>
      <c r="G462" s="508">
        <v>44.633333333333333</v>
      </c>
      <c r="H462" s="508">
        <v>51.43333333333333</v>
      </c>
      <c r="I462" s="508">
        <v>52.81666666666667</v>
      </c>
      <c r="J462" s="508">
        <v>54.833333333333329</v>
      </c>
      <c r="K462" s="507">
        <v>50.8</v>
      </c>
      <c r="L462" s="507">
        <v>47.4</v>
      </c>
      <c r="M462" s="507">
        <v>269.83494000000002</v>
      </c>
    </row>
    <row r="463" spans="1:13">
      <c r="A463" s="254">
        <v>453</v>
      </c>
      <c r="B463" s="510" t="s">
        <v>182</v>
      </c>
      <c r="C463" s="507">
        <v>777.15</v>
      </c>
      <c r="D463" s="508">
        <v>766.88333333333333</v>
      </c>
      <c r="E463" s="508">
        <v>751.26666666666665</v>
      </c>
      <c r="F463" s="508">
        <v>725.38333333333333</v>
      </c>
      <c r="G463" s="508">
        <v>709.76666666666665</v>
      </c>
      <c r="H463" s="508">
        <v>792.76666666666665</v>
      </c>
      <c r="I463" s="508">
        <v>808.38333333333321</v>
      </c>
      <c r="J463" s="508">
        <v>834.26666666666665</v>
      </c>
      <c r="K463" s="507">
        <v>782.5</v>
      </c>
      <c r="L463" s="507">
        <v>741</v>
      </c>
      <c r="M463" s="507">
        <v>288.42835000000002</v>
      </c>
    </row>
    <row r="464" spans="1:13">
      <c r="A464" s="254">
        <v>454</v>
      </c>
      <c r="B464" s="510" t="s">
        <v>506</v>
      </c>
      <c r="C464" s="507">
        <v>3484.15</v>
      </c>
      <c r="D464" s="508">
        <v>3526.35</v>
      </c>
      <c r="E464" s="508">
        <v>3427.7999999999997</v>
      </c>
      <c r="F464" s="508">
        <v>3371.45</v>
      </c>
      <c r="G464" s="508">
        <v>3272.8999999999996</v>
      </c>
      <c r="H464" s="508">
        <v>3582.7</v>
      </c>
      <c r="I464" s="508">
        <v>3681.25</v>
      </c>
      <c r="J464" s="508">
        <v>3737.6</v>
      </c>
      <c r="K464" s="507">
        <v>3624.9</v>
      </c>
      <c r="L464" s="507">
        <v>3470</v>
      </c>
      <c r="M464" s="507">
        <v>0.21475</v>
      </c>
    </row>
    <row r="465" spans="1:13">
      <c r="A465" s="254">
        <v>455</v>
      </c>
      <c r="B465" s="510" t="s">
        <v>184</v>
      </c>
      <c r="C465" s="507">
        <v>976</v>
      </c>
      <c r="D465" s="508">
        <v>972.55000000000007</v>
      </c>
      <c r="E465" s="508">
        <v>964.90000000000009</v>
      </c>
      <c r="F465" s="508">
        <v>953.80000000000007</v>
      </c>
      <c r="G465" s="508">
        <v>946.15000000000009</v>
      </c>
      <c r="H465" s="508">
        <v>983.65000000000009</v>
      </c>
      <c r="I465" s="508">
        <v>991.3</v>
      </c>
      <c r="J465" s="508">
        <v>1002.4000000000001</v>
      </c>
      <c r="K465" s="507">
        <v>980.2</v>
      </c>
      <c r="L465" s="507">
        <v>961.45</v>
      </c>
      <c r="M465" s="507">
        <v>32.035319999999999</v>
      </c>
    </row>
    <row r="466" spans="1:13">
      <c r="A466" s="254">
        <v>456</v>
      </c>
      <c r="B466" s="510" t="s">
        <v>276</v>
      </c>
      <c r="C466" s="507">
        <v>154</v>
      </c>
      <c r="D466" s="508">
        <v>154.98333333333332</v>
      </c>
      <c r="E466" s="508">
        <v>152.26666666666665</v>
      </c>
      <c r="F466" s="508">
        <v>150.53333333333333</v>
      </c>
      <c r="G466" s="508">
        <v>147.81666666666666</v>
      </c>
      <c r="H466" s="508">
        <v>156.71666666666664</v>
      </c>
      <c r="I466" s="508">
        <v>159.43333333333328</v>
      </c>
      <c r="J466" s="508">
        <v>161.16666666666663</v>
      </c>
      <c r="K466" s="507">
        <v>157.69999999999999</v>
      </c>
      <c r="L466" s="507">
        <v>153.25</v>
      </c>
      <c r="M466" s="507">
        <v>7.0717999999999996</v>
      </c>
    </row>
    <row r="467" spans="1:13">
      <c r="A467" s="254">
        <v>457</v>
      </c>
      <c r="B467" s="510" t="s">
        <v>164</v>
      </c>
      <c r="C467" s="507">
        <v>1013.75</v>
      </c>
      <c r="D467" s="508">
        <v>1011.7166666666667</v>
      </c>
      <c r="E467" s="508">
        <v>1002.4333333333334</v>
      </c>
      <c r="F467" s="508">
        <v>991.11666666666667</v>
      </c>
      <c r="G467" s="508">
        <v>981.83333333333337</v>
      </c>
      <c r="H467" s="508">
        <v>1023.0333333333334</v>
      </c>
      <c r="I467" s="508">
        <v>1032.3166666666666</v>
      </c>
      <c r="J467" s="508">
        <v>1043.6333333333334</v>
      </c>
      <c r="K467" s="507">
        <v>1021</v>
      </c>
      <c r="L467" s="507">
        <v>1000.4</v>
      </c>
      <c r="M467" s="507">
        <v>7.5129599999999996</v>
      </c>
    </row>
    <row r="468" spans="1:13">
      <c r="A468" s="254">
        <v>458</v>
      </c>
      <c r="B468" s="510" t="s">
        <v>507</v>
      </c>
      <c r="C468" s="507">
        <v>1381.45</v>
      </c>
      <c r="D468" s="508">
        <v>1384.1000000000001</v>
      </c>
      <c r="E468" s="508">
        <v>1344.3500000000004</v>
      </c>
      <c r="F468" s="508">
        <v>1307.2500000000002</v>
      </c>
      <c r="G468" s="508">
        <v>1267.5000000000005</v>
      </c>
      <c r="H468" s="508">
        <v>1421.2000000000003</v>
      </c>
      <c r="I468" s="508">
        <v>1460.9499999999998</v>
      </c>
      <c r="J468" s="508">
        <v>1498.0500000000002</v>
      </c>
      <c r="K468" s="507">
        <v>1423.85</v>
      </c>
      <c r="L468" s="507">
        <v>1347</v>
      </c>
      <c r="M468" s="507">
        <v>0.83060999999999996</v>
      </c>
    </row>
    <row r="469" spans="1:13">
      <c r="A469" s="254">
        <v>459</v>
      </c>
      <c r="B469" s="510" t="s">
        <v>508</v>
      </c>
      <c r="C469" s="507">
        <v>914.8</v>
      </c>
      <c r="D469" s="508">
        <v>914.25</v>
      </c>
      <c r="E469" s="508">
        <v>908.6</v>
      </c>
      <c r="F469" s="508">
        <v>902.4</v>
      </c>
      <c r="G469" s="508">
        <v>896.75</v>
      </c>
      <c r="H469" s="508">
        <v>920.45</v>
      </c>
      <c r="I469" s="508">
        <v>926.10000000000014</v>
      </c>
      <c r="J469" s="508">
        <v>932.30000000000007</v>
      </c>
      <c r="K469" s="507">
        <v>919.9</v>
      </c>
      <c r="L469" s="507">
        <v>908.05</v>
      </c>
      <c r="M469" s="507">
        <v>1.0104900000000001</v>
      </c>
    </row>
    <row r="470" spans="1:13">
      <c r="A470" s="254">
        <v>460</v>
      </c>
      <c r="B470" s="510" t="s">
        <v>509</v>
      </c>
      <c r="C470" s="507">
        <v>1295.7</v>
      </c>
      <c r="D470" s="508">
        <v>1295.7166666666665</v>
      </c>
      <c r="E470" s="508">
        <v>1289.4333333333329</v>
      </c>
      <c r="F470" s="508">
        <v>1283.1666666666665</v>
      </c>
      <c r="G470" s="508">
        <v>1276.883333333333</v>
      </c>
      <c r="H470" s="508">
        <v>1301.9833333333329</v>
      </c>
      <c r="I470" s="508">
        <v>1308.2666666666662</v>
      </c>
      <c r="J470" s="508">
        <v>1314.5333333333328</v>
      </c>
      <c r="K470" s="507">
        <v>1302</v>
      </c>
      <c r="L470" s="507">
        <v>1289.45</v>
      </c>
      <c r="M470" s="507">
        <v>7.9769999999999994E-2</v>
      </c>
    </row>
    <row r="471" spans="1:13">
      <c r="A471" s="254">
        <v>461</v>
      </c>
      <c r="B471" s="510" t="s">
        <v>185</v>
      </c>
      <c r="C471" s="507">
        <v>1474.6</v>
      </c>
      <c r="D471" s="508">
        <v>1474.1333333333332</v>
      </c>
      <c r="E471" s="508">
        <v>1466.6166666666663</v>
      </c>
      <c r="F471" s="508">
        <v>1458.6333333333332</v>
      </c>
      <c r="G471" s="508">
        <v>1451.1166666666663</v>
      </c>
      <c r="H471" s="508">
        <v>1482.1166666666663</v>
      </c>
      <c r="I471" s="508">
        <v>1489.6333333333332</v>
      </c>
      <c r="J471" s="508">
        <v>1497.6166666666663</v>
      </c>
      <c r="K471" s="507">
        <v>1481.65</v>
      </c>
      <c r="L471" s="507">
        <v>1466.15</v>
      </c>
      <c r="M471" s="507">
        <v>12.27772</v>
      </c>
    </row>
    <row r="472" spans="1:13">
      <c r="A472" s="254">
        <v>462</v>
      </c>
      <c r="B472" s="510" t="s">
        <v>186</v>
      </c>
      <c r="C472" s="507">
        <v>2497.35</v>
      </c>
      <c r="D472" s="508">
        <v>2485.6</v>
      </c>
      <c r="E472" s="508">
        <v>2466.25</v>
      </c>
      <c r="F472" s="508">
        <v>2435.15</v>
      </c>
      <c r="G472" s="508">
        <v>2415.8000000000002</v>
      </c>
      <c r="H472" s="508">
        <v>2516.6999999999998</v>
      </c>
      <c r="I472" s="508">
        <v>2536.0499999999993</v>
      </c>
      <c r="J472" s="508">
        <v>2567.1499999999996</v>
      </c>
      <c r="K472" s="507">
        <v>2504.9499999999998</v>
      </c>
      <c r="L472" s="507">
        <v>2454.5</v>
      </c>
      <c r="M472" s="507">
        <v>4.01553</v>
      </c>
    </row>
    <row r="473" spans="1:13">
      <c r="A473" s="254">
        <v>463</v>
      </c>
      <c r="B473" s="510" t="s">
        <v>187</v>
      </c>
      <c r="C473" s="507">
        <v>404.75</v>
      </c>
      <c r="D473" s="508">
        <v>401.76666666666665</v>
      </c>
      <c r="E473" s="508">
        <v>394.5333333333333</v>
      </c>
      <c r="F473" s="508">
        <v>384.31666666666666</v>
      </c>
      <c r="G473" s="508">
        <v>377.08333333333331</v>
      </c>
      <c r="H473" s="508">
        <v>411.98333333333329</v>
      </c>
      <c r="I473" s="508">
        <v>419.21666666666664</v>
      </c>
      <c r="J473" s="508">
        <v>429.43333333333328</v>
      </c>
      <c r="K473" s="507">
        <v>409</v>
      </c>
      <c r="L473" s="507">
        <v>391.55</v>
      </c>
      <c r="M473" s="507">
        <v>31.762329999999999</v>
      </c>
    </row>
    <row r="474" spans="1:13">
      <c r="A474" s="254">
        <v>464</v>
      </c>
      <c r="B474" s="510" t="s">
        <v>510</v>
      </c>
      <c r="C474" s="507">
        <v>910.9</v>
      </c>
      <c r="D474" s="508">
        <v>908.30000000000007</v>
      </c>
      <c r="E474" s="508">
        <v>893.60000000000014</v>
      </c>
      <c r="F474" s="508">
        <v>876.30000000000007</v>
      </c>
      <c r="G474" s="508">
        <v>861.60000000000014</v>
      </c>
      <c r="H474" s="508">
        <v>925.60000000000014</v>
      </c>
      <c r="I474" s="508">
        <v>940.30000000000018</v>
      </c>
      <c r="J474" s="508">
        <v>957.60000000000014</v>
      </c>
      <c r="K474" s="507">
        <v>923</v>
      </c>
      <c r="L474" s="507">
        <v>891</v>
      </c>
      <c r="M474" s="507">
        <v>15.3506</v>
      </c>
    </row>
    <row r="475" spans="1:13">
      <c r="A475" s="254">
        <v>465</v>
      </c>
      <c r="B475" s="510" t="s">
        <v>511</v>
      </c>
      <c r="C475" s="507">
        <v>14.1</v>
      </c>
      <c r="D475" s="508">
        <v>14.133333333333333</v>
      </c>
      <c r="E475" s="508">
        <v>13.916666666666666</v>
      </c>
      <c r="F475" s="508">
        <v>13.733333333333333</v>
      </c>
      <c r="G475" s="508">
        <v>13.516666666666666</v>
      </c>
      <c r="H475" s="508">
        <v>14.316666666666666</v>
      </c>
      <c r="I475" s="508">
        <v>14.533333333333335</v>
      </c>
      <c r="J475" s="508">
        <v>14.716666666666667</v>
      </c>
      <c r="K475" s="507">
        <v>14.35</v>
      </c>
      <c r="L475" s="507">
        <v>13.95</v>
      </c>
      <c r="M475" s="507">
        <v>160.43011000000001</v>
      </c>
    </row>
    <row r="476" spans="1:13">
      <c r="A476" s="254">
        <v>466</v>
      </c>
      <c r="B476" s="510" t="s">
        <v>512</v>
      </c>
      <c r="C476" s="507">
        <v>1135.9000000000001</v>
      </c>
      <c r="D476" s="508">
        <v>1116.6666666666667</v>
      </c>
      <c r="E476" s="508">
        <v>1081.3333333333335</v>
      </c>
      <c r="F476" s="508">
        <v>1026.7666666666667</v>
      </c>
      <c r="G476" s="508">
        <v>991.43333333333339</v>
      </c>
      <c r="H476" s="508">
        <v>1171.2333333333336</v>
      </c>
      <c r="I476" s="508">
        <v>1206.5666666666671</v>
      </c>
      <c r="J476" s="508">
        <v>1261.1333333333337</v>
      </c>
      <c r="K476" s="507">
        <v>1152</v>
      </c>
      <c r="L476" s="507">
        <v>1062.0999999999999</v>
      </c>
      <c r="M476" s="507">
        <v>2.5198900000000002</v>
      </c>
    </row>
    <row r="477" spans="1:13">
      <c r="A477" s="254">
        <v>467</v>
      </c>
      <c r="B477" s="510" t="s">
        <v>513</v>
      </c>
      <c r="C477" s="507">
        <v>13.85</v>
      </c>
      <c r="D477" s="508">
        <v>13.883333333333333</v>
      </c>
      <c r="E477" s="508">
        <v>13.666666666666666</v>
      </c>
      <c r="F477" s="508">
        <v>13.483333333333333</v>
      </c>
      <c r="G477" s="508">
        <v>13.266666666666666</v>
      </c>
      <c r="H477" s="508">
        <v>14.066666666666666</v>
      </c>
      <c r="I477" s="508">
        <v>14.283333333333335</v>
      </c>
      <c r="J477" s="508">
        <v>14.466666666666667</v>
      </c>
      <c r="K477" s="507">
        <v>14.1</v>
      </c>
      <c r="L477" s="507">
        <v>13.7</v>
      </c>
      <c r="M477" s="507">
        <v>61.959670000000003</v>
      </c>
    </row>
    <row r="478" spans="1:13">
      <c r="A478" s="254">
        <v>468</v>
      </c>
      <c r="B478" s="510" t="s">
        <v>514</v>
      </c>
      <c r="C478" s="507">
        <v>389.8</v>
      </c>
      <c r="D478" s="508">
        <v>385.7833333333333</v>
      </c>
      <c r="E478" s="508">
        <v>373.56666666666661</v>
      </c>
      <c r="F478" s="508">
        <v>357.33333333333331</v>
      </c>
      <c r="G478" s="508">
        <v>345.11666666666662</v>
      </c>
      <c r="H478" s="508">
        <v>402.01666666666659</v>
      </c>
      <c r="I478" s="508">
        <v>414.23333333333329</v>
      </c>
      <c r="J478" s="508">
        <v>430.46666666666658</v>
      </c>
      <c r="K478" s="507">
        <v>398</v>
      </c>
      <c r="L478" s="507">
        <v>369.55</v>
      </c>
      <c r="M478" s="507">
        <v>7.8973300000000002</v>
      </c>
    </row>
    <row r="479" spans="1:13">
      <c r="A479" s="254">
        <v>469</v>
      </c>
      <c r="B479" s="510" t="s">
        <v>193</v>
      </c>
      <c r="C479" s="507">
        <v>613.6</v>
      </c>
      <c r="D479" s="508">
        <v>606.55000000000007</v>
      </c>
      <c r="E479" s="508">
        <v>596.25000000000011</v>
      </c>
      <c r="F479" s="508">
        <v>578.90000000000009</v>
      </c>
      <c r="G479" s="508">
        <v>568.60000000000014</v>
      </c>
      <c r="H479" s="508">
        <v>623.90000000000009</v>
      </c>
      <c r="I479" s="508">
        <v>634.20000000000005</v>
      </c>
      <c r="J479" s="508">
        <v>651.55000000000007</v>
      </c>
      <c r="K479" s="507">
        <v>616.85</v>
      </c>
      <c r="L479" s="507">
        <v>589.20000000000005</v>
      </c>
      <c r="M479" s="507">
        <v>87.406319999999994</v>
      </c>
    </row>
    <row r="480" spans="1:13">
      <c r="A480" s="254">
        <v>470</v>
      </c>
      <c r="B480" s="510" t="s">
        <v>190</v>
      </c>
      <c r="C480" s="507">
        <v>246.9</v>
      </c>
      <c r="D480" s="508">
        <v>247.36666666666665</v>
      </c>
      <c r="E480" s="508">
        <v>244.73333333333329</v>
      </c>
      <c r="F480" s="508">
        <v>242.56666666666663</v>
      </c>
      <c r="G480" s="508">
        <v>239.93333333333328</v>
      </c>
      <c r="H480" s="508">
        <v>249.5333333333333</v>
      </c>
      <c r="I480" s="508">
        <v>252.16666666666669</v>
      </c>
      <c r="J480" s="508">
        <v>254.33333333333331</v>
      </c>
      <c r="K480" s="507">
        <v>250</v>
      </c>
      <c r="L480" s="507">
        <v>245.2</v>
      </c>
      <c r="M480" s="507">
        <v>6.0189899999999996</v>
      </c>
    </row>
    <row r="481" spans="1:13">
      <c r="A481" s="254">
        <v>471</v>
      </c>
      <c r="B481" s="510" t="s">
        <v>784</v>
      </c>
      <c r="C481" s="507">
        <v>33.450000000000003</v>
      </c>
      <c r="D481" s="508">
        <v>33.516666666666666</v>
      </c>
      <c r="E481" s="508">
        <v>33.233333333333334</v>
      </c>
      <c r="F481" s="508">
        <v>33.016666666666666</v>
      </c>
      <c r="G481" s="508">
        <v>32.733333333333334</v>
      </c>
      <c r="H481" s="508">
        <v>33.733333333333334</v>
      </c>
      <c r="I481" s="508">
        <v>34.016666666666666</v>
      </c>
      <c r="J481" s="508">
        <v>34.233333333333334</v>
      </c>
      <c r="K481" s="507">
        <v>33.799999999999997</v>
      </c>
      <c r="L481" s="507">
        <v>33.299999999999997</v>
      </c>
      <c r="M481" s="507">
        <v>30.762319999999999</v>
      </c>
    </row>
    <row r="482" spans="1:13">
      <c r="A482" s="254">
        <v>472</v>
      </c>
      <c r="B482" s="510" t="s">
        <v>191</v>
      </c>
      <c r="C482" s="507">
        <v>6500.5</v>
      </c>
      <c r="D482" s="508">
        <v>6488.833333333333</v>
      </c>
      <c r="E482" s="508">
        <v>6442.6666666666661</v>
      </c>
      <c r="F482" s="508">
        <v>6384.833333333333</v>
      </c>
      <c r="G482" s="508">
        <v>6338.6666666666661</v>
      </c>
      <c r="H482" s="508">
        <v>6546.6666666666661</v>
      </c>
      <c r="I482" s="508">
        <v>6592.8333333333321</v>
      </c>
      <c r="J482" s="508">
        <v>6650.6666666666661</v>
      </c>
      <c r="K482" s="507">
        <v>6535</v>
      </c>
      <c r="L482" s="507">
        <v>6431</v>
      </c>
      <c r="M482" s="507">
        <v>4.6742100000000004</v>
      </c>
    </row>
    <row r="483" spans="1:13">
      <c r="A483" s="254">
        <v>473</v>
      </c>
      <c r="B483" s="510" t="s">
        <v>192</v>
      </c>
      <c r="C483" s="507">
        <v>39.85</v>
      </c>
      <c r="D483" s="508">
        <v>39.733333333333327</v>
      </c>
      <c r="E483" s="508">
        <v>39.216666666666654</v>
      </c>
      <c r="F483" s="508">
        <v>38.583333333333329</v>
      </c>
      <c r="G483" s="508">
        <v>38.066666666666656</v>
      </c>
      <c r="H483" s="508">
        <v>40.366666666666653</v>
      </c>
      <c r="I483" s="508">
        <v>40.883333333333319</v>
      </c>
      <c r="J483" s="508">
        <v>41.516666666666652</v>
      </c>
      <c r="K483" s="507">
        <v>40.25</v>
      </c>
      <c r="L483" s="507">
        <v>39.1</v>
      </c>
      <c r="M483" s="507">
        <v>117.21736</v>
      </c>
    </row>
    <row r="484" spans="1:13">
      <c r="A484" s="254">
        <v>474</v>
      </c>
      <c r="B484" s="510" t="s">
        <v>189</v>
      </c>
      <c r="C484" s="507">
        <v>1223.45</v>
      </c>
      <c r="D484" s="508">
        <v>1217.3999999999999</v>
      </c>
      <c r="E484" s="508">
        <v>1199.0999999999997</v>
      </c>
      <c r="F484" s="508">
        <v>1174.7499999999998</v>
      </c>
      <c r="G484" s="508">
        <v>1156.4499999999996</v>
      </c>
      <c r="H484" s="508">
        <v>1241.7499999999998</v>
      </c>
      <c r="I484" s="508">
        <v>1260.05</v>
      </c>
      <c r="J484" s="508">
        <v>1284.3999999999999</v>
      </c>
      <c r="K484" s="507">
        <v>1235.7</v>
      </c>
      <c r="L484" s="507">
        <v>1193.05</v>
      </c>
      <c r="M484" s="507">
        <v>7.1604599999999996</v>
      </c>
    </row>
    <row r="485" spans="1:13">
      <c r="A485" s="254">
        <v>475</v>
      </c>
      <c r="B485" s="510" t="s">
        <v>141</v>
      </c>
      <c r="C485" s="507">
        <v>567.65</v>
      </c>
      <c r="D485" s="508">
        <v>563.15</v>
      </c>
      <c r="E485" s="508">
        <v>557.29999999999995</v>
      </c>
      <c r="F485" s="508">
        <v>546.94999999999993</v>
      </c>
      <c r="G485" s="508">
        <v>541.09999999999991</v>
      </c>
      <c r="H485" s="508">
        <v>573.5</v>
      </c>
      <c r="I485" s="508">
        <v>579.35000000000014</v>
      </c>
      <c r="J485" s="508">
        <v>589.70000000000005</v>
      </c>
      <c r="K485" s="507">
        <v>569</v>
      </c>
      <c r="L485" s="507">
        <v>552.79999999999995</v>
      </c>
      <c r="M485" s="507">
        <v>29.325030000000002</v>
      </c>
    </row>
    <row r="486" spans="1:13">
      <c r="A486" s="254">
        <v>476</v>
      </c>
      <c r="B486" s="510" t="s">
        <v>277</v>
      </c>
      <c r="C486" s="507">
        <v>223.1</v>
      </c>
      <c r="D486" s="508">
        <v>223.95000000000002</v>
      </c>
      <c r="E486" s="508">
        <v>220.65000000000003</v>
      </c>
      <c r="F486" s="508">
        <v>218.20000000000002</v>
      </c>
      <c r="G486" s="508">
        <v>214.90000000000003</v>
      </c>
      <c r="H486" s="508">
        <v>226.40000000000003</v>
      </c>
      <c r="I486" s="508">
        <v>229.70000000000005</v>
      </c>
      <c r="J486" s="508">
        <v>232.15000000000003</v>
      </c>
      <c r="K486" s="507">
        <v>227.25</v>
      </c>
      <c r="L486" s="507">
        <v>221.5</v>
      </c>
      <c r="M486" s="507">
        <v>5.1650799999999997</v>
      </c>
    </row>
    <row r="487" spans="1:13">
      <c r="A487" s="254">
        <v>477</v>
      </c>
      <c r="B487" s="510" t="s">
        <v>515</v>
      </c>
      <c r="C487" s="507">
        <v>2777.5</v>
      </c>
      <c r="D487" s="508">
        <v>2787.4166666666665</v>
      </c>
      <c r="E487" s="508">
        <v>2690.083333333333</v>
      </c>
      <c r="F487" s="508">
        <v>2602.6666666666665</v>
      </c>
      <c r="G487" s="508">
        <v>2505.333333333333</v>
      </c>
      <c r="H487" s="508">
        <v>2874.833333333333</v>
      </c>
      <c r="I487" s="508">
        <v>2972.1666666666661</v>
      </c>
      <c r="J487" s="508">
        <v>3059.583333333333</v>
      </c>
      <c r="K487" s="507">
        <v>2884.75</v>
      </c>
      <c r="L487" s="507">
        <v>2700</v>
      </c>
      <c r="M487" s="507">
        <v>0.80947000000000002</v>
      </c>
    </row>
    <row r="488" spans="1:13">
      <c r="A488" s="254">
        <v>478</v>
      </c>
      <c r="B488" s="510" t="s">
        <v>516</v>
      </c>
      <c r="C488" s="507">
        <v>408.55</v>
      </c>
      <c r="D488" s="508">
        <v>407.7833333333333</v>
      </c>
      <c r="E488" s="508">
        <v>397.56666666666661</v>
      </c>
      <c r="F488" s="508">
        <v>386.58333333333331</v>
      </c>
      <c r="G488" s="508">
        <v>376.36666666666662</v>
      </c>
      <c r="H488" s="508">
        <v>418.76666666666659</v>
      </c>
      <c r="I488" s="508">
        <v>428.98333333333329</v>
      </c>
      <c r="J488" s="508">
        <v>439.96666666666658</v>
      </c>
      <c r="K488" s="507">
        <v>418</v>
      </c>
      <c r="L488" s="507">
        <v>396.8</v>
      </c>
      <c r="M488" s="507">
        <v>6.0159099999999999</v>
      </c>
    </row>
    <row r="489" spans="1:13">
      <c r="A489" s="254">
        <v>479</v>
      </c>
      <c r="B489" s="510" t="s">
        <v>517</v>
      </c>
      <c r="C489" s="507">
        <v>254.85</v>
      </c>
      <c r="D489" s="508">
        <v>256.59999999999997</v>
      </c>
      <c r="E489" s="508">
        <v>250.54999999999995</v>
      </c>
      <c r="F489" s="508">
        <v>246.25</v>
      </c>
      <c r="G489" s="508">
        <v>240.2</v>
      </c>
      <c r="H489" s="508">
        <v>260.89999999999992</v>
      </c>
      <c r="I489" s="508">
        <v>266.95</v>
      </c>
      <c r="J489" s="508">
        <v>271.24999999999989</v>
      </c>
      <c r="K489" s="507">
        <v>262.64999999999998</v>
      </c>
      <c r="L489" s="507">
        <v>252.3</v>
      </c>
      <c r="M489" s="507">
        <v>3.4693100000000001</v>
      </c>
    </row>
    <row r="490" spans="1:13">
      <c r="A490" s="254">
        <v>480</v>
      </c>
      <c r="B490" s="510" t="s">
        <v>518</v>
      </c>
      <c r="C490" s="507">
        <v>3449</v>
      </c>
      <c r="D490" s="508">
        <v>3448.9833333333336</v>
      </c>
      <c r="E490" s="508">
        <v>3428.0166666666673</v>
      </c>
      <c r="F490" s="508">
        <v>3407.0333333333338</v>
      </c>
      <c r="G490" s="508">
        <v>3386.0666666666675</v>
      </c>
      <c r="H490" s="508">
        <v>3469.9666666666672</v>
      </c>
      <c r="I490" s="508">
        <v>3490.9333333333334</v>
      </c>
      <c r="J490" s="508">
        <v>3511.916666666667</v>
      </c>
      <c r="K490" s="507">
        <v>3469.95</v>
      </c>
      <c r="L490" s="507">
        <v>3428</v>
      </c>
      <c r="M490" s="507">
        <v>4.7780000000000003E-2</v>
      </c>
    </row>
    <row r="491" spans="1:13">
      <c r="A491" s="254">
        <v>481</v>
      </c>
      <c r="B491" s="510" t="s">
        <v>519</v>
      </c>
      <c r="C491" s="507">
        <v>3754.7</v>
      </c>
      <c r="D491" s="508">
        <v>3749.0499999999997</v>
      </c>
      <c r="E491" s="508">
        <v>3613.5999999999995</v>
      </c>
      <c r="F491" s="508">
        <v>3472.4999999999995</v>
      </c>
      <c r="G491" s="508">
        <v>3337.0499999999993</v>
      </c>
      <c r="H491" s="508">
        <v>3890.1499999999996</v>
      </c>
      <c r="I491" s="508">
        <v>4025.5999999999995</v>
      </c>
      <c r="J491" s="508">
        <v>4166.7</v>
      </c>
      <c r="K491" s="507">
        <v>3884.5</v>
      </c>
      <c r="L491" s="507">
        <v>3607.95</v>
      </c>
      <c r="M491" s="507">
        <v>1.74457</v>
      </c>
    </row>
    <row r="492" spans="1:13">
      <c r="A492" s="254">
        <v>482</v>
      </c>
      <c r="B492" s="510" t="s">
        <v>520</v>
      </c>
      <c r="C492" s="507">
        <v>54.05</v>
      </c>
      <c r="D492" s="508">
        <v>53.766666666666659</v>
      </c>
      <c r="E492" s="508">
        <v>52.633333333333319</v>
      </c>
      <c r="F492" s="508">
        <v>51.216666666666661</v>
      </c>
      <c r="G492" s="508">
        <v>50.083333333333321</v>
      </c>
      <c r="H492" s="508">
        <v>55.183333333333316</v>
      </c>
      <c r="I492" s="508">
        <v>56.316666666666656</v>
      </c>
      <c r="J492" s="508">
        <v>57.733333333333313</v>
      </c>
      <c r="K492" s="507">
        <v>54.9</v>
      </c>
      <c r="L492" s="507">
        <v>52.35</v>
      </c>
      <c r="M492" s="507">
        <v>20.814240000000002</v>
      </c>
    </row>
    <row r="493" spans="1:13">
      <c r="A493" s="254">
        <v>483</v>
      </c>
      <c r="B493" s="510" t="s">
        <v>521</v>
      </c>
      <c r="C493" s="507">
        <v>1144.9000000000001</v>
      </c>
      <c r="D493" s="508">
        <v>1161.9833333333333</v>
      </c>
      <c r="E493" s="508">
        <v>1115.9666666666667</v>
      </c>
      <c r="F493" s="508">
        <v>1087.0333333333333</v>
      </c>
      <c r="G493" s="508">
        <v>1041.0166666666667</v>
      </c>
      <c r="H493" s="508">
        <v>1190.9166666666667</v>
      </c>
      <c r="I493" s="508">
        <v>1236.9333333333336</v>
      </c>
      <c r="J493" s="508">
        <v>1265.8666666666668</v>
      </c>
      <c r="K493" s="507">
        <v>1208</v>
      </c>
      <c r="L493" s="507">
        <v>1133.05</v>
      </c>
      <c r="M493" s="507">
        <v>0.61707999999999996</v>
      </c>
    </row>
    <row r="494" spans="1:13">
      <c r="A494" s="254">
        <v>484</v>
      </c>
      <c r="B494" s="510" t="s">
        <v>278</v>
      </c>
      <c r="C494" s="507">
        <v>420.15</v>
      </c>
      <c r="D494" s="508">
        <v>417.61666666666662</v>
      </c>
      <c r="E494" s="508">
        <v>412.43333333333322</v>
      </c>
      <c r="F494" s="508">
        <v>404.71666666666658</v>
      </c>
      <c r="G494" s="508">
        <v>399.53333333333319</v>
      </c>
      <c r="H494" s="508">
        <v>425.33333333333326</v>
      </c>
      <c r="I494" s="508">
        <v>430.51666666666665</v>
      </c>
      <c r="J494" s="508">
        <v>438.23333333333329</v>
      </c>
      <c r="K494" s="507">
        <v>422.8</v>
      </c>
      <c r="L494" s="507">
        <v>409.9</v>
      </c>
      <c r="M494" s="507">
        <v>1.54888</v>
      </c>
    </row>
    <row r="495" spans="1:13">
      <c r="A495" s="254">
        <v>485</v>
      </c>
      <c r="B495" s="510" t="s">
        <v>522</v>
      </c>
      <c r="C495" s="507">
        <v>1048.3499999999999</v>
      </c>
      <c r="D495" s="508">
        <v>1048.3166666666666</v>
      </c>
      <c r="E495" s="508">
        <v>1031.6333333333332</v>
      </c>
      <c r="F495" s="508">
        <v>1014.9166666666665</v>
      </c>
      <c r="G495" s="508">
        <v>998.23333333333312</v>
      </c>
      <c r="H495" s="508">
        <v>1065.0333333333333</v>
      </c>
      <c r="I495" s="508">
        <v>1081.7166666666667</v>
      </c>
      <c r="J495" s="508">
        <v>1098.4333333333334</v>
      </c>
      <c r="K495" s="507">
        <v>1065</v>
      </c>
      <c r="L495" s="507">
        <v>1031.5999999999999</v>
      </c>
      <c r="M495" s="507">
        <v>2.4595500000000001</v>
      </c>
    </row>
    <row r="496" spans="1:13">
      <c r="A496" s="254">
        <v>486</v>
      </c>
      <c r="B496" s="510" t="s">
        <v>523</v>
      </c>
      <c r="C496" s="507">
        <v>1657.1</v>
      </c>
      <c r="D496" s="508">
        <v>1652.1833333333334</v>
      </c>
      <c r="E496" s="508">
        <v>1615.3666666666668</v>
      </c>
      <c r="F496" s="508">
        <v>1573.6333333333334</v>
      </c>
      <c r="G496" s="508">
        <v>1536.8166666666668</v>
      </c>
      <c r="H496" s="508">
        <v>1693.9166666666667</v>
      </c>
      <c r="I496" s="508">
        <v>1730.7333333333333</v>
      </c>
      <c r="J496" s="508">
        <v>1772.4666666666667</v>
      </c>
      <c r="K496" s="507">
        <v>1689</v>
      </c>
      <c r="L496" s="507">
        <v>1610.45</v>
      </c>
      <c r="M496" s="507">
        <v>2.9075899999999999</v>
      </c>
    </row>
    <row r="497" spans="1:13">
      <c r="A497" s="254">
        <v>487</v>
      </c>
      <c r="B497" s="510" t="s">
        <v>524</v>
      </c>
      <c r="C497" s="507">
        <v>1424.45</v>
      </c>
      <c r="D497" s="508">
        <v>1427.4833333333333</v>
      </c>
      <c r="E497" s="508">
        <v>1406.9666666666667</v>
      </c>
      <c r="F497" s="508">
        <v>1389.4833333333333</v>
      </c>
      <c r="G497" s="508">
        <v>1368.9666666666667</v>
      </c>
      <c r="H497" s="508">
        <v>1444.9666666666667</v>
      </c>
      <c r="I497" s="508">
        <v>1465.4833333333336</v>
      </c>
      <c r="J497" s="508">
        <v>1482.9666666666667</v>
      </c>
      <c r="K497" s="507">
        <v>1448</v>
      </c>
      <c r="L497" s="507">
        <v>1410</v>
      </c>
      <c r="M497" s="507">
        <v>0.69347999999999999</v>
      </c>
    </row>
    <row r="498" spans="1:13">
      <c r="A498" s="254">
        <v>488</v>
      </c>
      <c r="B498" s="510" t="s">
        <v>118</v>
      </c>
      <c r="C498" s="507">
        <v>11.15</v>
      </c>
      <c r="D498" s="508">
        <v>11.299999999999999</v>
      </c>
      <c r="E498" s="508">
        <v>10.949999999999998</v>
      </c>
      <c r="F498" s="508">
        <v>10.749999999999998</v>
      </c>
      <c r="G498" s="508">
        <v>10.399999999999997</v>
      </c>
      <c r="H498" s="508">
        <v>11.499999999999998</v>
      </c>
      <c r="I498" s="508">
        <v>11.85</v>
      </c>
      <c r="J498" s="508">
        <v>12.049999999999999</v>
      </c>
      <c r="K498" s="507">
        <v>11.65</v>
      </c>
      <c r="L498" s="507">
        <v>11.1</v>
      </c>
      <c r="M498" s="507">
        <v>2167.5405700000001</v>
      </c>
    </row>
    <row r="499" spans="1:13">
      <c r="A499" s="254">
        <v>489</v>
      </c>
      <c r="B499" s="510" t="s">
        <v>195</v>
      </c>
      <c r="C499" s="507">
        <v>1072.95</v>
      </c>
      <c r="D499" s="508">
        <v>1072.9833333333333</v>
      </c>
      <c r="E499" s="508">
        <v>1064.9666666666667</v>
      </c>
      <c r="F499" s="508">
        <v>1056.9833333333333</v>
      </c>
      <c r="G499" s="508">
        <v>1048.9666666666667</v>
      </c>
      <c r="H499" s="508">
        <v>1080.9666666666667</v>
      </c>
      <c r="I499" s="508">
        <v>1088.9833333333336</v>
      </c>
      <c r="J499" s="508">
        <v>1096.9666666666667</v>
      </c>
      <c r="K499" s="507">
        <v>1081</v>
      </c>
      <c r="L499" s="507">
        <v>1065</v>
      </c>
      <c r="M499" s="507">
        <v>14.057700000000001</v>
      </c>
    </row>
    <row r="500" spans="1:13">
      <c r="A500" s="254">
        <v>490</v>
      </c>
      <c r="B500" s="510" t="s">
        <v>525</v>
      </c>
      <c r="C500" s="507">
        <v>6188.65</v>
      </c>
      <c r="D500" s="508">
        <v>6121.8499999999995</v>
      </c>
      <c r="E500" s="508">
        <v>6013.7499999999991</v>
      </c>
      <c r="F500" s="508">
        <v>5838.8499999999995</v>
      </c>
      <c r="G500" s="508">
        <v>5730.7499999999991</v>
      </c>
      <c r="H500" s="508">
        <v>6296.7499999999991</v>
      </c>
      <c r="I500" s="508">
        <v>6404.8499999999995</v>
      </c>
      <c r="J500" s="508">
        <v>6579.7499999999991</v>
      </c>
      <c r="K500" s="507">
        <v>6229.95</v>
      </c>
      <c r="L500" s="507">
        <v>5946.95</v>
      </c>
      <c r="M500" s="507">
        <v>6.1969999999999997E-2</v>
      </c>
    </row>
    <row r="501" spans="1:13">
      <c r="A501" s="254">
        <v>491</v>
      </c>
      <c r="B501" s="510" t="s">
        <v>526</v>
      </c>
      <c r="C501" s="507">
        <v>133</v>
      </c>
      <c r="D501" s="508">
        <v>133.68333333333331</v>
      </c>
      <c r="E501" s="508">
        <v>131.46666666666661</v>
      </c>
      <c r="F501" s="508">
        <v>129.93333333333331</v>
      </c>
      <c r="G501" s="508">
        <v>127.71666666666661</v>
      </c>
      <c r="H501" s="508">
        <v>135.21666666666661</v>
      </c>
      <c r="I501" s="508">
        <v>137.43333333333331</v>
      </c>
      <c r="J501" s="508">
        <v>138.96666666666661</v>
      </c>
      <c r="K501" s="507">
        <v>135.9</v>
      </c>
      <c r="L501" s="507">
        <v>132.15</v>
      </c>
      <c r="M501" s="507">
        <v>9.6347799999999992</v>
      </c>
    </row>
    <row r="502" spans="1:13">
      <c r="A502" s="254">
        <v>492</v>
      </c>
      <c r="B502" s="510" t="s">
        <v>527</v>
      </c>
      <c r="C502" s="507">
        <v>70.650000000000006</v>
      </c>
      <c r="D502" s="508">
        <v>70.149999999999991</v>
      </c>
      <c r="E502" s="508">
        <v>68.499999999999986</v>
      </c>
      <c r="F502" s="508">
        <v>66.349999999999994</v>
      </c>
      <c r="G502" s="508">
        <v>64.699999999999989</v>
      </c>
      <c r="H502" s="508">
        <v>72.299999999999983</v>
      </c>
      <c r="I502" s="508">
        <v>73.949999999999989</v>
      </c>
      <c r="J502" s="508">
        <v>76.09999999999998</v>
      </c>
      <c r="K502" s="507">
        <v>71.8</v>
      </c>
      <c r="L502" s="507">
        <v>68</v>
      </c>
      <c r="M502" s="507">
        <v>19.494630000000001</v>
      </c>
    </row>
    <row r="503" spans="1:13">
      <c r="A503" s="254">
        <v>493</v>
      </c>
      <c r="B503" s="510" t="s">
        <v>771</v>
      </c>
      <c r="C503" s="507">
        <v>510.95</v>
      </c>
      <c r="D503" s="508">
        <v>513.51666666666665</v>
      </c>
      <c r="E503" s="508">
        <v>502.43333333333328</v>
      </c>
      <c r="F503" s="508">
        <v>493.91666666666663</v>
      </c>
      <c r="G503" s="508">
        <v>482.83333333333326</v>
      </c>
      <c r="H503" s="508">
        <v>522.0333333333333</v>
      </c>
      <c r="I503" s="508">
        <v>533.11666666666679</v>
      </c>
      <c r="J503" s="508">
        <v>541.63333333333333</v>
      </c>
      <c r="K503" s="507">
        <v>524.6</v>
      </c>
      <c r="L503" s="507">
        <v>505</v>
      </c>
      <c r="M503" s="507">
        <v>1.68516</v>
      </c>
    </row>
    <row r="504" spans="1:13">
      <c r="A504" s="254">
        <v>494</v>
      </c>
      <c r="B504" s="510" t="s">
        <v>528</v>
      </c>
      <c r="C504" s="507">
        <v>2439.9499999999998</v>
      </c>
      <c r="D504" s="508">
        <v>2437.6333333333332</v>
      </c>
      <c r="E504" s="508">
        <v>2408.2666666666664</v>
      </c>
      <c r="F504" s="508">
        <v>2376.583333333333</v>
      </c>
      <c r="G504" s="508">
        <v>2347.2166666666662</v>
      </c>
      <c r="H504" s="508">
        <v>2469.3166666666666</v>
      </c>
      <c r="I504" s="508">
        <v>2498.6833333333334</v>
      </c>
      <c r="J504" s="508">
        <v>2530.3666666666668</v>
      </c>
      <c r="K504" s="507">
        <v>2467</v>
      </c>
      <c r="L504" s="507">
        <v>2405.9499999999998</v>
      </c>
      <c r="M504" s="507">
        <v>0.71187999999999996</v>
      </c>
    </row>
    <row r="505" spans="1:13">
      <c r="A505" s="254">
        <v>495</v>
      </c>
      <c r="B505" s="510" t="s">
        <v>196</v>
      </c>
      <c r="C505" s="507">
        <v>435.5</v>
      </c>
      <c r="D505" s="508">
        <v>433.4666666666667</v>
      </c>
      <c r="E505" s="508">
        <v>430.28333333333342</v>
      </c>
      <c r="F505" s="508">
        <v>425.06666666666672</v>
      </c>
      <c r="G505" s="508">
        <v>421.88333333333344</v>
      </c>
      <c r="H505" s="508">
        <v>438.68333333333339</v>
      </c>
      <c r="I505" s="508">
        <v>441.86666666666667</v>
      </c>
      <c r="J505" s="508">
        <v>447.08333333333337</v>
      </c>
      <c r="K505" s="507">
        <v>436.65</v>
      </c>
      <c r="L505" s="507">
        <v>428.25</v>
      </c>
      <c r="M505" s="507">
        <v>87.824520000000007</v>
      </c>
    </row>
    <row r="506" spans="1:13">
      <c r="A506" s="254">
        <v>496</v>
      </c>
      <c r="B506" s="510" t="s">
        <v>529</v>
      </c>
      <c r="C506" s="507">
        <v>506.45</v>
      </c>
      <c r="D506" s="508">
        <v>508.76666666666665</v>
      </c>
      <c r="E506" s="508">
        <v>502.73333333333335</v>
      </c>
      <c r="F506" s="508">
        <v>499.01666666666671</v>
      </c>
      <c r="G506" s="508">
        <v>492.98333333333341</v>
      </c>
      <c r="H506" s="508">
        <v>512.48333333333335</v>
      </c>
      <c r="I506" s="508">
        <v>518.51666666666665</v>
      </c>
      <c r="J506" s="508">
        <v>522.23333333333323</v>
      </c>
      <c r="K506" s="507">
        <v>514.79999999999995</v>
      </c>
      <c r="L506" s="507">
        <v>505.05</v>
      </c>
      <c r="M506" s="507">
        <v>5.19217</v>
      </c>
    </row>
    <row r="507" spans="1:13">
      <c r="A507" s="254">
        <v>497</v>
      </c>
      <c r="B507" s="510" t="s">
        <v>197</v>
      </c>
      <c r="C507" s="507">
        <v>16.350000000000001</v>
      </c>
      <c r="D507" s="508">
        <v>16.383333333333336</v>
      </c>
      <c r="E507" s="508">
        <v>16.216666666666672</v>
      </c>
      <c r="F507" s="508">
        <v>16.083333333333336</v>
      </c>
      <c r="G507" s="508">
        <v>15.916666666666671</v>
      </c>
      <c r="H507" s="508">
        <v>16.516666666666673</v>
      </c>
      <c r="I507" s="508">
        <v>16.683333333333337</v>
      </c>
      <c r="J507" s="508">
        <v>16.816666666666674</v>
      </c>
      <c r="K507" s="507">
        <v>16.55</v>
      </c>
      <c r="L507" s="507">
        <v>16.25</v>
      </c>
      <c r="M507" s="507">
        <v>952.62247000000002</v>
      </c>
    </row>
    <row r="508" spans="1:13">
      <c r="A508" s="254">
        <v>498</v>
      </c>
      <c r="B508" s="510" t="s">
        <v>198</v>
      </c>
      <c r="C508" s="507">
        <v>222</v>
      </c>
      <c r="D508" s="508">
        <v>222.81666666666669</v>
      </c>
      <c r="E508" s="508">
        <v>219.63333333333338</v>
      </c>
      <c r="F508" s="508">
        <v>217.26666666666668</v>
      </c>
      <c r="G508" s="508">
        <v>214.08333333333337</v>
      </c>
      <c r="H508" s="508">
        <v>225.18333333333339</v>
      </c>
      <c r="I508" s="508">
        <v>228.36666666666673</v>
      </c>
      <c r="J508" s="508">
        <v>230.73333333333341</v>
      </c>
      <c r="K508" s="507">
        <v>226</v>
      </c>
      <c r="L508" s="507">
        <v>220.45</v>
      </c>
      <c r="M508" s="507">
        <v>156.14989</v>
      </c>
    </row>
    <row r="509" spans="1:13">
      <c r="A509" s="254">
        <v>499</v>
      </c>
      <c r="B509" s="510" t="s">
        <v>530</v>
      </c>
      <c r="C509" s="507">
        <v>301.55</v>
      </c>
      <c r="D509" s="508">
        <v>303.3</v>
      </c>
      <c r="E509" s="508">
        <v>298.25</v>
      </c>
      <c r="F509" s="508">
        <v>294.95</v>
      </c>
      <c r="G509" s="508">
        <v>289.89999999999998</v>
      </c>
      <c r="H509" s="508">
        <v>306.60000000000002</v>
      </c>
      <c r="I509" s="508">
        <v>311.65000000000009</v>
      </c>
      <c r="J509" s="508">
        <v>314.95000000000005</v>
      </c>
      <c r="K509" s="507">
        <v>308.35000000000002</v>
      </c>
      <c r="L509" s="507">
        <v>300</v>
      </c>
      <c r="M509" s="507">
        <v>2.6708400000000001</v>
      </c>
    </row>
    <row r="510" spans="1:13">
      <c r="A510" s="254">
        <v>500</v>
      </c>
      <c r="B510" s="510" t="s">
        <v>531</v>
      </c>
      <c r="C510" s="507">
        <v>1904.45</v>
      </c>
      <c r="D510" s="508">
        <v>1906.3999999999999</v>
      </c>
      <c r="E510" s="508">
        <v>1887.7999999999997</v>
      </c>
      <c r="F510" s="508">
        <v>1871.1499999999999</v>
      </c>
      <c r="G510" s="508">
        <v>1852.5499999999997</v>
      </c>
      <c r="H510" s="508">
        <v>1923.0499999999997</v>
      </c>
      <c r="I510" s="508">
        <v>1941.6499999999996</v>
      </c>
      <c r="J510" s="508">
        <v>1958.2999999999997</v>
      </c>
      <c r="K510" s="507">
        <v>1925</v>
      </c>
      <c r="L510" s="507">
        <v>1889.75</v>
      </c>
      <c r="M510" s="507">
        <v>1.1664300000000001</v>
      </c>
    </row>
    <row r="511" spans="1:13">
      <c r="A511" s="254">
        <v>501</v>
      </c>
      <c r="B511" s="510" t="s">
        <v>741</v>
      </c>
      <c r="C511" s="507">
        <v>988.4</v>
      </c>
      <c r="D511" s="508">
        <v>979.76666666666677</v>
      </c>
      <c r="E511" s="508">
        <v>948.53333333333353</v>
      </c>
      <c r="F511" s="508">
        <v>908.66666666666674</v>
      </c>
      <c r="G511" s="508">
        <v>877.43333333333351</v>
      </c>
      <c r="H511" s="508">
        <v>1019.6333333333336</v>
      </c>
      <c r="I511" s="508">
        <v>1050.8666666666668</v>
      </c>
      <c r="J511" s="508">
        <v>1090.7333333333336</v>
      </c>
      <c r="K511" s="507">
        <v>1011</v>
      </c>
      <c r="L511" s="507">
        <v>939.9</v>
      </c>
      <c r="M511" s="507">
        <v>1.0810999999999999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7" sqref="H1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2"/>
      <c r="B5" s="542"/>
      <c r="C5" s="543"/>
      <c r="D5" s="543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4" t="s">
        <v>533</v>
      </c>
      <c r="C7" s="544"/>
      <c r="D7" s="248">
        <f>Main!B10</f>
        <v>44259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44258</v>
      </c>
      <c r="B10" s="253">
        <v>540615</v>
      </c>
      <c r="C10" s="254" t="s">
        <v>855</v>
      </c>
      <c r="D10" s="254" t="s">
        <v>925</v>
      </c>
      <c r="E10" s="254" t="s">
        <v>542</v>
      </c>
      <c r="F10" s="356">
        <v>139706</v>
      </c>
      <c r="G10" s="253">
        <v>6.9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44258</v>
      </c>
      <c r="B11" s="253">
        <v>540615</v>
      </c>
      <c r="C11" s="254" t="s">
        <v>855</v>
      </c>
      <c r="D11" s="254" t="s">
        <v>926</v>
      </c>
      <c r="E11" s="254" t="s">
        <v>543</v>
      </c>
      <c r="F11" s="356">
        <v>150000</v>
      </c>
      <c r="G11" s="253">
        <v>6.91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44258</v>
      </c>
      <c r="B12" s="253">
        <v>538778</v>
      </c>
      <c r="C12" s="254" t="s">
        <v>927</v>
      </c>
      <c r="D12" s="254" t="s">
        <v>928</v>
      </c>
      <c r="E12" s="254" t="s">
        <v>542</v>
      </c>
      <c r="F12" s="356">
        <v>250000</v>
      </c>
      <c r="G12" s="253">
        <v>40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44258</v>
      </c>
      <c r="B13" s="253">
        <v>538778</v>
      </c>
      <c r="C13" s="254" t="s">
        <v>927</v>
      </c>
      <c r="D13" s="254" t="s">
        <v>929</v>
      </c>
      <c r="E13" s="254" t="s">
        <v>543</v>
      </c>
      <c r="F13" s="356">
        <v>100033</v>
      </c>
      <c r="G13" s="253">
        <v>40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44258</v>
      </c>
      <c r="B14" s="253">
        <v>538778</v>
      </c>
      <c r="C14" s="254" t="s">
        <v>927</v>
      </c>
      <c r="D14" s="254" t="s">
        <v>930</v>
      </c>
      <c r="E14" s="254" t="s">
        <v>543</v>
      </c>
      <c r="F14" s="356">
        <v>149646</v>
      </c>
      <c r="G14" s="253">
        <v>40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44258</v>
      </c>
      <c r="B15" s="253">
        <v>511463</v>
      </c>
      <c r="C15" s="254" t="s">
        <v>931</v>
      </c>
      <c r="D15" s="254" t="s">
        <v>932</v>
      </c>
      <c r="E15" s="254" t="s">
        <v>542</v>
      </c>
      <c r="F15" s="356">
        <v>50543</v>
      </c>
      <c r="G15" s="253">
        <v>15.38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44258</v>
      </c>
      <c r="B16" s="253">
        <v>501425</v>
      </c>
      <c r="C16" s="254" t="s">
        <v>230</v>
      </c>
      <c r="D16" s="254" t="s">
        <v>933</v>
      </c>
      <c r="E16" s="254" t="s">
        <v>543</v>
      </c>
      <c r="F16" s="356">
        <v>361750</v>
      </c>
      <c r="G16" s="253">
        <v>1186.3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44258</v>
      </c>
      <c r="B17" s="253">
        <v>524332</v>
      </c>
      <c r="C17" s="254" t="s">
        <v>934</v>
      </c>
      <c r="D17" s="254" t="s">
        <v>902</v>
      </c>
      <c r="E17" s="254" t="s">
        <v>542</v>
      </c>
      <c r="F17" s="356">
        <v>182274</v>
      </c>
      <c r="G17" s="253">
        <v>116.69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44258</v>
      </c>
      <c r="B18" s="253">
        <v>524332</v>
      </c>
      <c r="C18" s="254" t="s">
        <v>934</v>
      </c>
      <c r="D18" s="254" t="s">
        <v>902</v>
      </c>
      <c r="E18" s="254" t="s">
        <v>543</v>
      </c>
      <c r="F18" s="356">
        <v>175774</v>
      </c>
      <c r="G18" s="253">
        <v>125.55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44258</v>
      </c>
      <c r="B19" s="253">
        <v>538965</v>
      </c>
      <c r="C19" s="254" t="s">
        <v>876</v>
      </c>
      <c r="D19" s="254" t="s">
        <v>877</v>
      </c>
      <c r="E19" s="254" t="s">
        <v>542</v>
      </c>
      <c r="F19" s="356">
        <v>39716</v>
      </c>
      <c r="G19" s="253">
        <v>24.99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44258</v>
      </c>
      <c r="B20" s="253">
        <v>530779</v>
      </c>
      <c r="C20" s="254" t="s">
        <v>935</v>
      </c>
      <c r="D20" s="254" t="s">
        <v>936</v>
      </c>
      <c r="E20" s="254" t="s">
        <v>542</v>
      </c>
      <c r="F20" s="356">
        <v>75000</v>
      </c>
      <c r="G20" s="253">
        <v>2.7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44258</v>
      </c>
      <c r="B21" s="253">
        <v>530779</v>
      </c>
      <c r="C21" s="254" t="s">
        <v>935</v>
      </c>
      <c r="D21" s="254" t="s">
        <v>937</v>
      </c>
      <c r="E21" s="254" t="s">
        <v>543</v>
      </c>
      <c r="F21" s="356">
        <v>75000</v>
      </c>
      <c r="G21" s="253">
        <v>2.7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44258</v>
      </c>
      <c r="B22" s="253">
        <v>530197</v>
      </c>
      <c r="C22" s="254" t="s">
        <v>938</v>
      </c>
      <c r="D22" s="254" t="s">
        <v>891</v>
      </c>
      <c r="E22" s="254" t="s">
        <v>543</v>
      </c>
      <c r="F22" s="356">
        <v>19583</v>
      </c>
      <c r="G22" s="253">
        <v>5.25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44258</v>
      </c>
      <c r="B23" s="253">
        <v>530197</v>
      </c>
      <c r="C23" s="254" t="s">
        <v>938</v>
      </c>
      <c r="D23" s="254" t="s">
        <v>939</v>
      </c>
      <c r="E23" s="254" t="s">
        <v>542</v>
      </c>
      <c r="F23" s="356">
        <v>20010</v>
      </c>
      <c r="G23" s="253">
        <v>5.25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44258</v>
      </c>
      <c r="B24" s="253">
        <v>531337</v>
      </c>
      <c r="C24" s="254" t="s">
        <v>940</v>
      </c>
      <c r="D24" s="254" t="s">
        <v>838</v>
      </c>
      <c r="E24" s="254" t="s">
        <v>542</v>
      </c>
      <c r="F24" s="356">
        <v>850000</v>
      </c>
      <c r="G24" s="253">
        <v>12.76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44258</v>
      </c>
      <c r="B25" s="253">
        <v>539679</v>
      </c>
      <c r="C25" s="254" t="s">
        <v>941</v>
      </c>
      <c r="D25" s="254" t="s">
        <v>942</v>
      </c>
      <c r="E25" s="254" t="s">
        <v>542</v>
      </c>
      <c r="F25" s="356">
        <v>27390</v>
      </c>
      <c r="G25" s="253">
        <v>10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44258</v>
      </c>
      <c r="B26" s="253">
        <v>539519</v>
      </c>
      <c r="C26" s="254" t="s">
        <v>943</v>
      </c>
      <c r="D26" s="254" t="s">
        <v>944</v>
      </c>
      <c r="E26" s="254" t="s">
        <v>542</v>
      </c>
      <c r="F26" s="356">
        <v>16513</v>
      </c>
      <c r="G26" s="253">
        <v>20.12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44258</v>
      </c>
      <c r="B27" s="253">
        <v>539519</v>
      </c>
      <c r="C27" s="254" t="s">
        <v>943</v>
      </c>
      <c r="D27" s="254" t="s">
        <v>944</v>
      </c>
      <c r="E27" s="254" t="s">
        <v>543</v>
      </c>
      <c r="F27" s="356">
        <v>11578</v>
      </c>
      <c r="G27" s="253">
        <v>20.46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44258</v>
      </c>
      <c r="B28" s="253">
        <v>539521</v>
      </c>
      <c r="C28" s="254" t="s">
        <v>893</v>
      </c>
      <c r="D28" s="254" t="s">
        <v>894</v>
      </c>
      <c r="E28" s="254" t="s">
        <v>543</v>
      </c>
      <c r="F28" s="356">
        <v>40000</v>
      </c>
      <c r="G28" s="253">
        <v>11.25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44258</v>
      </c>
      <c r="B29" s="253">
        <v>540416</v>
      </c>
      <c r="C29" s="254" t="s">
        <v>945</v>
      </c>
      <c r="D29" s="254" t="s">
        <v>946</v>
      </c>
      <c r="E29" s="254" t="s">
        <v>542</v>
      </c>
      <c r="F29" s="356">
        <v>35200</v>
      </c>
      <c r="G29" s="253">
        <v>94.9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44258</v>
      </c>
      <c r="B30" s="253">
        <v>540416</v>
      </c>
      <c r="C30" s="254" t="s">
        <v>945</v>
      </c>
      <c r="D30" s="254" t="s">
        <v>947</v>
      </c>
      <c r="E30" s="254" t="s">
        <v>543</v>
      </c>
      <c r="F30" s="356">
        <v>35200</v>
      </c>
      <c r="G30" s="253">
        <v>94.9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44258</v>
      </c>
      <c r="B31" s="253">
        <v>539291</v>
      </c>
      <c r="C31" s="254" t="s">
        <v>895</v>
      </c>
      <c r="D31" s="254" t="s">
        <v>892</v>
      </c>
      <c r="E31" s="254" t="s">
        <v>542</v>
      </c>
      <c r="F31" s="356">
        <v>63878</v>
      </c>
      <c r="G31" s="253">
        <v>76.989999999999995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44258</v>
      </c>
      <c r="B32" s="253">
        <v>519262</v>
      </c>
      <c r="C32" s="254" t="s">
        <v>948</v>
      </c>
      <c r="D32" s="254" t="s">
        <v>949</v>
      </c>
      <c r="E32" s="254" t="s">
        <v>543</v>
      </c>
      <c r="F32" s="356">
        <v>34921</v>
      </c>
      <c r="G32" s="253">
        <v>17.05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44258</v>
      </c>
      <c r="B33" s="253">
        <v>507490</v>
      </c>
      <c r="C33" s="254" t="s">
        <v>950</v>
      </c>
      <c r="D33" s="254" t="s">
        <v>902</v>
      </c>
      <c r="E33" s="254" t="s">
        <v>543</v>
      </c>
      <c r="F33" s="356">
        <v>867594</v>
      </c>
      <c r="G33" s="253">
        <v>9.11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44258</v>
      </c>
      <c r="B34" s="253">
        <v>532923</v>
      </c>
      <c r="C34" s="254" t="s">
        <v>951</v>
      </c>
      <c r="D34" s="254" t="s">
        <v>952</v>
      </c>
      <c r="E34" s="254" t="s">
        <v>542</v>
      </c>
      <c r="F34" s="356">
        <v>167312</v>
      </c>
      <c r="G34" s="253">
        <v>293.60000000000002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44258</v>
      </c>
      <c r="B35" s="253">
        <v>532923</v>
      </c>
      <c r="C35" s="254" t="s">
        <v>951</v>
      </c>
      <c r="D35" s="254" t="s">
        <v>953</v>
      </c>
      <c r="E35" s="254" t="s">
        <v>543</v>
      </c>
      <c r="F35" s="356">
        <v>167312</v>
      </c>
      <c r="G35" s="253">
        <v>293.60000000000002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44258</v>
      </c>
      <c r="B36" s="253">
        <v>540259</v>
      </c>
      <c r="C36" s="254" t="s">
        <v>850</v>
      </c>
      <c r="D36" s="254" t="s">
        <v>954</v>
      </c>
      <c r="E36" s="254" t="s">
        <v>543</v>
      </c>
      <c r="F36" s="356">
        <v>81718</v>
      </c>
      <c r="G36" s="253">
        <v>17.38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44258</v>
      </c>
      <c r="B37" s="253">
        <v>540259</v>
      </c>
      <c r="C37" s="254" t="s">
        <v>850</v>
      </c>
      <c r="D37" s="254" t="s">
        <v>955</v>
      </c>
      <c r="E37" s="254" t="s">
        <v>543</v>
      </c>
      <c r="F37" s="356">
        <v>100000</v>
      </c>
      <c r="G37" s="253">
        <v>17.260000000000002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44258</v>
      </c>
      <c r="B38" s="253">
        <v>540259</v>
      </c>
      <c r="C38" s="254" t="s">
        <v>850</v>
      </c>
      <c r="D38" s="254" t="s">
        <v>956</v>
      </c>
      <c r="E38" s="254" t="s">
        <v>543</v>
      </c>
      <c r="F38" s="356">
        <v>100000</v>
      </c>
      <c r="G38" s="253">
        <v>17.25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44258</v>
      </c>
      <c r="B39" s="253">
        <v>540259</v>
      </c>
      <c r="C39" s="254" t="s">
        <v>850</v>
      </c>
      <c r="D39" s="254" t="s">
        <v>878</v>
      </c>
      <c r="E39" s="254" t="s">
        <v>542</v>
      </c>
      <c r="F39" s="356">
        <v>70617</v>
      </c>
      <c r="G39" s="253">
        <v>18.29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44258</v>
      </c>
      <c r="B40" s="253">
        <v>540259</v>
      </c>
      <c r="C40" s="254" t="s">
        <v>850</v>
      </c>
      <c r="D40" s="254" t="s">
        <v>878</v>
      </c>
      <c r="E40" s="254" t="s">
        <v>543</v>
      </c>
      <c r="F40" s="356">
        <v>73117</v>
      </c>
      <c r="G40" s="253">
        <v>18.61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44258</v>
      </c>
      <c r="B41" s="253">
        <v>540259</v>
      </c>
      <c r="C41" s="254" t="s">
        <v>850</v>
      </c>
      <c r="D41" s="254" t="s">
        <v>838</v>
      </c>
      <c r="E41" s="254" t="s">
        <v>542</v>
      </c>
      <c r="F41" s="356">
        <v>307197</v>
      </c>
      <c r="G41" s="253">
        <v>18.260000000000002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44258</v>
      </c>
      <c r="B42" s="253">
        <v>540259</v>
      </c>
      <c r="C42" s="254" t="s">
        <v>850</v>
      </c>
      <c r="D42" s="254" t="s">
        <v>838</v>
      </c>
      <c r="E42" s="254" t="s">
        <v>543</v>
      </c>
      <c r="F42" s="356">
        <v>307744</v>
      </c>
      <c r="G42" s="253">
        <v>18.57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44258</v>
      </c>
      <c r="B43" s="253">
        <v>540259</v>
      </c>
      <c r="C43" s="254" t="s">
        <v>850</v>
      </c>
      <c r="D43" s="254" t="s">
        <v>957</v>
      </c>
      <c r="E43" s="254" t="s">
        <v>542</v>
      </c>
      <c r="F43" s="356">
        <v>175954</v>
      </c>
      <c r="G43" s="253">
        <v>17.8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44258</v>
      </c>
      <c r="B44" s="253">
        <v>540259</v>
      </c>
      <c r="C44" s="254" t="s">
        <v>850</v>
      </c>
      <c r="D44" s="254" t="s">
        <v>957</v>
      </c>
      <c r="E44" s="254" t="s">
        <v>543</v>
      </c>
      <c r="F44" s="356">
        <v>175954</v>
      </c>
      <c r="G44" s="253">
        <v>17.91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44258</v>
      </c>
      <c r="B45" s="253">
        <v>539026</v>
      </c>
      <c r="C45" s="254" t="s">
        <v>897</v>
      </c>
      <c r="D45" s="254" t="s">
        <v>899</v>
      </c>
      <c r="E45" s="254" t="s">
        <v>542</v>
      </c>
      <c r="F45" s="356">
        <v>36000</v>
      </c>
      <c r="G45" s="253">
        <v>29.06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44258</v>
      </c>
      <c r="B46" s="253">
        <v>539026</v>
      </c>
      <c r="C46" s="254" t="s">
        <v>897</v>
      </c>
      <c r="D46" s="254" t="s">
        <v>898</v>
      </c>
      <c r="E46" s="254" t="s">
        <v>542</v>
      </c>
      <c r="F46" s="356">
        <v>20000</v>
      </c>
      <c r="G46" s="253">
        <v>29.94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44258</v>
      </c>
      <c r="B47" s="253">
        <v>539026</v>
      </c>
      <c r="C47" s="254" t="s">
        <v>897</v>
      </c>
      <c r="D47" s="254" t="s">
        <v>898</v>
      </c>
      <c r="E47" s="254" t="s">
        <v>543</v>
      </c>
      <c r="F47" s="356">
        <v>4000</v>
      </c>
      <c r="G47" s="253">
        <v>29.3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44258</v>
      </c>
      <c r="B48" s="253">
        <v>539026</v>
      </c>
      <c r="C48" s="254" t="s">
        <v>897</v>
      </c>
      <c r="D48" s="254" t="s">
        <v>958</v>
      </c>
      <c r="E48" s="254" t="s">
        <v>543</v>
      </c>
      <c r="F48" s="356">
        <v>36000</v>
      </c>
      <c r="G48" s="253">
        <v>29.06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44258</v>
      </c>
      <c r="B49" s="253">
        <v>539026</v>
      </c>
      <c r="C49" s="254" t="s">
        <v>897</v>
      </c>
      <c r="D49" s="254" t="s">
        <v>958</v>
      </c>
      <c r="E49" s="254" t="s">
        <v>543</v>
      </c>
      <c r="F49" s="356">
        <v>32000</v>
      </c>
      <c r="G49" s="253">
        <v>30.05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44258</v>
      </c>
      <c r="B50" s="253">
        <v>533101</v>
      </c>
      <c r="C50" s="254" t="s">
        <v>959</v>
      </c>
      <c r="D50" s="254" t="s">
        <v>960</v>
      </c>
      <c r="E50" s="254" t="s">
        <v>543</v>
      </c>
      <c r="F50" s="356">
        <v>16483</v>
      </c>
      <c r="G50" s="253">
        <v>71.260000000000005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44258</v>
      </c>
      <c r="B51" s="253">
        <v>514140</v>
      </c>
      <c r="C51" s="254" t="s">
        <v>961</v>
      </c>
      <c r="D51" s="254" t="s">
        <v>962</v>
      </c>
      <c r="E51" s="254" t="s">
        <v>543</v>
      </c>
      <c r="F51" s="356">
        <v>27715</v>
      </c>
      <c r="G51" s="253">
        <v>7.15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44258</v>
      </c>
      <c r="B52" s="253">
        <v>542923</v>
      </c>
      <c r="C52" s="254" t="s">
        <v>851</v>
      </c>
      <c r="D52" s="254" t="s">
        <v>963</v>
      </c>
      <c r="E52" s="254" t="s">
        <v>542</v>
      </c>
      <c r="F52" s="356">
        <v>100000</v>
      </c>
      <c r="G52" s="253">
        <v>7.5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44258</v>
      </c>
      <c r="B53" s="253">
        <v>542923</v>
      </c>
      <c r="C53" s="254" t="s">
        <v>851</v>
      </c>
      <c r="D53" s="254" t="s">
        <v>964</v>
      </c>
      <c r="E53" s="254" t="s">
        <v>543</v>
      </c>
      <c r="F53" s="356">
        <v>400000</v>
      </c>
      <c r="G53" s="253">
        <v>7.5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44258</v>
      </c>
      <c r="B54" s="253">
        <v>542923</v>
      </c>
      <c r="C54" s="254" t="s">
        <v>851</v>
      </c>
      <c r="D54" s="254" t="s">
        <v>965</v>
      </c>
      <c r="E54" s="254" t="s">
        <v>542</v>
      </c>
      <c r="F54" s="356">
        <v>270000</v>
      </c>
      <c r="G54" s="253">
        <v>7.47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44258</v>
      </c>
      <c r="B55" s="253">
        <v>542923</v>
      </c>
      <c r="C55" s="254" t="s">
        <v>851</v>
      </c>
      <c r="D55" s="254" t="s">
        <v>900</v>
      </c>
      <c r="E55" s="254" t="s">
        <v>542</v>
      </c>
      <c r="F55" s="356">
        <v>30000</v>
      </c>
      <c r="G55" s="253">
        <v>7.4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44258</v>
      </c>
      <c r="B56" s="253">
        <v>542923</v>
      </c>
      <c r="C56" s="254" t="s">
        <v>851</v>
      </c>
      <c r="D56" s="254" t="s">
        <v>966</v>
      </c>
      <c r="E56" s="254" t="s">
        <v>542</v>
      </c>
      <c r="F56" s="356">
        <v>70000</v>
      </c>
      <c r="G56" s="253">
        <v>7.5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44258</v>
      </c>
      <c r="B57" s="253">
        <v>542923</v>
      </c>
      <c r="C57" s="254" t="s">
        <v>851</v>
      </c>
      <c r="D57" s="254" t="s">
        <v>967</v>
      </c>
      <c r="E57" s="254" t="s">
        <v>542</v>
      </c>
      <c r="F57" s="356">
        <v>100000</v>
      </c>
      <c r="G57" s="253">
        <v>7.5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44258</v>
      </c>
      <c r="B58" s="253">
        <v>542923</v>
      </c>
      <c r="C58" s="254" t="s">
        <v>851</v>
      </c>
      <c r="D58" s="254" t="s">
        <v>900</v>
      </c>
      <c r="E58" s="254" t="s">
        <v>543</v>
      </c>
      <c r="F58" s="356">
        <v>100000</v>
      </c>
      <c r="G58" s="253">
        <v>7.45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44258</v>
      </c>
      <c r="B59" s="253">
        <v>532794</v>
      </c>
      <c r="C59" s="254" t="s">
        <v>725</v>
      </c>
      <c r="D59" s="254" t="s">
        <v>968</v>
      </c>
      <c r="E59" s="254" t="s">
        <v>543</v>
      </c>
      <c r="F59" s="356">
        <v>2908979</v>
      </c>
      <c r="G59" s="253">
        <v>6.8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44258</v>
      </c>
      <c r="B60" s="253" t="s">
        <v>969</v>
      </c>
      <c r="C60" s="254" t="s">
        <v>970</v>
      </c>
      <c r="D60" s="254" t="s">
        <v>971</v>
      </c>
      <c r="E60" s="254" t="s">
        <v>542</v>
      </c>
      <c r="F60" s="356">
        <v>80000</v>
      </c>
      <c r="G60" s="253">
        <v>11.2</v>
      </c>
      <c r="H60" s="325" t="s">
        <v>913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44258</v>
      </c>
      <c r="B61" s="253" t="s">
        <v>972</v>
      </c>
      <c r="C61" s="254" t="s">
        <v>973</v>
      </c>
      <c r="D61" s="254" t="s">
        <v>974</v>
      </c>
      <c r="E61" s="254" t="s">
        <v>542</v>
      </c>
      <c r="F61" s="356">
        <v>6617653</v>
      </c>
      <c r="G61" s="253">
        <v>7.53</v>
      </c>
      <c r="H61" s="325" t="s">
        <v>913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44258</v>
      </c>
      <c r="B62" s="253" t="s">
        <v>975</v>
      </c>
      <c r="C62" s="254" t="s">
        <v>976</v>
      </c>
      <c r="D62" s="254" t="s">
        <v>977</v>
      </c>
      <c r="E62" s="254" t="s">
        <v>542</v>
      </c>
      <c r="F62" s="356">
        <v>356768</v>
      </c>
      <c r="G62" s="253">
        <v>4.9000000000000004</v>
      </c>
      <c r="H62" s="325" t="s">
        <v>913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44258</v>
      </c>
      <c r="B63" s="253" t="s">
        <v>318</v>
      </c>
      <c r="C63" s="254" t="s">
        <v>978</v>
      </c>
      <c r="D63" s="254" t="s">
        <v>901</v>
      </c>
      <c r="E63" s="254" t="s">
        <v>542</v>
      </c>
      <c r="F63" s="356">
        <v>1588818</v>
      </c>
      <c r="G63" s="253">
        <v>85.31</v>
      </c>
      <c r="H63" s="325" t="s">
        <v>913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44258</v>
      </c>
      <c r="B64" s="253" t="s">
        <v>979</v>
      </c>
      <c r="C64" s="254" t="s">
        <v>980</v>
      </c>
      <c r="D64" s="254" t="s">
        <v>981</v>
      </c>
      <c r="E64" s="254" t="s">
        <v>542</v>
      </c>
      <c r="F64" s="356">
        <v>260899</v>
      </c>
      <c r="G64" s="253">
        <v>43.55</v>
      </c>
      <c r="H64" s="325" t="s">
        <v>913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44258</v>
      </c>
      <c r="B65" s="253" t="s">
        <v>982</v>
      </c>
      <c r="C65" s="254" t="s">
        <v>983</v>
      </c>
      <c r="D65" s="254" t="s">
        <v>984</v>
      </c>
      <c r="E65" s="254" t="s">
        <v>542</v>
      </c>
      <c r="F65" s="356">
        <v>86916</v>
      </c>
      <c r="G65" s="253">
        <v>54.99</v>
      </c>
      <c r="H65" s="325" t="s">
        <v>913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44258</v>
      </c>
      <c r="B66" s="253" t="s">
        <v>903</v>
      </c>
      <c r="C66" s="254" t="s">
        <v>904</v>
      </c>
      <c r="D66" s="254" t="s">
        <v>985</v>
      </c>
      <c r="E66" s="254" t="s">
        <v>542</v>
      </c>
      <c r="F66" s="356">
        <v>34984</v>
      </c>
      <c r="G66" s="253">
        <v>134.97999999999999</v>
      </c>
      <c r="H66" s="325" t="s">
        <v>913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44258</v>
      </c>
      <c r="B67" s="253" t="s">
        <v>903</v>
      </c>
      <c r="C67" s="254" t="s">
        <v>904</v>
      </c>
      <c r="D67" s="254" t="s">
        <v>902</v>
      </c>
      <c r="E67" s="254" t="s">
        <v>542</v>
      </c>
      <c r="F67" s="356">
        <v>153430</v>
      </c>
      <c r="G67" s="253">
        <v>130.38999999999999</v>
      </c>
      <c r="H67" s="325" t="s">
        <v>913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44258</v>
      </c>
      <c r="B68" s="253" t="s">
        <v>903</v>
      </c>
      <c r="C68" s="254" t="s">
        <v>904</v>
      </c>
      <c r="D68" s="254" t="s">
        <v>986</v>
      </c>
      <c r="E68" s="254" t="s">
        <v>542</v>
      </c>
      <c r="F68" s="356">
        <v>27260</v>
      </c>
      <c r="G68" s="253">
        <v>133.47999999999999</v>
      </c>
      <c r="H68" s="325" t="s">
        <v>913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44258</v>
      </c>
      <c r="B69" s="253" t="s">
        <v>115</v>
      </c>
      <c r="C69" s="254" t="s">
        <v>987</v>
      </c>
      <c r="D69" s="254" t="s">
        <v>988</v>
      </c>
      <c r="E69" s="254" t="s">
        <v>542</v>
      </c>
      <c r="F69" s="356">
        <v>2344219</v>
      </c>
      <c r="G69" s="253">
        <v>244.14</v>
      </c>
      <c r="H69" s="325" t="s">
        <v>913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44258</v>
      </c>
      <c r="B70" s="253" t="s">
        <v>940</v>
      </c>
      <c r="C70" s="254" t="s">
        <v>989</v>
      </c>
      <c r="D70" s="254" t="s">
        <v>905</v>
      </c>
      <c r="E70" s="254" t="s">
        <v>542</v>
      </c>
      <c r="F70" s="356">
        <v>800001</v>
      </c>
      <c r="G70" s="253">
        <v>12.85</v>
      </c>
      <c r="H70" s="325" t="s">
        <v>913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44258</v>
      </c>
      <c r="B71" s="253" t="s">
        <v>940</v>
      </c>
      <c r="C71" s="254" t="s">
        <v>989</v>
      </c>
      <c r="D71" s="254" t="s">
        <v>838</v>
      </c>
      <c r="E71" s="254" t="s">
        <v>542</v>
      </c>
      <c r="F71" s="356">
        <v>650000</v>
      </c>
      <c r="G71" s="253">
        <v>12.85</v>
      </c>
      <c r="H71" s="325" t="s">
        <v>913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44258</v>
      </c>
      <c r="B72" s="253" t="s">
        <v>130</v>
      </c>
      <c r="C72" s="254" t="s">
        <v>907</v>
      </c>
      <c r="D72" s="254" t="s">
        <v>985</v>
      </c>
      <c r="E72" s="254" t="s">
        <v>542</v>
      </c>
      <c r="F72" s="356">
        <v>541840</v>
      </c>
      <c r="G72" s="253">
        <v>975.03</v>
      </c>
      <c r="H72" s="325" t="s">
        <v>913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44258</v>
      </c>
      <c r="B73" s="253" t="s">
        <v>908</v>
      </c>
      <c r="C73" s="254" t="s">
        <v>909</v>
      </c>
      <c r="D73" s="254" t="s">
        <v>838</v>
      </c>
      <c r="E73" s="254" t="s">
        <v>542</v>
      </c>
      <c r="F73" s="356">
        <v>51267</v>
      </c>
      <c r="G73" s="253">
        <v>26.14</v>
      </c>
      <c r="H73" s="325" t="s">
        <v>913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44258</v>
      </c>
      <c r="B74" s="253" t="s">
        <v>990</v>
      </c>
      <c r="C74" s="254" t="s">
        <v>991</v>
      </c>
      <c r="D74" s="254" t="s">
        <v>992</v>
      </c>
      <c r="E74" s="254" t="s">
        <v>542</v>
      </c>
      <c r="F74" s="356">
        <v>50000</v>
      </c>
      <c r="G74" s="253">
        <v>122.7</v>
      </c>
      <c r="H74" s="325" t="s">
        <v>913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44258</v>
      </c>
      <c r="B75" s="253" t="s">
        <v>993</v>
      </c>
      <c r="C75" s="254" t="s">
        <v>994</v>
      </c>
      <c r="D75" s="254" t="s">
        <v>905</v>
      </c>
      <c r="E75" s="254" t="s">
        <v>542</v>
      </c>
      <c r="F75" s="356">
        <v>562669</v>
      </c>
      <c r="G75" s="253">
        <v>23.86</v>
      </c>
      <c r="H75" s="325" t="s">
        <v>913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44258</v>
      </c>
      <c r="B76" s="253" t="s">
        <v>995</v>
      </c>
      <c r="C76" s="254" t="s">
        <v>996</v>
      </c>
      <c r="D76" s="254" t="s">
        <v>997</v>
      </c>
      <c r="E76" s="254" t="s">
        <v>542</v>
      </c>
      <c r="F76" s="356">
        <v>1546480</v>
      </c>
      <c r="G76" s="253">
        <v>71.959999999999994</v>
      </c>
      <c r="H76" s="325" t="s">
        <v>913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44258</v>
      </c>
      <c r="B77" s="253" t="s">
        <v>757</v>
      </c>
      <c r="C77" s="254" t="s">
        <v>998</v>
      </c>
      <c r="D77" s="254" t="s">
        <v>999</v>
      </c>
      <c r="E77" s="254" t="s">
        <v>542</v>
      </c>
      <c r="F77" s="356">
        <v>325000</v>
      </c>
      <c r="G77" s="253">
        <v>796.25</v>
      </c>
      <c r="H77" s="325" t="s">
        <v>913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44258</v>
      </c>
      <c r="B78" s="253" t="s">
        <v>910</v>
      </c>
      <c r="C78" s="254" t="s">
        <v>911</v>
      </c>
      <c r="D78" s="254" t="s">
        <v>912</v>
      </c>
      <c r="E78" s="254" t="s">
        <v>542</v>
      </c>
      <c r="F78" s="356">
        <v>2021499</v>
      </c>
      <c r="G78" s="253">
        <v>174.78</v>
      </c>
      <c r="H78" s="325" t="s">
        <v>913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44258</v>
      </c>
      <c r="B79" s="253" t="s">
        <v>950</v>
      </c>
      <c r="C79" s="254" t="s">
        <v>1000</v>
      </c>
      <c r="D79" s="254" t="s">
        <v>902</v>
      </c>
      <c r="E79" s="254" t="s">
        <v>542</v>
      </c>
      <c r="F79" s="356">
        <v>1022594</v>
      </c>
      <c r="G79" s="253">
        <v>8.74</v>
      </c>
      <c r="H79" s="325" t="s">
        <v>913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44258</v>
      </c>
      <c r="B80" s="253" t="s">
        <v>1001</v>
      </c>
      <c r="C80" s="254" t="s">
        <v>1002</v>
      </c>
      <c r="D80" s="254" t="s">
        <v>896</v>
      </c>
      <c r="E80" s="254" t="s">
        <v>542</v>
      </c>
      <c r="F80" s="356">
        <v>72214</v>
      </c>
      <c r="G80" s="253">
        <v>300.39</v>
      </c>
      <c r="H80" s="325" t="s">
        <v>913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44258</v>
      </c>
      <c r="B81" s="253" t="s">
        <v>969</v>
      </c>
      <c r="C81" s="254" t="s">
        <v>970</v>
      </c>
      <c r="D81" s="254" t="s">
        <v>1003</v>
      </c>
      <c r="E81" s="254" t="s">
        <v>543</v>
      </c>
      <c r="F81" s="356">
        <v>80000</v>
      </c>
      <c r="G81" s="253">
        <v>11</v>
      </c>
      <c r="H81" s="325" t="s">
        <v>913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44258</v>
      </c>
      <c r="B82" s="253" t="s">
        <v>972</v>
      </c>
      <c r="C82" s="254" t="s">
        <v>973</v>
      </c>
      <c r="D82" s="254" t="s">
        <v>974</v>
      </c>
      <c r="E82" s="254" t="s">
        <v>543</v>
      </c>
      <c r="F82" s="356">
        <v>5317653</v>
      </c>
      <c r="G82" s="253">
        <v>7.58</v>
      </c>
      <c r="H82" s="325" t="s">
        <v>913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44258</v>
      </c>
      <c r="B83" s="253" t="s">
        <v>975</v>
      </c>
      <c r="C83" s="254" t="s">
        <v>976</v>
      </c>
      <c r="D83" s="254" t="s">
        <v>977</v>
      </c>
      <c r="E83" s="254" t="s">
        <v>543</v>
      </c>
      <c r="F83" s="356">
        <v>408631</v>
      </c>
      <c r="G83" s="253">
        <v>4.7699999999999996</v>
      </c>
      <c r="H83" s="325" t="s">
        <v>913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44258</v>
      </c>
      <c r="B84" s="253" t="s">
        <v>318</v>
      </c>
      <c r="C84" s="254" t="s">
        <v>978</v>
      </c>
      <c r="D84" s="254" t="s">
        <v>901</v>
      </c>
      <c r="E84" s="254" t="s">
        <v>543</v>
      </c>
      <c r="F84" s="356">
        <v>1588818</v>
      </c>
      <c r="G84" s="253">
        <v>85.26</v>
      </c>
      <c r="H84" s="325" t="s">
        <v>913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44258</v>
      </c>
      <c r="B85" s="253" t="s">
        <v>979</v>
      </c>
      <c r="C85" s="254" t="s">
        <v>980</v>
      </c>
      <c r="D85" s="254" t="s">
        <v>968</v>
      </c>
      <c r="E85" s="254" t="s">
        <v>543</v>
      </c>
      <c r="F85" s="356">
        <v>260899</v>
      </c>
      <c r="G85" s="253">
        <v>43.55</v>
      </c>
      <c r="H85" s="325" t="s">
        <v>913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44258</v>
      </c>
      <c r="B86" s="253" t="s">
        <v>982</v>
      </c>
      <c r="C86" s="254" t="s">
        <v>983</v>
      </c>
      <c r="D86" s="254" t="s">
        <v>984</v>
      </c>
      <c r="E86" s="254" t="s">
        <v>543</v>
      </c>
      <c r="F86" s="356">
        <v>61580</v>
      </c>
      <c r="G86" s="253">
        <v>54.26</v>
      </c>
      <c r="H86" s="325" t="s">
        <v>913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44258</v>
      </c>
      <c r="B87" s="253" t="s">
        <v>903</v>
      </c>
      <c r="C87" s="254" t="s">
        <v>904</v>
      </c>
      <c r="D87" s="254" t="s">
        <v>906</v>
      </c>
      <c r="E87" s="254" t="s">
        <v>543</v>
      </c>
      <c r="F87" s="356">
        <v>50000</v>
      </c>
      <c r="G87" s="253">
        <v>131.5</v>
      </c>
      <c r="H87" s="325" t="s">
        <v>913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44258</v>
      </c>
      <c r="B88" s="253" t="s">
        <v>903</v>
      </c>
      <c r="C88" s="254" t="s">
        <v>904</v>
      </c>
      <c r="D88" s="254" t="s">
        <v>985</v>
      </c>
      <c r="E88" s="254" t="s">
        <v>543</v>
      </c>
      <c r="F88" s="356">
        <v>34984</v>
      </c>
      <c r="G88" s="253">
        <v>135.13</v>
      </c>
      <c r="H88" s="325" t="s">
        <v>913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44258</v>
      </c>
      <c r="B89" s="253" t="s">
        <v>903</v>
      </c>
      <c r="C89" s="254" t="s">
        <v>904</v>
      </c>
      <c r="D89" s="254" t="s">
        <v>902</v>
      </c>
      <c r="E89" s="254" t="s">
        <v>543</v>
      </c>
      <c r="F89" s="356">
        <v>154030</v>
      </c>
      <c r="G89" s="253">
        <v>136.22</v>
      </c>
      <c r="H89" s="325" t="s">
        <v>913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44258</v>
      </c>
      <c r="B90" s="253" t="s">
        <v>903</v>
      </c>
      <c r="C90" s="254" t="s">
        <v>904</v>
      </c>
      <c r="D90" s="254" t="s">
        <v>986</v>
      </c>
      <c r="E90" s="254" t="s">
        <v>543</v>
      </c>
      <c r="F90" s="356">
        <v>27260</v>
      </c>
      <c r="G90" s="253">
        <v>133.44999999999999</v>
      </c>
      <c r="H90" s="325" t="s">
        <v>913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44258</v>
      </c>
      <c r="B91" s="253" t="s">
        <v>115</v>
      </c>
      <c r="C91" s="254" t="s">
        <v>987</v>
      </c>
      <c r="D91" s="254" t="s">
        <v>988</v>
      </c>
      <c r="E91" s="254" t="s">
        <v>543</v>
      </c>
      <c r="F91" s="356">
        <v>372619</v>
      </c>
      <c r="G91" s="253">
        <v>240.42</v>
      </c>
      <c r="H91" s="325" t="s">
        <v>913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44258</v>
      </c>
      <c r="B92" s="253" t="s">
        <v>940</v>
      </c>
      <c r="C92" s="254" t="s">
        <v>989</v>
      </c>
      <c r="D92" s="254" t="s">
        <v>905</v>
      </c>
      <c r="E92" s="254" t="s">
        <v>543</v>
      </c>
      <c r="F92" s="356">
        <v>100000</v>
      </c>
      <c r="G92" s="253">
        <v>12.85</v>
      </c>
      <c r="H92" s="325" t="s">
        <v>913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44258</v>
      </c>
      <c r="B93" s="253" t="s">
        <v>130</v>
      </c>
      <c r="C93" s="254" t="s">
        <v>907</v>
      </c>
      <c r="D93" s="254" t="s">
        <v>985</v>
      </c>
      <c r="E93" s="254" t="s">
        <v>543</v>
      </c>
      <c r="F93" s="356">
        <v>541840</v>
      </c>
      <c r="G93" s="253">
        <v>975.77</v>
      </c>
      <c r="H93" s="325" t="s">
        <v>913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44258</v>
      </c>
      <c r="B94" s="253" t="s">
        <v>908</v>
      </c>
      <c r="C94" s="254" t="s">
        <v>909</v>
      </c>
      <c r="D94" s="254" t="s">
        <v>838</v>
      </c>
      <c r="E94" s="254" t="s">
        <v>543</v>
      </c>
      <c r="F94" s="356">
        <v>51871</v>
      </c>
      <c r="G94" s="253">
        <v>26.87</v>
      </c>
      <c r="H94" s="325" t="s">
        <v>913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44258</v>
      </c>
      <c r="B95" s="253" t="s">
        <v>990</v>
      </c>
      <c r="C95" s="254" t="s">
        <v>991</v>
      </c>
      <c r="D95" s="254" t="s">
        <v>992</v>
      </c>
      <c r="E95" s="254" t="s">
        <v>543</v>
      </c>
      <c r="F95" s="356">
        <v>177720</v>
      </c>
      <c r="G95" s="253">
        <v>122.7</v>
      </c>
      <c r="H95" s="325" t="s">
        <v>913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44258</v>
      </c>
      <c r="B96" s="253" t="s">
        <v>990</v>
      </c>
      <c r="C96" s="254" t="s">
        <v>991</v>
      </c>
      <c r="D96" s="254" t="s">
        <v>1004</v>
      </c>
      <c r="E96" s="254" t="s">
        <v>543</v>
      </c>
      <c r="F96" s="356">
        <v>620000</v>
      </c>
      <c r="G96" s="253">
        <v>122.7</v>
      </c>
      <c r="H96" s="325" t="s">
        <v>913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44258</v>
      </c>
      <c r="B97" s="253" t="s">
        <v>990</v>
      </c>
      <c r="C97" s="254" t="s">
        <v>991</v>
      </c>
      <c r="D97" s="254" t="s">
        <v>1005</v>
      </c>
      <c r="E97" s="254" t="s">
        <v>543</v>
      </c>
      <c r="F97" s="356">
        <v>177151</v>
      </c>
      <c r="G97" s="253">
        <v>122.16</v>
      </c>
      <c r="H97" s="325" t="s">
        <v>913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44258</v>
      </c>
      <c r="B98" s="253" t="s">
        <v>1006</v>
      </c>
      <c r="C98" s="254" t="s">
        <v>1007</v>
      </c>
      <c r="D98" s="254" t="s">
        <v>968</v>
      </c>
      <c r="E98" s="254" t="s">
        <v>543</v>
      </c>
      <c r="F98" s="356">
        <v>122965</v>
      </c>
      <c r="G98" s="253">
        <v>38.979999999999997</v>
      </c>
      <c r="H98" s="325" t="s">
        <v>913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44258</v>
      </c>
      <c r="B99" s="253" t="s">
        <v>993</v>
      </c>
      <c r="C99" s="254" t="s">
        <v>994</v>
      </c>
      <c r="D99" s="254" t="s">
        <v>905</v>
      </c>
      <c r="E99" s="254" t="s">
        <v>543</v>
      </c>
      <c r="F99" s="356">
        <v>562669</v>
      </c>
      <c r="G99" s="253">
        <v>24</v>
      </c>
      <c r="H99" s="325" t="s">
        <v>913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44258</v>
      </c>
      <c r="B100" s="253" t="s">
        <v>1008</v>
      </c>
      <c r="C100" s="254" t="s">
        <v>1009</v>
      </c>
      <c r="D100" s="254" t="s">
        <v>1010</v>
      </c>
      <c r="E100" s="254" t="s">
        <v>543</v>
      </c>
      <c r="F100" s="356">
        <v>1670300</v>
      </c>
      <c r="G100" s="253">
        <v>15.01</v>
      </c>
      <c r="H100" s="325" t="s">
        <v>913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44258</v>
      </c>
      <c r="B101" s="253" t="s">
        <v>1011</v>
      </c>
      <c r="C101" s="254" t="s">
        <v>1012</v>
      </c>
      <c r="D101" s="254" t="s">
        <v>968</v>
      </c>
      <c r="E101" s="254" t="s">
        <v>543</v>
      </c>
      <c r="F101" s="356">
        <v>219503</v>
      </c>
      <c r="G101" s="253">
        <v>0.95</v>
      </c>
      <c r="H101" s="325" t="s">
        <v>913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44258</v>
      </c>
      <c r="B102" s="253" t="s">
        <v>757</v>
      </c>
      <c r="C102" s="254" t="s">
        <v>998</v>
      </c>
      <c r="D102" s="254" t="s">
        <v>1013</v>
      </c>
      <c r="E102" s="254" t="s">
        <v>543</v>
      </c>
      <c r="F102" s="356">
        <v>325000</v>
      </c>
      <c r="G102" s="253">
        <v>796.25</v>
      </c>
      <c r="H102" s="325" t="s">
        <v>913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44258</v>
      </c>
      <c r="B103" s="253" t="s">
        <v>910</v>
      </c>
      <c r="C103" s="254" t="s">
        <v>911</v>
      </c>
      <c r="D103" s="254" t="s">
        <v>912</v>
      </c>
      <c r="E103" s="254" t="s">
        <v>543</v>
      </c>
      <c r="F103" s="356">
        <v>2021499</v>
      </c>
      <c r="G103" s="253">
        <v>174.86</v>
      </c>
      <c r="H103" s="325" t="s">
        <v>913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44258</v>
      </c>
      <c r="B104" s="253" t="s">
        <v>950</v>
      </c>
      <c r="C104" s="254" t="s">
        <v>1000</v>
      </c>
      <c r="D104" s="254" t="s">
        <v>902</v>
      </c>
      <c r="E104" s="254" t="s">
        <v>543</v>
      </c>
      <c r="F104" s="356">
        <v>155000</v>
      </c>
      <c r="G104" s="253">
        <v>9.02</v>
      </c>
      <c r="H104" s="325" t="s">
        <v>913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44258</v>
      </c>
      <c r="B105" s="253" t="s">
        <v>1014</v>
      </c>
      <c r="C105" s="254" t="s">
        <v>1015</v>
      </c>
      <c r="D105" s="254" t="s">
        <v>1016</v>
      </c>
      <c r="E105" s="254" t="s">
        <v>543</v>
      </c>
      <c r="F105" s="356">
        <v>220000</v>
      </c>
      <c r="G105" s="253">
        <v>29</v>
      </c>
      <c r="H105" s="325" t="s">
        <v>913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44258</v>
      </c>
      <c r="B106" s="253" t="s">
        <v>1001</v>
      </c>
      <c r="C106" s="254" t="s">
        <v>1002</v>
      </c>
      <c r="D106" s="254" t="s">
        <v>896</v>
      </c>
      <c r="E106" s="254" t="s">
        <v>543</v>
      </c>
      <c r="F106" s="356">
        <v>72214</v>
      </c>
      <c r="G106" s="253">
        <v>300.47000000000003</v>
      </c>
      <c r="H106" s="325" t="s">
        <v>913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44258</v>
      </c>
      <c r="B107" s="253" t="s">
        <v>1001</v>
      </c>
      <c r="C107" s="254" t="s">
        <v>1002</v>
      </c>
      <c r="D107" s="254" t="s">
        <v>1017</v>
      </c>
      <c r="E107" s="254" t="s">
        <v>543</v>
      </c>
      <c r="F107" s="356">
        <v>69757</v>
      </c>
      <c r="G107" s="253">
        <v>294.81</v>
      </c>
      <c r="H107" s="325" t="s">
        <v>913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0"/>
  <sheetViews>
    <sheetView zoomScale="70" zoomScaleNormal="70" workbookViewId="0">
      <selection activeCell="D52" sqref="D5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875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44259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0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839</v>
      </c>
      <c r="G10" s="387">
        <v>2090</v>
      </c>
      <c r="H10" s="387"/>
      <c r="I10" s="352" t="s">
        <v>840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4">
        <v>2</v>
      </c>
      <c r="B11" s="495">
        <v>44236</v>
      </c>
      <c r="C11" s="496"/>
      <c r="D11" s="524" t="s">
        <v>267</v>
      </c>
      <c r="E11" s="498" t="s">
        <v>557</v>
      </c>
      <c r="F11" s="498">
        <v>2205</v>
      </c>
      <c r="G11" s="500">
        <v>2070</v>
      </c>
      <c r="H11" s="498">
        <v>2305</v>
      </c>
      <c r="I11" s="501" t="s">
        <v>842</v>
      </c>
      <c r="J11" s="525" t="s">
        <v>880</v>
      </c>
      <c r="K11" s="525">
        <f t="shared" ref="K11" si="0">H11-F11</f>
        <v>100</v>
      </c>
      <c r="L11" s="526">
        <f t="shared" ref="L11" si="1">(F11*-0.8)/100</f>
        <v>-17.64</v>
      </c>
      <c r="M11" s="504">
        <f>(K11+L11)/F11</f>
        <v>3.7351473922902494E-2</v>
      </c>
      <c r="N11" s="525" t="s">
        <v>556</v>
      </c>
      <c r="O11" s="506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4" customFormat="1" ht="14.25">
      <c r="A12" s="494">
        <v>3</v>
      </c>
      <c r="B12" s="495">
        <v>44253</v>
      </c>
      <c r="C12" s="496"/>
      <c r="D12" s="524" t="s">
        <v>125</v>
      </c>
      <c r="E12" s="498" t="s">
        <v>557</v>
      </c>
      <c r="F12" s="498">
        <v>98.5</v>
      </c>
      <c r="G12" s="500">
        <v>91.5</v>
      </c>
      <c r="H12" s="498">
        <v>103</v>
      </c>
      <c r="I12" s="501" t="s">
        <v>859</v>
      </c>
      <c r="J12" s="525" t="s">
        <v>923</v>
      </c>
      <c r="K12" s="525">
        <f t="shared" ref="K12" si="2">H12-F12</f>
        <v>4.5</v>
      </c>
      <c r="L12" s="526">
        <f t="shared" ref="L12" si="3">(F12*-0.8)/100</f>
        <v>-0.78800000000000014</v>
      </c>
      <c r="M12" s="504">
        <f>(K12+L12)/F12</f>
        <v>3.7685279187817257E-2</v>
      </c>
      <c r="N12" s="525" t="s">
        <v>556</v>
      </c>
      <c r="O12" s="506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4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88">
        <v>4110</v>
      </c>
      <c r="G13" s="489">
        <v>3800</v>
      </c>
      <c r="H13" s="488">
        <v>4415</v>
      </c>
      <c r="I13" s="490" t="s">
        <v>860</v>
      </c>
      <c r="J13" s="445" t="s">
        <v>874</v>
      </c>
      <c r="K13" s="445">
        <f t="shared" ref="K13" si="4">H13-F13</f>
        <v>305</v>
      </c>
      <c r="L13" s="521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4" customFormat="1" ht="14.25">
      <c r="A14" s="358"/>
      <c r="B14" s="373"/>
      <c r="C14" s="374"/>
      <c r="D14" s="412"/>
      <c r="E14" s="378"/>
      <c r="F14" s="378"/>
      <c r="G14" s="383"/>
      <c r="H14" s="378"/>
      <c r="I14" s="375"/>
      <c r="J14" s="380"/>
      <c r="K14" s="380"/>
      <c r="L14" s="388"/>
      <c r="M14" s="351"/>
      <c r="N14" s="361"/>
      <c r="O14" s="357"/>
      <c r="P14" s="456"/>
      <c r="Q14" s="4"/>
      <c r="R14" s="457"/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2" customFormat="1" ht="14.25">
      <c r="A15" s="358"/>
      <c r="B15" s="373"/>
      <c r="C15" s="374"/>
      <c r="D15" s="385"/>
      <c r="E15" s="378"/>
      <c r="F15" s="378"/>
      <c r="G15" s="383"/>
      <c r="H15" s="378"/>
      <c r="I15" s="375"/>
      <c r="J15" s="380"/>
      <c r="K15" s="380"/>
      <c r="L15" s="388"/>
      <c r="M15" s="351"/>
      <c r="N15" s="361"/>
      <c r="O15" s="357"/>
      <c r="P15" s="456"/>
      <c r="Q15" s="4"/>
      <c r="R15" s="457"/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2" customFormat="1" ht="14.25">
      <c r="A16" s="433"/>
      <c r="B16" s="434"/>
      <c r="C16" s="435"/>
      <c r="D16" s="436"/>
      <c r="E16" s="437"/>
      <c r="F16" s="437"/>
      <c r="G16" s="400"/>
      <c r="H16" s="437"/>
      <c r="I16" s="438"/>
      <c r="J16" s="401"/>
      <c r="K16" s="401"/>
      <c r="L16" s="439"/>
      <c r="M16" s="76"/>
      <c r="N16" s="440"/>
      <c r="O16" s="441"/>
      <c r="P16" s="381"/>
      <c r="Q16" s="61"/>
      <c r="R16" s="32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38" s="2" customFormat="1" ht="14.25">
      <c r="A17" s="433"/>
      <c r="B17" s="434"/>
      <c r="C17" s="435"/>
      <c r="D17" s="436"/>
      <c r="E17" s="437"/>
      <c r="F17" s="437"/>
      <c r="G17" s="400"/>
      <c r="H17" s="437"/>
      <c r="I17" s="438"/>
      <c r="J17" s="401"/>
      <c r="K17" s="401"/>
      <c r="L17" s="439"/>
      <c r="M17" s="76"/>
      <c r="N17" s="440"/>
      <c r="O17" s="441"/>
      <c r="P17" s="381"/>
      <c r="Q17" s="61"/>
      <c r="R17" s="32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2" customHeight="1">
      <c r="A18" s="20" t="s">
        <v>560</v>
      </c>
      <c r="B18" s="21"/>
      <c r="C18" s="22"/>
      <c r="D18" s="23"/>
      <c r="E18" s="24"/>
      <c r="F18" s="25"/>
      <c r="G18" s="25"/>
      <c r="H18" s="25"/>
      <c r="I18" s="25"/>
      <c r="J18" s="62"/>
      <c r="K18" s="25"/>
      <c r="L18" s="389"/>
      <c r="M18" s="35"/>
      <c r="N18" s="62"/>
      <c r="O18" s="63"/>
      <c r="P18" s="5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2" customFormat="1" ht="12" customHeight="1">
      <c r="A19" s="26" t="s">
        <v>561</v>
      </c>
      <c r="B19" s="20"/>
      <c r="C19" s="20"/>
      <c r="D19" s="20"/>
      <c r="F19" s="27" t="s">
        <v>562</v>
      </c>
      <c r="G19" s="14"/>
      <c r="H19" s="28"/>
      <c r="I19" s="33"/>
      <c r="J19" s="64"/>
      <c r="K19" s="65"/>
      <c r="L19" s="390"/>
      <c r="M19" s="66"/>
      <c r="N19" s="13"/>
      <c r="O19" s="67"/>
      <c r="P19" s="5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2" customFormat="1" ht="12" customHeight="1">
      <c r="A20" s="20" t="s">
        <v>563</v>
      </c>
      <c r="B20" s="20"/>
      <c r="C20" s="20"/>
      <c r="D20" s="20"/>
      <c r="E20" s="29"/>
      <c r="F20" s="27" t="s">
        <v>564</v>
      </c>
      <c r="G20" s="14"/>
      <c r="H20" s="28"/>
      <c r="I20" s="33"/>
      <c r="J20" s="64"/>
      <c r="K20" s="65"/>
      <c r="L20" s="390"/>
      <c r="M20" s="66"/>
      <c r="N20" s="13"/>
      <c r="O20" s="67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0"/>
      <c r="B21" s="20"/>
      <c r="C21" s="20"/>
      <c r="D21" s="20"/>
      <c r="E21" s="29"/>
      <c r="F21" s="14"/>
      <c r="G21" s="14"/>
      <c r="H21" s="28"/>
      <c r="I21" s="33"/>
      <c r="J21" s="68"/>
      <c r="K21" s="65"/>
      <c r="L21" s="390"/>
      <c r="M21" s="14"/>
      <c r="N21" s="69"/>
      <c r="O21" s="5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15">
      <c r="A22" s="8"/>
      <c r="B22" s="30" t="s">
        <v>565</v>
      </c>
      <c r="C22" s="30"/>
      <c r="D22" s="30"/>
      <c r="E22" s="30"/>
      <c r="F22" s="31"/>
      <c r="G22" s="29"/>
      <c r="H22" s="29"/>
      <c r="I22" s="70"/>
      <c r="J22" s="71"/>
      <c r="K22" s="72"/>
      <c r="L22" s="391"/>
      <c r="M22" s="9"/>
      <c r="N22" s="8"/>
      <c r="O22" s="50"/>
      <c r="P22" s="4"/>
      <c r="R22" s="79"/>
      <c r="S22" s="13"/>
      <c r="T22" s="13"/>
      <c r="U22" s="13"/>
      <c r="V22" s="13"/>
      <c r="W22" s="13"/>
      <c r="X22" s="13"/>
      <c r="Y22" s="13"/>
      <c r="Z22" s="13"/>
    </row>
    <row r="23" spans="1:38" s="3" customFormat="1" ht="38.25">
      <c r="A23" s="17" t="s">
        <v>16</v>
      </c>
      <c r="B23" s="18" t="s">
        <v>534</v>
      </c>
      <c r="C23" s="18"/>
      <c r="D23" s="19" t="s">
        <v>545</v>
      </c>
      <c r="E23" s="18" t="s">
        <v>546</v>
      </c>
      <c r="F23" s="18" t="s">
        <v>547</v>
      </c>
      <c r="G23" s="18" t="s">
        <v>566</v>
      </c>
      <c r="H23" s="18" t="s">
        <v>549</v>
      </c>
      <c r="I23" s="18" t="s">
        <v>550</v>
      </c>
      <c r="J23" s="18" t="s">
        <v>551</v>
      </c>
      <c r="K23" s="59" t="s">
        <v>567</v>
      </c>
      <c r="L23" s="392" t="s">
        <v>820</v>
      </c>
      <c r="M23" s="60" t="s">
        <v>819</v>
      </c>
      <c r="N23" s="18" t="s">
        <v>554</v>
      </c>
      <c r="O23" s="75" t="s">
        <v>555</v>
      </c>
      <c r="P23" s="4"/>
      <c r="Q23" s="37"/>
      <c r="R23" s="35"/>
      <c r="S23" s="35"/>
      <c r="T23" s="35"/>
    </row>
    <row r="24" spans="1:38" s="369" customFormat="1" ht="15" customHeight="1">
      <c r="A24" s="394">
        <v>1</v>
      </c>
      <c r="B24" s="418">
        <v>44252</v>
      </c>
      <c r="C24" s="421"/>
      <c r="D24" s="386" t="s">
        <v>75</v>
      </c>
      <c r="E24" s="387" t="s">
        <v>557</v>
      </c>
      <c r="F24" s="387" t="s">
        <v>854</v>
      </c>
      <c r="G24" s="422">
        <v>427</v>
      </c>
      <c r="H24" s="422"/>
      <c r="I24" s="387">
        <v>465</v>
      </c>
      <c r="J24" s="394" t="s">
        <v>558</v>
      </c>
      <c r="K24" s="352"/>
      <c r="L24" s="404"/>
      <c r="M24" s="402"/>
      <c r="N24" s="380"/>
      <c r="O24" s="393"/>
      <c r="P24" s="4"/>
      <c r="Q24" s="4"/>
      <c r="R24" s="324" t="s">
        <v>792</v>
      </c>
      <c r="S24" s="37"/>
      <c r="T24" s="37"/>
      <c r="U24" s="37"/>
      <c r="V24" s="37"/>
      <c r="W24" s="37"/>
      <c r="X24" s="37"/>
      <c r="Y24" s="37"/>
      <c r="Z24" s="37"/>
      <c r="AA24" s="37"/>
    </row>
    <row r="25" spans="1:38" s="369" customFormat="1" ht="15" customHeight="1">
      <c r="A25" s="474">
        <v>2</v>
      </c>
      <c r="B25" s="470">
        <v>44253</v>
      </c>
      <c r="C25" s="475"/>
      <c r="D25" s="476" t="s">
        <v>260</v>
      </c>
      <c r="E25" s="444" t="s">
        <v>557</v>
      </c>
      <c r="F25" s="444">
        <v>3630</v>
      </c>
      <c r="G25" s="477">
        <v>3540</v>
      </c>
      <c r="H25" s="477">
        <v>3745</v>
      </c>
      <c r="I25" s="444" t="s">
        <v>857</v>
      </c>
      <c r="J25" s="445" t="s">
        <v>885</v>
      </c>
      <c r="K25" s="517">
        <f t="shared" ref="K25" si="6">H25-F25</f>
        <v>115</v>
      </c>
      <c r="L25" s="471">
        <f t="shared" ref="L25" si="7">(F25*-0.7)/100</f>
        <v>-25.41</v>
      </c>
      <c r="M25" s="442">
        <f t="shared" ref="M25" si="8">(K25+L25)/F25</f>
        <v>2.4680440771349864E-2</v>
      </c>
      <c r="N25" s="445" t="s">
        <v>556</v>
      </c>
      <c r="O25" s="443">
        <v>44257</v>
      </c>
      <c r="P25" s="4"/>
      <c r="Q25" s="4"/>
      <c r="R25" s="324" t="s">
        <v>559</v>
      </c>
      <c r="S25" s="37"/>
      <c r="T25" s="37"/>
      <c r="U25" s="37"/>
      <c r="V25" s="37"/>
      <c r="W25" s="37"/>
      <c r="X25" s="37"/>
      <c r="Y25" s="37"/>
      <c r="Z25" s="37"/>
      <c r="AA25" s="37"/>
    </row>
    <row r="26" spans="1:38" s="369" customFormat="1" ht="15" customHeight="1">
      <c r="A26" s="478">
        <v>3</v>
      </c>
      <c r="B26" s="479">
        <v>44253</v>
      </c>
      <c r="C26" s="480"/>
      <c r="D26" s="481" t="s">
        <v>68</v>
      </c>
      <c r="E26" s="462" t="s">
        <v>557</v>
      </c>
      <c r="F26" s="462">
        <v>567</v>
      </c>
      <c r="G26" s="482">
        <v>549</v>
      </c>
      <c r="H26" s="482">
        <v>549</v>
      </c>
      <c r="I26" s="462" t="s">
        <v>856</v>
      </c>
      <c r="J26" s="463" t="s">
        <v>863</v>
      </c>
      <c r="K26" s="519">
        <f t="shared" ref="K26" si="9">H26-F26</f>
        <v>-18</v>
      </c>
      <c r="L26" s="511">
        <f t="shared" ref="L26" si="10">(F26*-0.7)/100</f>
        <v>-3.9689999999999999</v>
      </c>
      <c r="M26" s="483">
        <f t="shared" ref="M26" si="11">(K26+L26)/F26</f>
        <v>-3.874603174603175E-2</v>
      </c>
      <c r="N26" s="463" t="s">
        <v>620</v>
      </c>
      <c r="O26" s="484">
        <v>44256</v>
      </c>
      <c r="P26" s="4"/>
      <c r="Q26" s="4"/>
      <c r="R26" s="324" t="s">
        <v>559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69" customFormat="1" ht="15" customHeight="1">
      <c r="A27" s="474">
        <v>4</v>
      </c>
      <c r="B27" s="470">
        <v>44228</v>
      </c>
      <c r="C27" s="475"/>
      <c r="D27" s="476" t="s">
        <v>458</v>
      </c>
      <c r="E27" s="444" t="s">
        <v>557</v>
      </c>
      <c r="F27" s="444">
        <v>1640</v>
      </c>
      <c r="G27" s="477">
        <v>1590</v>
      </c>
      <c r="H27" s="477">
        <v>1687</v>
      </c>
      <c r="I27" s="444" t="s">
        <v>865</v>
      </c>
      <c r="J27" s="445" t="s">
        <v>866</v>
      </c>
      <c r="K27" s="517">
        <f t="shared" ref="K27" si="12">H27-F27</f>
        <v>47</v>
      </c>
      <c r="L27" s="471">
        <f>(F27*-0.07)/100</f>
        <v>-1.1480000000000001</v>
      </c>
      <c r="M27" s="442">
        <f t="shared" ref="M27" si="13">(K27+L27)/F27</f>
        <v>2.7958536585365852E-2</v>
      </c>
      <c r="N27" s="445" t="s">
        <v>556</v>
      </c>
      <c r="O27" s="464">
        <v>44256</v>
      </c>
      <c r="P27" s="4"/>
      <c r="Q27" s="4"/>
      <c r="R27" s="324" t="s">
        <v>792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5</v>
      </c>
      <c r="B28" s="470">
        <v>44228</v>
      </c>
      <c r="C28" s="475"/>
      <c r="D28" s="476" t="s">
        <v>226</v>
      </c>
      <c r="E28" s="444" t="s">
        <v>557</v>
      </c>
      <c r="F28" s="444">
        <v>2722.5</v>
      </c>
      <c r="G28" s="477">
        <v>2640</v>
      </c>
      <c r="H28" s="477">
        <v>2775.5</v>
      </c>
      <c r="I28" s="444">
        <v>2850</v>
      </c>
      <c r="J28" s="445" t="s">
        <v>867</v>
      </c>
      <c r="K28" s="517">
        <f t="shared" ref="K28" si="14">H28-F28</f>
        <v>53</v>
      </c>
      <c r="L28" s="471">
        <f>(F28*-0.07)/100</f>
        <v>-1.9057500000000003</v>
      </c>
      <c r="M28" s="442">
        <f t="shared" ref="M28" si="15">(K28+L28)/F28</f>
        <v>1.8767401285583105E-2</v>
      </c>
      <c r="N28" s="445" t="s">
        <v>556</v>
      </c>
      <c r="O28" s="464">
        <v>44256</v>
      </c>
      <c r="P28" s="4"/>
      <c r="Q28" s="4"/>
      <c r="R28" s="32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394">
        <v>6</v>
      </c>
      <c r="B29" s="418">
        <v>44229</v>
      </c>
      <c r="C29" s="421"/>
      <c r="D29" s="386" t="s">
        <v>294</v>
      </c>
      <c r="E29" s="387" t="s">
        <v>557</v>
      </c>
      <c r="F29" s="387" t="s">
        <v>888</v>
      </c>
      <c r="G29" s="422">
        <v>900</v>
      </c>
      <c r="H29" s="422"/>
      <c r="I29" s="387">
        <v>980</v>
      </c>
      <c r="J29" s="515" t="s">
        <v>558</v>
      </c>
      <c r="K29" s="352"/>
      <c r="L29" s="404"/>
      <c r="M29" s="402"/>
      <c r="N29" s="380"/>
      <c r="O29" s="393"/>
      <c r="P29" s="4"/>
      <c r="Q29" s="4"/>
      <c r="R29" s="324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74">
        <v>7</v>
      </c>
      <c r="B30" s="470">
        <v>44230</v>
      </c>
      <c r="C30" s="475"/>
      <c r="D30" s="476" t="s">
        <v>333</v>
      </c>
      <c r="E30" s="444" t="s">
        <v>557</v>
      </c>
      <c r="F30" s="444">
        <v>249.5</v>
      </c>
      <c r="G30" s="477">
        <v>242</v>
      </c>
      <c r="H30" s="477">
        <v>255.5</v>
      </c>
      <c r="I30" s="444">
        <v>270</v>
      </c>
      <c r="J30" s="445" t="s">
        <v>918</v>
      </c>
      <c r="K30" s="517">
        <f t="shared" ref="K30" si="16">H30-F30</f>
        <v>6</v>
      </c>
      <c r="L30" s="471">
        <f>(F30*-0.07)/100</f>
        <v>-0.17465000000000003</v>
      </c>
      <c r="M30" s="442">
        <f t="shared" ref="M30" si="17">(K30+L30)/F30</f>
        <v>2.334809619238477E-2</v>
      </c>
      <c r="N30" s="445" t="s">
        <v>556</v>
      </c>
      <c r="O30" s="464">
        <v>44258</v>
      </c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74">
        <v>8</v>
      </c>
      <c r="B31" s="470">
        <v>44230</v>
      </c>
      <c r="C31" s="475"/>
      <c r="D31" s="476" t="s">
        <v>372</v>
      </c>
      <c r="E31" s="444"/>
      <c r="F31" s="444">
        <v>539.5</v>
      </c>
      <c r="G31" s="477">
        <v>521</v>
      </c>
      <c r="H31" s="477">
        <v>553.5</v>
      </c>
      <c r="I31" s="444">
        <v>570</v>
      </c>
      <c r="J31" s="445" t="s">
        <v>920</v>
      </c>
      <c r="K31" s="517">
        <f t="shared" ref="K31" si="18">H31-F31</f>
        <v>14</v>
      </c>
      <c r="L31" s="471">
        <f>(F31*-0.07)/100</f>
        <v>-0.37764999999999999</v>
      </c>
      <c r="M31" s="442">
        <f t="shared" ref="M31" si="19">(K31+L31)/F31</f>
        <v>2.5249953660797037E-2</v>
      </c>
      <c r="N31" s="445" t="s">
        <v>556</v>
      </c>
      <c r="O31" s="464">
        <v>44258</v>
      </c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474">
        <v>9</v>
      </c>
      <c r="B32" s="470">
        <v>44230</v>
      </c>
      <c r="C32" s="475"/>
      <c r="D32" s="476" t="s">
        <v>408</v>
      </c>
      <c r="E32" s="444"/>
      <c r="F32" s="444">
        <v>102.25</v>
      </c>
      <c r="G32" s="477">
        <v>99</v>
      </c>
      <c r="H32" s="477">
        <v>104.55</v>
      </c>
      <c r="I32" s="444" t="s">
        <v>919</v>
      </c>
      <c r="J32" s="445" t="s">
        <v>921</v>
      </c>
      <c r="K32" s="517">
        <f t="shared" ref="K32" si="20">H32-F32</f>
        <v>2.2999999999999972</v>
      </c>
      <c r="L32" s="471">
        <f>(F32*-0.07)/100</f>
        <v>-7.1575E-2</v>
      </c>
      <c r="M32" s="442">
        <f t="shared" ref="M32" si="21">(K32+L32)/F32</f>
        <v>2.1793887530562318E-2</v>
      </c>
      <c r="N32" s="445" t="s">
        <v>556</v>
      </c>
      <c r="O32" s="464">
        <v>44258</v>
      </c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394"/>
      <c r="B33" s="418"/>
      <c r="C33" s="421"/>
      <c r="D33" s="386"/>
      <c r="E33" s="387"/>
      <c r="F33" s="387"/>
      <c r="G33" s="422"/>
      <c r="H33" s="422"/>
      <c r="I33" s="387"/>
      <c r="J33" s="515"/>
      <c r="K33" s="352"/>
      <c r="L33" s="404"/>
      <c r="M33" s="402"/>
      <c r="N33" s="380"/>
      <c r="O33" s="393"/>
      <c r="P33" s="4"/>
      <c r="Q33" s="4"/>
      <c r="R33" s="324"/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394"/>
      <c r="B34" s="418"/>
      <c r="C34" s="421"/>
      <c r="D34" s="386"/>
      <c r="E34" s="387"/>
      <c r="F34" s="387"/>
      <c r="G34" s="422"/>
      <c r="H34" s="422"/>
      <c r="I34" s="387"/>
      <c r="J34" s="515"/>
      <c r="K34" s="352"/>
      <c r="L34" s="404"/>
      <c r="M34" s="402"/>
      <c r="N34" s="380"/>
      <c r="O34" s="393"/>
      <c r="P34" s="4"/>
      <c r="Q34" s="4"/>
      <c r="R34" s="324"/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/>
      <c r="B35" s="418"/>
      <c r="C35" s="421"/>
      <c r="D35" s="386"/>
      <c r="E35" s="387"/>
      <c r="F35" s="387"/>
      <c r="G35" s="422"/>
      <c r="H35" s="422"/>
      <c r="I35" s="387"/>
      <c r="J35" s="352"/>
      <c r="K35" s="352"/>
      <c r="L35" s="404"/>
      <c r="M35" s="402"/>
      <c r="N35" s="380"/>
      <c r="O35" s="393"/>
      <c r="P35" s="4"/>
      <c r="Q35" s="4"/>
      <c r="R35" s="324"/>
      <c r="S35" s="37"/>
      <c r="T35" s="37"/>
      <c r="U35" s="37"/>
      <c r="V35" s="37"/>
      <c r="W35" s="37"/>
      <c r="X35" s="37"/>
      <c r="Y35" s="37"/>
      <c r="Z35" s="37"/>
      <c r="AA35" s="37"/>
    </row>
    <row r="36" spans="1:34" ht="44.25" customHeight="1">
      <c r="A36" s="20" t="s">
        <v>560</v>
      </c>
      <c r="B36" s="36"/>
      <c r="C36" s="36"/>
      <c r="D36" s="37"/>
      <c r="E36" s="33"/>
      <c r="F36" s="33"/>
      <c r="G36" s="32"/>
      <c r="H36" s="32" t="s">
        <v>822</v>
      </c>
      <c r="I36" s="33"/>
      <c r="J36" s="14"/>
      <c r="K36" s="76"/>
      <c r="L36" s="77"/>
      <c r="M36" s="76"/>
      <c r="N36" s="78"/>
      <c r="O36" s="76"/>
      <c r="P36" s="4"/>
      <c r="Q36" s="410"/>
      <c r="R36" s="423"/>
      <c r="S36" s="410"/>
      <c r="T36" s="410"/>
      <c r="U36" s="410"/>
      <c r="V36" s="410"/>
      <c r="W36" s="410"/>
      <c r="X36" s="410"/>
      <c r="Y36" s="410"/>
      <c r="Z36" s="37"/>
      <c r="AA36" s="37"/>
      <c r="AB36" s="37"/>
    </row>
    <row r="37" spans="1:34" s="3" customFormat="1">
      <c r="A37" s="26" t="s">
        <v>561</v>
      </c>
      <c r="B37" s="20"/>
      <c r="C37" s="20"/>
      <c r="D37" s="20"/>
      <c r="E37" s="2"/>
      <c r="F37" s="27" t="s">
        <v>562</v>
      </c>
      <c r="G37" s="38"/>
      <c r="H37" s="39"/>
      <c r="I37" s="79"/>
      <c r="J37" s="14"/>
      <c r="K37" s="80"/>
      <c r="L37" s="81"/>
      <c r="M37" s="82"/>
      <c r="N37" s="83"/>
      <c r="O37" s="84"/>
      <c r="P37" s="2"/>
      <c r="Q37" s="1"/>
      <c r="R37" s="9"/>
      <c r="Z37" s="6"/>
      <c r="AA37" s="6"/>
      <c r="AB37" s="6"/>
      <c r="AC37" s="6"/>
      <c r="AD37" s="6"/>
      <c r="AE37" s="6"/>
      <c r="AF37" s="6"/>
      <c r="AG37" s="6"/>
      <c r="AH37" s="6"/>
    </row>
    <row r="38" spans="1:34" s="6" customFormat="1" ht="14.25" customHeight="1">
      <c r="A38" s="26"/>
      <c r="B38" s="20"/>
      <c r="C38" s="20"/>
      <c r="D38" s="20"/>
      <c r="E38" s="29"/>
      <c r="F38" s="27" t="s">
        <v>564</v>
      </c>
      <c r="G38" s="38"/>
      <c r="H38" s="39"/>
      <c r="I38" s="79"/>
      <c r="J38" s="14"/>
      <c r="K38" s="80"/>
      <c r="L38" s="81"/>
      <c r="M38" s="82"/>
      <c r="N38" s="83"/>
      <c r="O38" s="84"/>
      <c r="P38" s="2"/>
      <c r="Q38" s="1"/>
      <c r="R38" s="9"/>
      <c r="S38" s="3"/>
      <c r="Y38" s="3"/>
      <c r="Z38" s="3"/>
    </row>
    <row r="39" spans="1:34" s="6" customFormat="1" ht="14.25" customHeight="1">
      <c r="A39" s="20"/>
      <c r="B39" s="20"/>
      <c r="C39" s="20"/>
      <c r="D39" s="20"/>
      <c r="E39" s="29"/>
      <c r="F39" s="14"/>
      <c r="G39" s="14"/>
      <c r="H39" s="28"/>
      <c r="I39" s="33"/>
      <c r="J39" s="68"/>
      <c r="K39" s="65"/>
      <c r="L39" s="66"/>
      <c r="M39" s="14"/>
      <c r="N39" s="69"/>
      <c r="O39" s="54"/>
      <c r="P39" s="5"/>
      <c r="Q39" s="1"/>
      <c r="R39" s="9"/>
      <c r="S39" s="3"/>
      <c r="Y39" s="3"/>
      <c r="Z39" s="3"/>
    </row>
    <row r="40" spans="1:34" s="6" customFormat="1" ht="15">
      <c r="A40" s="40" t="s">
        <v>571</v>
      </c>
      <c r="B40" s="40"/>
      <c r="C40" s="40"/>
      <c r="D40" s="40"/>
      <c r="E40" s="29"/>
      <c r="F40" s="14"/>
      <c r="G40" s="9"/>
      <c r="H40" s="14"/>
      <c r="I40" s="9"/>
      <c r="J40" s="85"/>
      <c r="K40" s="9"/>
      <c r="L40" s="9"/>
      <c r="M40" s="9"/>
      <c r="N40" s="9"/>
      <c r="O40" s="86"/>
      <c r="P40"/>
      <c r="Q40" s="1"/>
      <c r="R40" s="9"/>
      <c r="S40" s="3"/>
      <c r="Y40" s="3"/>
      <c r="Z40" s="3"/>
    </row>
    <row r="41" spans="1:34" s="6" customFormat="1" ht="38.25">
      <c r="A41" s="18" t="s">
        <v>16</v>
      </c>
      <c r="B41" s="18" t="s">
        <v>534</v>
      </c>
      <c r="C41" s="18"/>
      <c r="D41" s="19" t="s">
        <v>545</v>
      </c>
      <c r="E41" s="18" t="s">
        <v>546</v>
      </c>
      <c r="F41" s="18" t="s">
        <v>547</v>
      </c>
      <c r="G41" s="18" t="s">
        <v>566</v>
      </c>
      <c r="H41" s="18" t="s">
        <v>549</v>
      </c>
      <c r="I41" s="18" t="s">
        <v>550</v>
      </c>
      <c r="J41" s="17" t="s">
        <v>551</v>
      </c>
      <c r="K41" s="74" t="s">
        <v>572</v>
      </c>
      <c r="L41" s="60" t="s">
        <v>820</v>
      </c>
      <c r="M41" s="74" t="s">
        <v>568</v>
      </c>
      <c r="N41" s="18" t="s">
        <v>569</v>
      </c>
      <c r="O41" s="17" t="s">
        <v>554</v>
      </c>
      <c r="P41" s="87" t="s">
        <v>555</v>
      </c>
      <c r="Q41" s="1"/>
      <c r="R41" s="14"/>
      <c r="S41" s="3"/>
      <c r="Y41" s="3"/>
      <c r="Z41" s="3"/>
    </row>
    <row r="42" spans="1:34" s="369" customFormat="1" ht="13.9" customHeight="1">
      <c r="A42" s="518">
        <v>1</v>
      </c>
      <c r="B42" s="479">
        <v>44252</v>
      </c>
      <c r="C42" s="491"/>
      <c r="D42" s="461" t="s">
        <v>853</v>
      </c>
      <c r="E42" s="492" t="s">
        <v>557</v>
      </c>
      <c r="F42" s="462">
        <v>4530</v>
      </c>
      <c r="G42" s="462">
        <v>4425</v>
      </c>
      <c r="H42" s="462">
        <v>4430</v>
      </c>
      <c r="I42" s="463">
        <v>4730</v>
      </c>
      <c r="J42" s="463" t="s">
        <v>879</v>
      </c>
      <c r="K42" s="519">
        <f t="shared" ref="K42" si="22">H42-F42</f>
        <v>-100</v>
      </c>
      <c r="L42" s="511">
        <f t="shared" ref="L42" si="23">(H42*N42)*0.035%</f>
        <v>193.81250000000003</v>
      </c>
      <c r="M42" s="512">
        <f t="shared" ref="M42" si="24">(K42*N42)-L42</f>
        <v>-12693.8125</v>
      </c>
      <c r="N42" s="463">
        <v>125</v>
      </c>
      <c r="O42" s="513" t="s">
        <v>620</v>
      </c>
      <c r="P42" s="484">
        <v>44256</v>
      </c>
      <c r="Q42" s="363"/>
      <c r="R42" s="324" t="s">
        <v>792</v>
      </c>
      <c r="S42" s="37"/>
      <c r="Y42" s="37"/>
      <c r="Z42" s="37"/>
    </row>
    <row r="43" spans="1:34" s="369" customFormat="1" ht="13.9" customHeight="1">
      <c r="A43" s="516">
        <v>2</v>
      </c>
      <c r="B43" s="470">
        <v>44253</v>
      </c>
      <c r="C43" s="448"/>
      <c r="D43" s="446" t="s">
        <v>858</v>
      </c>
      <c r="E43" s="447" t="s">
        <v>557</v>
      </c>
      <c r="F43" s="444">
        <v>1313</v>
      </c>
      <c r="G43" s="444">
        <v>1287</v>
      </c>
      <c r="H43" s="444">
        <v>1342</v>
      </c>
      <c r="I43" s="445">
        <v>1360</v>
      </c>
      <c r="J43" s="445" t="s">
        <v>862</v>
      </c>
      <c r="K43" s="517">
        <f t="shared" ref="K43" si="25">H43-F43</f>
        <v>29</v>
      </c>
      <c r="L43" s="471">
        <f t="shared" ref="L43:L44" si="26">(H43*N43)*0.035%</f>
        <v>258.33500000000004</v>
      </c>
      <c r="M43" s="472">
        <f t="shared" ref="M43" si="27">(K43*N43)-L43</f>
        <v>15691.665000000001</v>
      </c>
      <c r="N43" s="445">
        <v>550</v>
      </c>
      <c r="O43" s="473" t="s">
        <v>556</v>
      </c>
      <c r="P43" s="443">
        <v>44256</v>
      </c>
      <c r="Q43" s="363"/>
      <c r="R43" s="324" t="s">
        <v>792</v>
      </c>
      <c r="S43" s="37"/>
      <c r="Y43" s="37"/>
      <c r="Z43" s="37"/>
    </row>
    <row r="44" spans="1:34" s="369" customFormat="1" ht="13.9" customHeight="1">
      <c r="A44" s="547">
        <v>3</v>
      </c>
      <c r="B44" s="549">
        <v>44256</v>
      </c>
      <c r="C44" s="491"/>
      <c r="D44" s="461" t="s">
        <v>849</v>
      </c>
      <c r="E44" s="492" t="s">
        <v>817</v>
      </c>
      <c r="F44" s="462">
        <v>14705</v>
      </c>
      <c r="G44" s="462">
        <v>14900</v>
      </c>
      <c r="H44" s="462">
        <v>14900</v>
      </c>
      <c r="I44" s="463">
        <v>14500</v>
      </c>
      <c r="J44" s="551" t="s">
        <v>881</v>
      </c>
      <c r="K44" s="511">
        <f>F44-G44</f>
        <v>-195</v>
      </c>
      <c r="L44" s="511">
        <f t="shared" si="26"/>
        <v>391.12500000000006</v>
      </c>
      <c r="M44" s="551">
        <v>-8741</v>
      </c>
      <c r="N44" s="551">
        <v>75</v>
      </c>
      <c r="O44" s="553" t="s">
        <v>620</v>
      </c>
      <c r="P44" s="545">
        <v>44257</v>
      </c>
      <c r="Q44" s="363"/>
      <c r="R44" s="324" t="s">
        <v>559</v>
      </c>
      <c r="S44" s="37"/>
      <c r="Y44" s="37"/>
      <c r="Z44" s="37"/>
    </row>
    <row r="45" spans="1:34" s="369" customFormat="1" ht="13.9" customHeight="1">
      <c r="A45" s="548"/>
      <c r="B45" s="550"/>
      <c r="C45" s="491"/>
      <c r="D45" s="461" t="s">
        <v>848</v>
      </c>
      <c r="E45" s="492" t="s">
        <v>817</v>
      </c>
      <c r="F45" s="462">
        <v>112.5</v>
      </c>
      <c r="G45" s="462"/>
      <c r="H45" s="462">
        <v>27.5</v>
      </c>
      <c r="I45" s="463"/>
      <c r="J45" s="552"/>
      <c r="K45" s="527">
        <f>F45-H45</f>
        <v>85</v>
      </c>
      <c r="L45" s="511">
        <v>100</v>
      </c>
      <c r="M45" s="552"/>
      <c r="N45" s="552"/>
      <c r="O45" s="554"/>
      <c r="P45" s="546"/>
      <c r="Q45" s="363"/>
      <c r="R45" s="324" t="s">
        <v>559</v>
      </c>
      <c r="S45" s="37"/>
      <c r="Y45" s="37"/>
      <c r="Z45" s="37"/>
    </row>
    <row r="46" spans="1:34" s="369" customFormat="1" ht="13.9" customHeight="1">
      <c r="A46" s="516">
        <v>4</v>
      </c>
      <c r="B46" s="470">
        <v>44256</v>
      </c>
      <c r="C46" s="448"/>
      <c r="D46" s="446" t="s">
        <v>864</v>
      </c>
      <c r="E46" s="447" t="s">
        <v>817</v>
      </c>
      <c r="F46" s="444">
        <v>736</v>
      </c>
      <c r="G46" s="444">
        <v>746</v>
      </c>
      <c r="H46" s="444">
        <v>729</v>
      </c>
      <c r="I46" s="445">
        <v>715</v>
      </c>
      <c r="J46" s="445" t="s">
        <v>852</v>
      </c>
      <c r="K46" s="517">
        <f>F46-H46</f>
        <v>7</v>
      </c>
      <c r="L46" s="471">
        <f t="shared" ref="L46:L48" si="28">(H46*N46)*0.035%</f>
        <v>306.18000000000006</v>
      </c>
      <c r="M46" s="472">
        <f t="shared" ref="M46:M48" si="29">(K46*N46)-L46</f>
        <v>8093.82</v>
      </c>
      <c r="N46" s="445">
        <v>1200</v>
      </c>
      <c r="O46" s="473" t="s">
        <v>556</v>
      </c>
      <c r="P46" s="464">
        <v>44256</v>
      </c>
      <c r="Q46" s="363"/>
      <c r="R46" s="324" t="s">
        <v>559</v>
      </c>
      <c r="S46" s="37"/>
      <c r="Y46" s="37"/>
      <c r="Z46" s="37"/>
    </row>
    <row r="47" spans="1:34" s="369" customFormat="1" ht="13.9" customHeight="1">
      <c r="A47" s="516">
        <v>5</v>
      </c>
      <c r="B47" s="470">
        <v>44256</v>
      </c>
      <c r="C47" s="448"/>
      <c r="D47" s="446" t="s">
        <v>871</v>
      </c>
      <c r="E47" s="447" t="s">
        <v>557</v>
      </c>
      <c r="F47" s="444">
        <v>1576.5</v>
      </c>
      <c r="G47" s="444">
        <v>1559</v>
      </c>
      <c r="H47" s="444">
        <v>1589</v>
      </c>
      <c r="I47" s="445">
        <v>1610</v>
      </c>
      <c r="J47" s="445" t="s">
        <v>872</v>
      </c>
      <c r="K47" s="517">
        <f t="shared" ref="K47:K48" si="30">H47-F47</f>
        <v>12.5</v>
      </c>
      <c r="L47" s="471">
        <f t="shared" si="28"/>
        <v>389.30500000000006</v>
      </c>
      <c r="M47" s="472">
        <f t="shared" si="29"/>
        <v>8360.6949999999997</v>
      </c>
      <c r="N47" s="445">
        <v>700</v>
      </c>
      <c r="O47" s="473" t="s">
        <v>556</v>
      </c>
      <c r="P47" s="464">
        <v>44256</v>
      </c>
      <c r="Q47" s="363"/>
      <c r="R47" s="324" t="s">
        <v>792</v>
      </c>
      <c r="S47" s="37"/>
      <c r="Y47" s="37"/>
      <c r="Z47" s="37"/>
    </row>
    <row r="48" spans="1:34" s="369" customFormat="1" ht="13.9" customHeight="1">
      <c r="A48" s="516">
        <v>6</v>
      </c>
      <c r="B48" s="470">
        <v>44256</v>
      </c>
      <c r="C48" s="448"/>
      <c r="D48" s="446" t="s">
        <v>873</v>
      </c>
      <c r="E48" s="447" t="s">
        <v>557</v>
      </c>
      <c r="F48" s="444">
        <v>2190</v>
      </c>
      <c r="G48" s="444">
        <v>2140</v>
      </c>
      <c r="H48" s="444">
        <v>2224</v>
      </c>
      <c r="I48" s="445">
        <v>2290</v>
      </c>
      <c r="J48" s="445" t="s">
        <v>570</v>
      </c>
      <c r="K48" s="517">
        <f t="shared" si="30"/>
        <v>34</v>
      </c>
      <c r="L48" s="471">
        <f t="shared" si="28"/>
        <v>194.60000000000002</v>
      </c>
      <c r="M48" s="472">
        <f t="shared" si="29"/>
        <v>8305.4</v>
      </c>
      <c r="N48" s="445">
        <v>250</v>
      </c>
      <c r="O48" s="473" t="s">
        <v>556</v>
      </c>
      <c r="P48" s="443">
        <v>44257</v>
      </c>
      <c r="Q48" s="363"/>
      <c r="R48" s="324" t="s">
        <v>792</v>
      </c>
      <c r="S48" s="37"/>
      <c r="Y48" s="37"/>
      <c r="Z48" s="37"/>
    </row>
    <row r="49" spans="1:34" s="369" customFormat="1" ht="13.9" customHeight="1">
      <c r="A49" s="516">
        <v>7</v>
      </c>
      <c r="B49" s="470">
        <v>44257</v>
      </c>
      <c r="C49" s="448"/>
      <c r="D49" s="446" t="s">
        <v>882</v>
      </c>
      <c r="E49" s="447" t="s">
        <v>557</v>
      </c>
      <c r="F49" s="444">
        <v>577.5</v>
      </c>
      <c r="G49" s="444">
        <v>570</v>
      </c>
      <c r="H49" s="444">
        <v>585.5</v>
      </c>
      <c r="I49" s="445">
        <v>598</v>
      </c>
      <c r="J49" s="445" t="s">
        <v>883</v>
      </c>
      <c r="K49" s="517">
        <f t="shared" ref="K49" si="31">H49-F49</f>
        <v>8</v>
      </c>
      <c r="L49" s="471">
        <f t="shared" ref="L49" si="32">(H49*N49)*0.035%</f>
        <v>320.29777500000006</v>
      </c>
      <c r="M49" s="472">
        <f t="shared" ref="M49" si="33">(K49*N49)-L49</f>
        <v>12183.702224999999</v>
      </c>
      <c r="N49" s="445">
        <v>1563</v>
      </c>
      <c r="O49" s="473" t="s">
        <v>556</v>
      </c>
      <c r="P49" s="464">
        <v>44257</v>
      </c>
      <c r="Q49" s="363"/>
      <c r="R49" s="324" t="s">
        <v>792</v>
      </c>
      <c r="S49" s="37"/>
      <c r="Y49" s="37"/>
      <c r="Z49" s="37"/>
    </row>
    <row r="50" spans="1:34" s="369" customFormat="1" ht="13.9" customHeight="1">
      <c r="A50" s="516">
        <v>8</v>
      </c>
      <c r="B50" s="470">
        <v>44257</v>
      </c>
      <c r="C50" s="448"/>
      <c r="D50" s="446" t="s">
        <v>886</v>
      </c>
      <c r="E50" s="447" t="s">
        <v>557</v>
      </c>
      <c r="F50" s="444">
        <v>1918</v>
      </c>
      <c r="G50" s="444">
        <v>1892</v>
      </c>
      <c r="H50" s="444">
        <v>1935.5</v>
      </c>
      <c r="I50" s="445">
        <v>1960</v>
      </c>
      <c r="J50" s="445" t="s">
        <v>887</v>
      </c>
      <c r="K50" s="517">
        <f t="shared" ref="K50" si="34">H50-F50</f>
        <v>17.5</v>
      </c>
      <c r="L50" s="471">
        <f t="shared" ref="L50" si="35">(H50*N50)*0.035%</f>
        <v>372.58375000000007</v>
      </c>
      <c r="M50" s="472">
        <f t="shared" ref="M50" si="36">(K50*N50)-L50</f>
        <v>9252.4162500000002</v>
      </c>
      <c r="N50" s="445">
        <v>550</v>
      </c>
      <c r="O50" s="473" t="s">
        <v>556</v>
      </c>
      <c r="P50" s="464">
        <v>44257</v>
      </c>
      <c r="Q50" s="363"/>
      <c r="R50" s="324" t="s">
        <v>792</v>
      </c>
      <c r="S50" s="37"/>
      <c r="Y50" s="37"/>
      <c r="Z50" s="37"/>
    </row>
    <row r="51" spans="1:34" s="369" customFormat="1" ht="13.9" customHeight="1">
      <c r="A51" s="528">
        <v>9</v>
      </c>
      <c r="B51" s="479">
        <v>44258</v>
      </c>
      <c r="C51" s="491"/>
      <c r="D51" s="461" t="s">
        <v>849</v>
      </c>
      <c r="E51" s="492" t="s">
        <v>817</v>
      </c>
      <c r="F51" s="462">
        <v>15075</v>
      </c>
      <c r="G51" s="462">
        <v>15180</v>
      </c>
      <c r="H51" s="462">
        <v>15180</v>
      </c>
      <c r="I51" s="463">
        <v>14850</v>
      </c>
      <c r="J51" s="463" t="s">
        <v>916</v>
      </c>
      <c r="K51" s="529">
        <f>F51-H51</f>
        <v>-105</v>
      </c>
      <c r="L51" s="511">
        <f t="shared" ref="L51" si="37">(H51*N51)*0.035%</f>
        <v>398.47500000000008</v>
      </c>
      <c r="M51" s="512">
        <f t="shared" ref="M51" si="38">(K51*N51)-L51</f>
        <v>-8273.4750000000004</v>
      </c>
      <c r="N51" s="463">
        <v>75</v>
      </c>
      <c r="O51" s="513" t="s">
        <v>620</v>
      </c>
      <c r="P51" s="530">
        <v>44258</v>
      </c>
      <c r="Q51" s="363"/>
      <c r="R51" s="324" t="s">
        <v>559</v>
      </c>
      <c r="S51" s="37"/>
      <c r="Y51" s="37"/>
      <c r="Z51" s="37"/>
    </row>
    <row r="52" spans="1:34" s="369" customFormat="1" ht="13.9" customHeight="1">
      <c r="A52" s="528">
        <v>10</v>
      </c>
      <c r="B52" s="479">
        <v>44258</v>
      </c>
      <c r="C52" s="491"/>
      <c r="D52" s="461" t="s">
        <v>864</v>
      </c>
      <c r="E52" s="492" t="s">
        <v>817</v>
      </c>
      <c r="F52" s="462">
        <v>744</v>
      </c>
      <c r="G52" s="462">
        <v>755</v>
      </c>
      <c r="H52" s="462">
        <v>754</v>
      </c>
      <c r="I52" s="463">
        <v>725</v>
      </c>
      <c r="J52" s="463" t="s">
        <v>917</v>
      </c>
      <c r="K52" s="529">
        <f>F52-H52</f>
        <v>-10</v>
      </c>
      <c r="L52" s="511">
        <f t="shared" ref="L52" si="39">(H52*N52)*0.035%</f>
        <v>316.68000000000006</v>
      </c>
      <c r="M52" s="512">
        <f t="shared" ref="M52" si="40">(K52*N52)-L52</f>
        <v>-12316.68</v>
      </c>
      <c r="N52" s="463">
        <v>1200</v>
      </c>
      <c r="O52" s="513" t="s">
        <v>620</v>
      </c>
      <c r="P52" s="530">
        <v>44258</v>
      </c>
      <c r="Q52" s="363"/>
      <c r="R52" s="324" t="s">
        <v>559</v>
      </c>
      <c r="S52" s="37"/>
      <c r="Y52" s="37"/>
      <c r="Z52" s="37"/>
    </row>
    <row r="53" spans="1:34" s="369" customFormat="1" ht="13.9" customHeight="1">
      <c r="A53" s="522"/>
      <c r="B53" s="418"/>
      <c r="C53" s="419"/>
      <c r="D53" s="412"/>
      <c r="E53" s="413"/>
      <c r="F53" s="387"/>
      <c r="G53" s="387"/>
      <c r="H53" s="387"/>
      <c r="I53" s="352"/>
      <c r="J53" s="352"/>
      <c r="K53" s="523"/>
      <c r="L53" s="406"/>
      <c r="M53" s="509"/>
      <c r="N53" s="352"/>
      <c r="O53" s="380"/>
      <c r="P53" s="393"/>
      <c r="Q53" s="363"/>
      <c r="R53" s="324"/>
      <c r="S53" s="37"/>
      <c r="Y53" s="37"/>
      <c r="Z53" s="37"/>
    </row>
    <row r="54" spans="1:34" s="369" customFormat="1" ht="13.9" customHeight="1">
      <c r="A54" s="420"/>
      <c r="B54" s="418"/>
      <c r="C54" s="419"/>
      <c r="D54" s="412"/>
      <c r="E54" s="413"/>
      <c r="F54" s="387"/>
      <c r="G54" s="387"/>
      <c r="H54" s="387"/>
      <c r="I54" s="352"/>
      <c r="J54" s="352"/>
      <c r="K54" s="352"/>
      <c r="L54" s="352"/>
      <c r="M54" s="352"/>
      <c r="N54" s="352"/>
      <c r="O54" s="352"/>
      <c r="P54" s="352"/>
      <c r="Q54" s="363"/>
      <c r="R54" s="324"/>
      <c r="S54" s="37"/>
      <c r="Y54" s="37"/>
      <c r="Z54" s="37"/>
    </row>
    <row r="55" spans="1:34" s="369" customFormat="1" ht="13.9" customHeight="1">
      <c r="A55" s="430"/>
      <c r="B55" s="424"/>
      <c r="C55" s="431"/>
      <c r="D55" s="432"/>
      <c r="E55" s="353"/>
      <c r="F55" s="399"/>
      <c r="G55" s="399"/>
      <c r="H55" s="399"/>
      <c r="I55" s="395"/>
      <c r="J55" s="395"/>
      <c r="K55" s="395"/>
      <c r="L55" s="395"/>
      <c r="M55" s="395"/>
      <c r="N55" s="395"/>
      <c r="O55" s="395"/>
      <c r="P55" s="395"/>
      <c r="Q55" s="363"/>
      <c r="R55" s="324"/>
      <c r="S55" s="37"/>
      <c r="Y55" s="37"/>
      <c r="Z55" s="37"/>
    </row>
    <row r="56" spans="1:34" s="3" customFormat="1">
      <c r="A56" s="41"/>
      <c r="B56" s="42"/>
      <c r="C56" s="43"/>
      <c r="D56" s="44"/>
      <c r="E56" s="45"/>
      <c r="F56" s="46"/>
      <c r="G56" s="46"/>
      <c r="H56" s="46"/>
      <c r="I56" s="46"/>
      <c r="J56" s="14"/>
      <c r="K56" s="88"/>
      <c r="L56" s="88"/>
      <c r="M56" s="14"/>
      <c r="N56" s="13"/>
      <c r="O56" s="89"/>
      <c r="P56" s="2"/>
      <c r="Q56" s="1"/>
      <c r="R56" s="14"/>
      <c r="Z56" s="6"/>
      <c r="AA56" s="6"/>
      <c r="AB56" s="6"/>
      <c r="AC56" s="6"/>
      <c r="AD56" s="6"/>
      <c r="AE56" s="6"/>
      <c r="AF56" s="6"/>
      <c r="AG56" s="6"/>
      <c r="AH56" s="6"/>
    </row>
    <row r="57" spans="1:34" s="3" customFormat="1" ht="15">
      <c r="A57" s="47" t="s">
        <v>573</v>
      </c>
      <c r="B57" s="47"/>
      <c r="C57" s="47"/>
      <c r="D57" s="47"/>
      <c r="E57" s="48"/>
      <c r="F57" s="46"/>
      <c r="G57" s="46"/>
      <c r="H57" s="46"/>
      <c r="I57" s="46"/>
      <c r="J57" s="50"/>
      <c r="K57" s="9"/>
      <c r="L57" s="9"/>
      <c r="M57" s="9"/>
      <c r="N57" s="8"/>
      <c r="O57" s="50"/>
      <c r="P57" s="2"/>
      <c r="Q57" s="1"/>
      <c r="R57" s="14"/>
      <c r="Z57" s="6"/>
      <c r="AA57" s="6"/>
      <c r="AB57" s="6"/>
      <c r="AC57" s="6"/>
      <c r="AD57" s="6"/>
      <c r="AE57" s="6"/>
      <c r="AF57" s="6"/>
      <c r="AG57" s="6"/>
      <c r="AH57" s="6"/>
    </row>
    <row r="58" spans="1:34" s="3" customFormat="1" ht="38.25">
      <c r="A58" s="18" t="s">
        <v>16</v>
      </c>
      <c r="B58" s="18" t="s">
        <v>534</v>
      </c>
      <c r="C58" s="18"/>
      <c r="D58" s="19" t="s">
        <v>545</v>
      </c>
      <c r="E58" s="18" t="s">
        <v>546</v>
      </c>
      <c r="F58" s="18" t="s">
        <v>547</v>
      </c>
      <c r="G58" s="49" t="s">
        <v>566</v>
      </c>
      <c r="H58" s="18" t="s">
        <v>549</v>
      </c>
      <c r="I58" s="18" t="s">
        <v>550</v>
      </c>
      <c r="J58" s="17" t="s">
        <v>551</v>
      </c>
      <c r="K58" s="17" t="s">
        <v>574</v>
      </c>
      <c r="L58" s="60" t="s">
        <v>820</v>
      </c>
      <c r="M58" s="74" t="s">
        <v>568</v>
      </c>
      <c r="N58" s="18" t="s">
        <v>569</v>
      </c>
      <c r="O58" s="18" t="s">
        <v>554</v>
      </c>
      <c r="P58" s="19" t="s">
        <v>555</v>
      </c>
      <c r="Q58" s="1"/>
      <c r="R58" s="14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369" customFormat="1" ht="13.9" customHeight="1">
      <c r="A59" s="516">
        <v>1</v>
      </c>
      <c r="B59" s="470">
        <v>44256</v>
      </c>
      <c r="C59" s="448"/>
      <c r="D59" s="446" t="s">
        <v>868</v>
      </c>
      <c r="E59" s="447" t="s">
        <v>557</v>
      </c>
      <c r="F59" s="444">
        <v>350</v>
      </c>
      <c r="G59" s="444">
        <v>190</v>
      </c>
      <c r="H59" s="444">
        <v>470</v>
      </c>
      <c r="I59" s="445">
        <v>700</v>
      </c>
      <c r="J59" s="445" t="s">
        <v>869</v>
      </c>
      <c r="K59" s="517">
        <f t="shared" ref="K59" si="41">H59-F59</f>
        <v>120</v>
      </c>
      <c r="L59" s="445">
        <v>100</v>
      </c>
      <c r="M59" s="472">
        <f t="shared" ref="M59" si="42">(K59*N59)-L59</f>
        <v>2900</v>
      </c>
      <c r="N59" s="445">
        <v>25</v>
      </c>
      <c r="O59" s="473" t="s">
        <v>556</v>
      </c>
      <c r="P59" s="464">
        <v>44256</v>
      </c>
      <c r="Q59" s="363"/>
      <c r="R59" s="324" t="s">
        <v>559</v>
      </c>
      <c r="S59" s="37"/>
      <c r="Y59" s="37"/>
      <c r="Z59" s="37"/>
    </row>
    <row r="60" spans="1:34" s="369" customFormat="1" ht="13.9" customHeight="1">
      <c r="A60" s="516">
        <v>2</v>
      </c>
      <c r="B60" s="470">
        <v>44256</v>
      </c>
      <c r="C60" s="448"/>
      <c r="D60" s="446" t="s">
        <v>868</v>
      </c>
      <c r="E60" s="447" t="s">
        <v>557</v>
      </c>
      <c r="F60" s="444">
        <v>340</v>
      </c>
      <c r="G60" s="444">
        <v>190</v>
      </c>
      <c r="H60" s="444">
        <v>430</v>
      </c>
      <c r="I60" s="445">
        <v>700</v>
      </c>
      <c r="J60" s="445" t="s">
        <v>870</v>
      </c>
      <c r="K60" s="517">
        <f t="shared" ref="K60" si="43">H60-F60</f>
        <v>90</v>
      </c>
      <c r="L60" s="445">
        <v>100</v>
      </c>
      <c r="M60" s="472">
        <f t="shared" ref="M60" si="44">(K60*N60)-L60</f>
        <v>2150</v>
      </c>
      <c r="N60" s="445">
        <v>25</v>
      </c>
      <c r="O60" s="473" t="s">
        <v>556</v>
      </c>
      <c r="P60" s="464">
        <v>44256</v>
      </c>
      <c r="Q60" s="363"/>
      <c r="R60" s="324" t="s">
        <v>559</v>
      </c>
      <c r="S60" s="37"/>
      <c r="Y60" s="37"/>
      <c r="Z60" s="37"/>
    </row>
    <row r="61" spans="1:34" s="369" customFormat="1" ht="13.9" customHeight="1">
      <c r="A61" s="516">
        <v>3</v>
      </c>
      <c r="B61" s="470">
        <v>44257</v>
      </c>
      <c r="C61" s="448"/>
      <c r="D61" s="446" t="s">
        <v>884</v>
      </c>
      <c r="E61" s="447" t="s">
        <v>557</v>
      </c>
      <c r="F61" s="444">
        <v>320</v>
      </c>
      <c r="G61" s="444">
        <v>170</v>
      </c>
      <c r="H61" s="444">
        <v>405</v>
      </c>
      <c r="I61" s="445">
        <v>700</v>
      </c>
      <c r="J61" s="445" t="s">
        <v>924</v>
      </c>
      <c r="K61" s="517">
        <f t="shared" ref="K61" si="45">H61-F61</f>
        <v>85</v>
      </c>
      <c r="L61" s="445">
        <v>100</v>
      </c>
      <c r="M61" s="472">
        <f t="shared" ref="M61" si="46">(K61*N61)-L61</f>
        <v>2025</v>
      </c>
      <c r="N61" s="445">
        <v>25</v>
      </c>
      <c r="O61" s="473" t="s">
        <v>556</v>
      </c>
      <c r="P61" s="464">
        <v>44257</v>
      </c>
      <c r="Q61" s="363"/>
      <c r="R61" s="324" t="s">
        <v>792</v>
      </c>
      <c r="S61" s="37"/>
      <c r="Y61" s="37"/>
      <c r="Z61" s="37"/>
    </row>
    <row r="62" spans="1:34" s="369" customFormat="1" ht="13.9" customHeight="1">
      <c r="A62" s="516">
        <v>4</v>
      </c>
      <c r="B62" s="470">
        <v>44257</v>
      </c>
      <c r="C62" s="448"/>
      <c r="D62" s="446" t="s">
        <v>889</v>
      </c>
      <c r="E62" s="447" t="s">
        <v>557</v>
      </c>
      <c r="F62" s="444">
        <v>73.5</v>
      </c>
      <c r="G62" s="444">
        <v>25</v>
      </c>
      <c r="H62" s="444">
        <v>96</v>
      </c>
      <c r="I62" s="445">
        <v>150</v>
      </c>
      <c r="J62" s="445" t="s">
        <v>890</v>
      </c>
      <c r="K62" s="517">
        <f t="shared" ref="K62" si="47">H62-F62</f>
        <v>22.5</v>
      </c>
      <c r="L62" s="445">
        <v>100</v>
      </c>
      <c r="M62" s="472">
        <f t="shared" ref="M62" si="48">(K62*N62)-L62</f>
        <v>1587.5</v>
      </c>
      <c r="N62" s="445">
        <v>75</v>
      </c>
      <c r="O62" s="473" t="s">
        <v>556</v>
      </c>
      <c r="P62" s="464">
        <v>44257</v>
      </c>
      <c r="Q62" s="363"/>
      <c r="R62" s="324" t="s">
        <v>792</v>
      </c>
      <c r="S62" s="37"/>
      <c r="Y62" s="37"/>
      <c r="Z62" s="37"/>
    </row>
    <row r="63" spans="1:34" s="369" customFormat="1" ht="13.9" customHeight="1">
      <c r="A63" s="528">
        <v>5</v>
      </c>
      <c r="B63" s="479">
        <v>44257</v>
      </c>
      <c r="C63" s="491"/>
      <c r="D63" s="461" t="s">
        <v>889</v>
      </c>
      <c r="E63" s="492" t="s">
        <v>557</v>
      </c>
      <c r="F63" s="462">
        <v>73.5</v>
      </c>
      <c r="G63" s="462">
        <v>25</v>
      </c>
      <c r="H63" s="462">
        <v>25</v>
      </c>
      <c r="I63" s="463">
        <v>150</v>
      </c>
      <c r="J63" s="463" t="s">
        <v>915</v>
      </c>
      <c r="K63" s="529">
        <f t="shared" ref="K63" si="49">H63-F63</f>
        <v>-48.5</v>
      </c>
      <c r="L63" s="463">
        <v>100</v>
      </c>
      <c r="M63" s="512">
        <f t="shared" ref="M63" si="50">(K63*N63)-L63</f>
        <v>-3737.5</v>
      </c>
      <c r="N63" s="463">
        <v>75</v>
      </c>
      <c r="O63" s="513" t="s">
        <v>620</v>
      </c>
      <c r="P63" s="484">
        <v>44258</v>
      </c>
      <c r="Q63" s="363"/>
      <c r="R63" s="324" t="s">
        <v>792</v>
      </c>
      <c r="S63" s="37"/>
      <c r="Y63" s="37"/>
      <c r="Z63" s="37"/>
    </row>
    <row r="64" spans="1:34" s="369" customFormat="1" ht="13.9" customHeight="1">
      <c r="A64" s="522">
        <v>6</v>
      </c>
      <c r="B64" s="418">
        <v>44258</v>
      </c>
      <c r="C64" s="419"/>
      <c r="D64" s="412" t="s">
        <v>868</v>
      </c>
      <c r="E64" s="413" t="s">
        <v>557</v>
      </c>
      <c r="F64" s="387" t="s">
        <v>914</v>
      </c>
      <c r="G64" s="387">
        <v>145</v>
      </c>
      <c r="H64" s="387"/>
      <c r="I64" s="352">
        <v>600</v>
      </c>
      <c r="J64" s="352" t="s">
        <v>558</v>
      </c>
      <c r="K64" s="523"/>
      <c r="L64" s="352"/>
      <c r="M64" s="509"/>
      <c r="N64" s="352"/>
      <c r="O64" s="380"/>
      <c r="P64" s="393"/>
      <c r="Q64" s="363"/>
      <c r="R64" s="324" t="s">
        <v>559</v>
      </c>
      <c r="S64" s="37"/>
      <c r="Y64" s="37"/>
      <c r="Z64" s="37"/>
    </row>
    <row r="65" spans="1:34" s="369" customFormat="1" ht="13.9" customHeight="1">
      <c r="A65" s="420"/>
      <c r="B65" s="418"/>
      <c r="C65" s="419"/>
      <c r="D65" s="412"/>
      <c r="E65" s="413"/>
      <c r="F65" s="387"/>
      <c r="G65" s="387"/>
      <c r="H65" s="387"/>
      <c r="I65" s="352"/>
      <c r="J65" s="352"/>
      <c r="K65" s="352"/>
      <c r="L65" s="352"/>
      <c r="M65" s="352"/>
      <c r="N65" s="352"/>
      <c r="O65" s="352"/>
      <c r="P65" s="352"/>
      <c r="Q65" s="363"/>
      <c r="R65" s="324"/>
      <c r="S65" s="37"/>
      <c r="Y65" s="37"/>
      <c r="Z65" s="37"/>
    </row>
    <row r="66" spans="1:34" s="37" customFormat="1" ht="14.25">
      <c r="A66" s="33"/>
      <c r="B66" s="397"/>
      <c r="C66" s="397"/>
      <c r="D66" s="398"/>
      <c r="E66" s="399"/>
      <c r="F66" s="399"/>
      <c r="G66" s="400"/>
      <c r="H66" s="400"/>
      <c r="I66" s="399"/>
      <c r="J66" s="395"/>
      <c r="K66" s="395"/>
      <c r="L66" s="395"/>
      <c r="M66" s="395"/>
      <c r="N66" s="395"/>
      <c r="O66" s="395"/>
      <c r="P66" s="395"/>
      <c r="Q66" s="363"/>
      <c r="R66" s="324"/>
      <c r="Z66" s="369"/>
      <c r="AA66" s="369"/>
      <c r="AB66" s="369"/>
      <c r="AC66" s="369"/>
      <c r="AD66" s="369"/>
      <c r="AE66" s="369"/>
      <c r="AF66" s="369"/>
      <c r="AG66" s="369"/>
      <c r="AH66" s="369"/>
    </row>
    <row r="67" spans="1:34" s="37" customFormat="1" ht="14.25">
      <c r="A67" s="33"/>
      <c r="B67" s="397"/>
      <c r="C67" s="397"/>
      <c r="D67" s="398"/>
      <c r="E67" s="399"/>
      <c r="F67" s="399"/>
      <c r="G67" s="400"/>
      <c r="H67" s="400"/>
      <c r="I67" s="399"/>
      <c r="J67" s="395"/>
      <c r="K67" s="395"/>
      <c r="L67" s="395"/>
      <c r="M67" s="395"/>
      <c r="N67" s="395"/>
      <c r="O67" s="395"/>
      <c r="P67" s="395"/>
      <c r="Q67" s="363"/>
      <c r="R67" s="324"/>
      <c r="Z67" s="369"/>
      <c r="AA67" s="369"/>
      <c r="AB67" s="369"/>
      <c r="AC67" s="369"/>
      <c r="AD67" s="369"/>
      <c r="AE67" s="369"/>
      <c r="AF67" s="369"/>
      <c r="AG67" s="369"/>
      <c r="AH67" s="369"/>
    </row>
    <row r="68" spans="1:34" s="37" customFormat="1" ht="14.25">
      <c r="A68" s="33"/>
      <c r="B68" s="397"/>
      <c r="C68" s="397"/>
      <c r="D68" s="398"/>
      <c r="E68" s="399"/>
      <c r="F68" s="399"/>
      <c r="G68" s="400"/>
      <c r="H68" s="400"/>
      <c r="I68" s="399"/>
      <c r="J68" s="395"/>
      <c r="K68" s="395"/>
      <c r="L68" s="395"/>
      <c r="M68" s="395"/>
      <c r="N68" s="395"/>
      <c r="O68" s="395"/>
      <c r="P68" s="395"/>
      <c r="Q68" s="363"/>
      <c r="R68" s="324"/>
      <c r="Z68" s="369"/>
      <c r="AA68" s="369"/>
      <c r="AB68" s="369"/>
      <c r="AC68" s="369"/>
      <c r="AD68" s="369"/>
      <c r="AE68" s="369"/>
      <c r="AF68" s="369"/>
      <c r="AG68" s="369"/>
      <c r="AH68" s="369"/>
    </row>
    <row r="69" spans="1:34" s="37" customFormat="1" ht="14.25">
      <c r="A69" s="33"/>
      <c r="B69" s="397"/>
      <c r="C69" s="397"/>
      <c r="D69" s="398"/>
      <c r="E69" s="399"/>
      <c r="F69" s="399"/>
      <c r="G69" s="400"/>
      <c r="H69" s="400"/>
      <c r="I69" s="399"/>
      <c r="J69" s="395"/>
      <c r="K69" s="395"/>
      <c r="L69" s="395"/>
      <c r="M69" s="395"/>
      <c r="N69" s="395"/>
      <c r="O69" s="395"/>
      <c r="P69" s="395"/>
      <c r="Q69" s="363"/>
      <c r="R69" s="324"/>
      <c r="Z69" s="369"/>
      <c r="AA69" s="369"/>
      <c r="AB69" s="369"/>
      <c r="AC69" s="369"/>
      <c r="AD69" s="369"/>
      <c r="AE69" s="369"/>
      <c r="AF69" s="369"/>
      <c r="AG69" s="369"/>
      <c r="AH69" s="369"/>
    </row>
    <row r="70" spans="1:34" s="37" customFormat="1" ht="14.25">
      <c r="A70" s="33"/>
      <c r="B70" s="397"/>
      <c r="C70" s="397"/>
      <c r="D70" s="398"/>
      <c r="E70" s="399"/>
      <c r="F70" s="399"/>
      <c r="G70" s="400"/>
      <c r="H70" s="400"/>
      <c r="I70" s="399"/>
      <c r="J70" s="395"/>
      <c r="K70" s="395"/>
      <c r="L70" s="395"/>
      <c r="M70" s="395"/>
      <c r="N70" s="395"/>
      <c r="O70" s="401"/>
      <c r="P70" s="395"/>
      <c r="Q70" s="363"/>
      <c r="R70" s="324"/>
      <c r="Z70" s="369"/>
      <c r="AA70" s="369"/>
      <c r="AB70" s="369"/>
      <c r="AC70" s="369"/>
      <c r="AD70" s="369"/>
      <c r="AE70" s="369"/>
      <c r="AF70" s="369"/>
      <c r="AG70" s="369"/>
      <c r="AH70" s="369"/>
    </row>
    <row r="71" spans="1:34" s="37" customFormat="1" ht="14.25">
      <c r="A71" s="353"/>
      <c r="B71" s="354"/>
      <c r="C71" s="354"/>
      <c r="D71" s="355"/>
      <c r="E71" s="353"/>
      <c r="F71" s="370"/>
      <c r="G71" s="353"/>
      <c r="H71" s="353"/>
      <c r="I71" s="353"/>
      <c r="J71" s="354"/>
      <c r="K71" s="371"/>
      <c r="L71" s="353"/>
      <c r="M71" s="353"/>
      <c r="N71" s="353"/>
      <c r="O71" s="372"/>
      <c r="P71" s="363"/>
      <c r="Q71" s="363"/>
      <c r="R71" s="324"/>
      <c r="Z71" s="369"/>
      <c r="AA71" s="369"/>
      <c r="AB71" s="369"/>
      <c r="AC71" s="369"/>
      <c r="AD71" s="369"/>
      <c r="AE71" s="369"/>
      <c r="AF71" s="369"/>
      <c r="AG71" s="369"/>
      <c r="AH71" s="369"/>
    </row>
    <row r="72" spans="1:34" ht="15">
      <c r="A72" s="96" t="s">
        <v>575</v>
      </c>
      <c r="B72" s="97"/>
      <c r="C72" s="97"/>
      <c r="D72" s="98"/>
      <c r="E72" s="31"/>
      <c r="F72" s="29"/>
      <c r="G72" s="29"/>
      <c r="H72" s="70"/>
      <c r="I72" s="116"/>
      <c r="J72" s="117"/>
      <c r="K72" s="14"/>
      <c r="L72" s="14"/>
      <c r="M72" s="14"/>
      <c r="N72" s="8"/>
      <c r="O72" s="50"/>
      <c r="Q72" s="92"/>
      <c r="R72" s="14"/>
      <c r="S72" s="13"/>
      <c r="T72" s="13"/>
      <c r="U72" s="13"/>
      <c r="V72" s="13"/>
      <c r="W72" s="13"/>
      <c r="X72" s="13"/>
      <c r="Y72" s="13"/>
      <c r="Z72" s="13"/>
    </row>
    <row r="73" spans="1:34" ht="38.25">
      <c r="A73" s="17" t="s">
        <v>16</v>
      </c>
      <c r="B73" s="18" t="s">
        <v>534</v>
      </c>
      <c r="C73" s="18"/>
      <c r="D73" s="19" t="s">
        <v>545</v>
      </c>
      <c r="E73" s="18" t="s">
        <v>546</v>
      </c>
      <c r="F73" s="18" t="s">
        <v>547</v>
      </c>
      <c r="G73" s="18" t="s">
        <v>548</v>
      </c>
      <c r="H73" s="18" t="s">
        <v>549</v>
      </c>
      <c r="I73" s="18" t="s">
        <v>550</v>
      </c>
      <c r="J73" s="17" t="s">
        <v>551</v>
      </c>
      <c r="K73" s="59" t="s">
        <v>567</v>
      </c>
      <c r="L73" s="392" t="s">
        <v>820</v>
      </c>
      <c r="M73" s="60" t="s">
        <v>819</v>
      </c>
      <c r="N73" s="18" t="s">
        <v>554</v>
      </c>
      <c r="O73" s="75" t="s">
        <v>555</v>
      </c>
      <c r="P73" s="94"/>
      <c r="Q73" s="8"/>
      <c r="R73" s="14"/>
      <c r="S73" s="13"/>
      <c r="T73" s="13"/>
      <c r="U73" s="13"/>
      <c r="V73" s="13"/>
      <c r="W73" s="13"/>
      <c r="X73" s="13"/>
      <c r="Y73" s="13"/>
      <c r="Z73" s="13"/>
    </row>
    <row r="74" spans="1:34" s="369" customFormat="1" ht="14.25">
      <c r="A74" s="494">
        <v>1</v>
      </c>
      <c r="B74" s="495">
        <v>44203</v>
      </c>
      <c r="C74" s="496"/>
      <c r="D74" s="497" t="s">
        <v>480</v>
      </c>
      <c r="E74" s="498" t="s">
        <v>557</v>
      </c>
      <c r="F74" s="499">
        <v>424</v>
      </c>
      <c r="G74" s="500">
        <v>385</v>
      </c>
      <c r="H74" s="499">
        <v>455</v>
      </c>
      <c r="I74" s="501" t="s">
        <v>830</v>
      </c>
      <c r="J74" s="502" t="s">
        <v>847</v>
      </c>
      <c r="K74" s="502">
        <f t="shared" ref="K74" si="51">H74-F74</f>
        <v>31</v>
      </c>
      <c r="L74" s="503">
        <f>(F74*-0.8)/100</f>
        <v>-3.3920000000000003</v>
      </c>
      <c r="M74" s="504">
        <f t="shared" ref="M74" si="52">(K74+L74)/F74</f>
        <v>6.5113207547169816E-2</v>
      </c>
      <c r="N74" s="505" t="s">
        <v>556</v>
      </c>
      <c r="O74" s="506">
        <v>43877</v>
      </c>
      <c r="P74" s="95"/>
      <c r="Q74" s="416"/>
      <c r="R74" s="455" t="s">
        <v>559</v>
      </c>
      <c r="S74" s="410"/>
      <c r="T74" s="410"/>
      <c r="U74" s="410"/>
      <c r="V74" s="410"/>
      <c r="W74" s="410"/>
      <c r="X74" s="410"/>
      <c r="Y74" s="410"/>
      <c r="Z74" s="410"/>
    </row>
    <row r="75" spans="1:34" s="369" customFormat="1" ht="14.25">
      <c r="A75" s="433">
        <v>2</v>
      </c>
      <c r="B75" s="373">
        <v>44238</v>
      </c>
      <c r="C75" s="435"/>
      <c r="D75" s="385" t="s">
        <v>445</v>
      </c>
      <c r="E75" s="378" t="s">
        <v>557</v>
      </c>
      <c r="F75" s="387" t="s">
        <v>843</v>
      </c>
      <c r="G75" s="383">
        <v>1390</v>
      </c>
      <c r="H75" s="387"/>
      <c r="I75" s="375" t="s">
        <v>844</v>
      </c>
      <c r="J75" s="493" t="s">
        <v>558</v>
      </c>
      <c r="K75" s="493"/>
      <c r="L75" s="406"/>
      <c r="M75" s="402"/>
      <c r="N75" s="407"/>
      <c r="O75" s="409"/>
      <c r="P75" s="95"/>
      <c r="Q75" s="416"/>
      <c r="R75" s="455" t="s">
        <v>559</v>
      </c>
      <c r="S75" s="410"/>
      <c r="T75" s="410"/>
      <c r="U75" s="410"/>
      <c r="V75" s="410"/>
      <c r="W75" s="410"/>
      <c r="X75" s="410"/>
      <c r="Y75" s="410"/>
      <c r="Z75" s="410"/>
    </row>
    <row r="76" spans="1:34" s="5" customFormat="1">
      <c r="A76" s="364"/>
      <c r="B76" s="365"/>
      <c r="C76" s="366"/>
      <c r="D76" s="367"/>
      <c r="E76" s="396"/>
      <c r="F76" s="396"/>
      <c r="G76" s="453"/>
      <c r="H76" s="453"/>
      <c r="I76" s="396"/>
      <c r="J76" s="454"/>
      <c r="K76" s="449"/>
      <c r="L76" s="450"/>
      <c r="M76" s="451"/>
      <c r="N76" s="452"/>
      <c r="O76" s="368"/>
      <c r="P76" s="120"/>
      <c r="Q76"/>
      <c r="R76" s="91"/>
      <c r="T76" s="54"/>
      <c r="U76" s="54"/>
      <c r="V76" s="54"/>
      <c r="W76" s="54"/>
      <c r="X76" s="54"/>
      <c r="Y76" s="54"/>
      <c r="Z76" s="54"/>
    </row>
    <row r="77" spans="1:34">
      <c r="A77" s="20" t="s">
        <v>560</v>
      </c>
      <c r="B77" s="20"/>
      <c r="C77" s="20"/>
      <c r="D77" s="20"/>
      <c r="E77" s="2"/>
      <c r="F77" s="27" t="s">
        <v>562</v>
      </c>
      <c r="G77" s="79"/>
      <c r="H77" s="79"/>
      <c r="I77" s="35"/>
      <c r="J77" s="82"/>
      <c r="K77" s="80"/>
      <c r="L77" s="81"/>
      <c r="M77" s="82"/>
      <c r="N77" s="83"/>
      <c r="O77" s="121"/>
      <c r="P77" s="8"/>
      <c r="Q77" s="13"/>
      <c r="R77" s="93"/>
      <c r="S77" s="13"/>
      <c r="T77" s="13"/>
      <c r="U77" s="13"/>
      <c r="V77" s="13"/>
      <c r="W77" s="13"/>
      <c r="X77" s="13"/>
      <c r="Y77" s="13"/>
    </row>
    <row r="78" spans="1:34">
      <c r="A78" s="26" t="s">
        <v>561</v>
      </c>
      <c r="B78" s="20"/>
      <c r="C78" s="20"/>
      <c r="D78" s="20"/>
      <c r="E78" s="29"/>
      <c r="F78" s="27" t="s">
        <v>564</v>
      </c>
      <c r="G78" s="9"/>
      <c r="H78" s="9"/>
      <c r="I78" s="9"/>
      <c r="J78" s="50"/>
      <c r="K78" s="9"/>
      <c r="L78" s="9"/>
      <c r="M78" s="9"/>
      <c r="N78" s="8"/>
      <c r="O78" s="50"/>
      <c r="Q78" s="4"/>
      <c r="R78" s="14"/>
      <c r="S78" s="13"/>
      <c r="T78" s="13"/>
      <c r="U78" s="13"/>
      <c r="V78" s="13"/>
      <c r="W78" s="13"/>
      <c r="X78" s="13"/>
      <c r="Y78" s="13"/>
      <c r="Z78" s="13"/>
    </row>
    <row r="79" spans="1:34">
      <c r="A79" s="26"/>
      <c r="B79" s="20"/>
      <c r="C79" s="20"/>
      <c r="D79" s="20"/>
      <c r="E79" s="29"/>
      <c r="F79" s="27"/>
      <c r="G79" s="9"/>
      <c r="H79" s="9"/>
      <c r="I79" s="9"/>
      <c r="J79" s="50"/>
      <c r="K79" s="9"/>
      <c r="L79" s="9"/>
      <c r="M79" s="9"/>
      <c r="N79" s="8"/>
      <c r="O79" s="50"/>
      <c r="Q79" s="4"/>
      <c r="R79" s="79"/>
      <c r="S79" s="13"/>
      <c r="T79" s="13"/>
      <c r="U79" s="13"/>
      <c r="V79" s="13"/>
      <c r="W79" s="13"/>
      <c r="X79" s="13"/>
      <c r="Y79" s="13"/>
      <c r="Z79" s="13"/>
    </row>
    <row r="80" spans="1:34" ht="15">
      <c r="A80" s="8"/>
      <c r="B80" s="30" t="s">
        <v>824</v>
      </c>
      <c r="C80" s="30"/>
      <c r="D80" s="30"/>
      <c r="E80" s="30"/>
      <c r="F80" s="31"/>
      <c r="G80" s="29"/>
      <c r="H80" s="29"/>
      <c r="I80" s="70"/>
      <c r="J80" s="71"/>
      <c r="K80" s="72"/>
      <c r="L80" s="391"/>
      <c r="M80" s="9"/>
      <c r="N80" s="8"/>
      <c r="O80" s="50"/>
      <c r="Q80" s="4"/>
      <c r="R80" s="79"/>
      <c r="S80" s="13"/>
      <c r="T80" s="13"/>
      <c r="U80" s="13"/>
      <c r="V80" s="13"/>
      <c r="W80" s="13"/>
      <c r="X80" s="13"/>
      <c r="Y80" s="13"/>
      <c r="Z80" s="13"/>
    </row>
    <row r="81" spans="1:29" ht="38.25">
      <c r="A81" s="17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566</v>
      </c>
      <c r="H81" s="18" t="s">
        <v>549</v>
      </c>
      <c r="I81" s="18" t="s">
        <v>550</v>
      </c>
      <c r="J81" s="73" t="s">
        <v>551</v>
      </c>
      <c r="K81" s="59" t="s">
        <v>567</v>
      </c>
      <c r="L81" s="74" t="s">
        <v>568</v>
      </c>
      <c r="M81" s="18" t="s">
        <v>569</v>
      </c>
      <c r="N81" s="392" t="s">
        <v>820</v>
      </c>
      <c r="O81" s="60" t="s">
        <v>819</v>
      </c>
      <c r="P81" s="18" t="s">
        <v>554</v>
      </c>
      <c r="Q81" s="75" t="s">
        <v>555</v>
      </c>
      <c r="R81" s="79"/>
      <c r="S81" s="13"/>
      <c r="T81" s="13"/>
      <c r="U81" s="13"/>
      <c r="V81" s="13"/>
      <c r="W81" s="13"/>
      <c r="X81" s="13"/>
      <c r="Y81" s="13"/>
      <c r="Z81" s="13"/>
    </row>
    <row r="82" spans="1:29" ht="14.25">
      <c r="A82" s="358"/>
      <c r="B82" s="373"/>
      <c r="C82" s="377"/>
      <c r="D82" s="385"/>
      <c r="E82" s="378"/>
      <c r="F82" s="403"/>
      <c r="G82" s="383"/>
      <c r="H82" s="378"/>
      <c r="I82" s="375"/>
      <c r="J82" s="414"/>
      <c r="K82" s="414"/>
      <c r="L82" s="415"/>
      <c r="M82" s="413"/>
      <c r="N82" s="415"/>
      <c r="O82" s="402"/>
      <c r="P82" s="379"/>
      <c r="Q82" s="393"/>
      <c r="R82" s="411"/>
      <c r="S82" s="401"/>
      <c r="T82" s="13"/>
      <c r="U82" s="410"/>
      <c r="V82" s="410"/>
      <c r="W82" s="410"/>
      <c r="X82" s="410"/>
      <c r="Y82" s="410"/>
      <c r="Z82" s="410"/>
      <c r="AA82" s="369"/>
      <c r="AB82" s="369"/>
      <c r="AC82" s="369"/>
    </row>
    <row r="83" spans="1:29" ht="14.25">
      <c r="A83" s="358"/>
      <c r="B83" s="373"/>
      <c r="C83" s="377"/>
      <c r="D83" s="385"/>
      <c r="E83" s="378"/>
      <c r="F83" s="403"/>
      <c r="G83" s="383"/>
      <c r="H83" s="378"/>
      <c r="I83" s="375"/>
      <c r="J83" s="414"/>
      <c r="K83" s="414"/>
      <c r="L83" s="415"/>
      <c r="M83" s="413"/>
      <c r="N83" s="415"/>
      <c r="O83" s="402"/>
      <c r="P83" s="379"/>
      <c r="Q83" s="393"/>
      <c r="R83" s="411"/>
      <c r="S83" s="401"/>
      <c r="T83" s="13"/>
      <c r="U83" s="410"/>
      <c r="V83" s="410"/>
      <c r="W83" s="410"/>
      <c r="X83" s="410"/>
      <c r="Y83" s="410"/>
      <c r="Z83" s="410"/>
      <c r="AA83" s="369"/>
      <c r="AB83" s="369"/>
      <c r="AC83" s="369"/>
    </row>
    <row r="84" spans="1:29" s="369" customFormat="1" ht="14.25">
      <c r="A84" s="358"/>
      <c r="B84" s="373"/>
      <c r="C84" s="377"/>
      <c r="D84" s="385"/>
      <c r="E84" s="378"/>
      <c r="F84" s="403"/>
      <c r="G84" s="383"/>
      <c r="H84" s="378"/>
      <c r="I84" s="375"/>
      <c r="J84" s="414"/>
      <c r="K84" s="414"/>
      <c r="L84" s="415"/>
      <c r="M84" s="413"/>
      <c r="N84" s="415"/>
      <c r="O84" s="402"/>
      <c r="P84" s="379"/>
      <c r="Q84" s="393"/>
      <c r="R84" s="408"/>
      <c r="S84" s="410"/>
      <c r="T84" s="410"/>
      <c r="U84" s="410"/>
      <c r="V84" s="410"/>
      <c r="W84" s="410"/>
      <c r="X84" s="410"/>
      <c r="Y84" s="410"/>
      <c r="Z84" s="410"/>
    </row>
    <row r="85" spans="1:29" s="369" customFormat="1" ht="14.25">
      <c r="A85" s="358"/>
      <c r="B85" s="373"/>
      <c r="C85" s="377"/>
      <c r="D85" s="385"/>
      <c r="E85" s="378"/>
      <c r="F85" s="414"/>
      <c r="G85" s="387"/>
      <c r="H85" s="378"/>
      <c r="I85" s="375"/>
      <c r="J85" s="414"/>
      <c r="K85" s="414"/>
      <c r="L85" s="415"/>
      <c r="M85" s="413"/>
      <c r="N85" s="415"/>
      <c r="O85" s="402"/>
      <c r="P85" s="379"/>
      <c r="Q85" s="393"/>
      <c r="R85" s="408"/>
      <c r="S85" s="410"/>
      <c r="T85" s="410"/>
      <c r="U85" s="410"/>
      <c r="V85" s="410"/>
      <c r="W85" s="410"/>
      <c r="X85" s="410"/>
      <c r="Y85" s="410"/>
      <c r="Z85" s="410"/>
    </row>
    <row r="86" spans="1:29" s="369" customFormat="1" ht="14.25">
      <c r="A86" s="358"/>
      <c r="B86" s="373"/>
      <c r="C86" s="377"/>
      <c r="D86" s="385"/>
      <c r="E86" s="378"/>
      <c r="F86" s="414"/>
      <c r="G86" s="387"/>
      <c r="H86" s="378"/>
      <c r="I86" s="375"/>
      <c r="J86" s="414"/>
      <c r="K86" s="414"/>
      <c r="L86" s="415"/>
      <c r="M86" s="413"/>
      <c r="N86" s="415"/>
      <c r="O86" s="402"/>
      <c r="P86" s="379"/>
      <c r="Q86" s="393"/>
      <c r="R86" s="408"/>
      <c r="S86" s="410"/>
      <c r="T86" s="410"/>
      <c r="U86" s="410"/>
      <c r="V86" s="410"/>
      <c r="W86" s="410"/>
      <c r="X86" s="410"/>
      <c r="Y86" s="410"/>
      <c r="Z86" s="410"/>
    </row>
    <row r="87" spans="1:29" s="369" customFormat="1" ht="14.25">
      <c r="A87" s="358"/>
      <c r="B87" s="373"/>
      <c r="C87" s="377"/>
      <c r="D87" s="385"/>
      <c r="E87" s="378"/>
      <c r="F87" s="403"/>
      <c r="G87" s="383"/>
      <c r="H87" s="378"/>
      <c r="I87" s="375"/>
      <c r="J87" s="414"/>
      <c r="K87" s="405"/>
      <c r="L87" s="415"/>
      <c r="M87" s="413"/>
      <c r="N87" s="415"/>
      <c r="O87" s="402"/>
      <c r="P87" s="407"/>
      <c r="Q87" s="393"/>
      <c r="R87" s="408"/>
      <c r="S87" s="410"/>
      <c r="T87" s="410"/>
      <c r="U87" s="410"/>
      <c r="V87" s="410"/>
      <c r="W87" s="410"/>
      <c r="X87" s="410"/>
      <c r="Y87" s="410"/>
      <c r="Z87" s="410"/>
    </row>
    <row r="88" spans="1:29" s="369" customFormat="1" ht="14.25">
      <c r="A88" s="358"/>
      <c r="B88" s="373"/>
      <c r="C88" s="377"/>
      <c r="D88" s="385"/>
      <c r="E88" s="378"/>
      <c r="F88" s="403"/>
      <c r="G88" s="383"/>
      <c r="H88" s="378"/>
      <c r="I88" s="375"/>
      <c r="J88" s="405"/>
      <c r="K88" s="405"/>
      <c r="L88" s="405"/>
      <c r="M88" s="405"/>
      <c r="N88" s="406"/>
      <c r="O88" s="417"/>
      <c r="P88" s="407"/>
      <c r="Q88" s="393"/>
      <c r="R88" s="408"/>
      <c r="S88" s="410"/>
      <c r="T88" s="410"/>
      <c r="U88" s="410"/>
      <c r="V88" s="410"/>
      <c r="W88" s="410"/>
      <c r="X88" s="410"/>
      <c r="Y88" s="410"/>
      <c r="Z88" s="410"/>
    </row>
    <row r="89" spans="1:29" s="369" customFormat="1" ht="14.25">
      <c r="A89" s="358"/>
      <c r="B89" s="373"/>
      <c r="C89" s="377"/>
      <c r="D89" s="385"/>
      <c r="E89" s="378"/>
      <c r="F89" s="414"/>
      <c r="G89" s="387"/>
      <c r="H89" s="378"/>
      <c r="I89" s="375"/>
      <c r="J89" s="414"/>
      <c r="K89" s="414"/>
      <c r="L89" s="415"/>
      <c r="M89" s="413"/>
      <c r="N89" s="415"/>
      <c r="O89" s="402"/>
      <c r="P89" s="379"/>
      <c r="Q89" s="393"/>
      <c r="R89" s="411"/>
      <c r="S89" s="401"/>
      <c r="T89" s="410"/>
      <c r="U89" s="410"/>
      <c r="V89" s="410"/>
      <c r="W89" s="410"/>
      <c r="X89" s="410"/>
      <c r="Y89" s="410"/>
      <c r="Z89" s="410"/>
    </row>
    <row r="90" spans="1:29" s="369" customFormat="1" ht="14.25">
      <c r="A90" s="358"/>
      <c r="B90" s="373"/>
      <c r="C90" s="377"/>
      <c r="D90" s="385"/>
      <c r="E90" s="378"/>
      <c r="F90" s="403"/>
      <c r="G90" s="383"/>
      <c r="H90" s="378"/>
      <c r="I90" s="375"/>
      <c r="J90" s="352"/>
      <c r="K90" s="352"/>
      <c r="L90" s="352"/>
      <c r="M90" s="352"/>
      <c r="N90" s="404"/>
      <c r="O90" s="402"/>
      <c r="P90" s="380"/>
      <c r="Q90" s="393"/>
      <c r="R90" s="411"/>
      <c r="S90" s="401"/>
      <c r="T90" s="410"/>
      <c r="U90" s="410"/>
      <c r="V90" s="410"/>
      <c r="W90" s="410"/>
      <c r="X90" s="410"/>
      <c r="Y90" s="410"/>
      <c r="Z90" s="410"/>
    </row>
    <row r="91" spans="1:29">
      <c r="A91" s="26"/>
      <c r="B91" s="20"/>
      <c r="C91" s="20"/>
      <c r="D91" s="20"/>
      <c r="E91" s="29"/>
      <c r="F91" s="27"/>
      <c r="G91" s="9"/>
      <c r="H91" s="9"/>
      <c r="I91" s="9"/>
      <c r="J91" s="50"/>
      <c r="K91" s="9"/>
      <c r="L91" s="9"/>
      <c r="M91" s="9"/>
      <c r="N91" s="8"/>
      <c r="O91" s="50"/>
      <c r="P91" s="4"/>
      <c r="Q91" s="8"/>
      <c r="R91" s="138"/>
      <c r="S91" s="13"/>
      <c r="T91" s="13"/>
      <c r="U91" s="13"/>
      <c r="V91" s="13"/>
      <c r="W91" s="13"/>
      <c r="X91" s="13"/>
      <c r="Y91" s="13"/>
      <c r="Z91" s="13"/>
    </row>
    <row r="92" spans="1:29">
      <c r="A92" s="26"/>
      <c r="B92" s="20"/>
      <c r="C92" s="20"/>
      <c r="D92" s="20"/>
      <c r="E92" s="29"/>
      <c r="F92" s="27"/>
      <c r="G92" s="38"/>
      <c r="H92" s="39"/>
      <c r="I92" s="79"/>
      <c r="J92" s="14"/>
      <c r="K92" s="80"/>
      <c r="L92" s="81"/>
      <c r="M92" s="82"/>
      <c r="N92" s="83"/>
      <c r="O92" s="84"/>
      <c r="P92" s="8"/>
      <c r="Q92" s="13"/>
      <c r="R92" s="138"/>
      <c r="S92" s="13"/>
      <c r="T92" s="13"/>
      <c r="U92" s="13"/>
      <c r="V92" s="13"/>
      <c r="W92" s="13"/>
      <c r="X92" s="13"/>
      <c r="Y92" s="13"/>
      <c r="Z92" s="13"/>
    </row>
    <row r="93" spans="1:29">
      <c r="A93" s="34"/>
      <c r="B93" s="42"/>
      <c r="C93" s="99"/>
      <c r="D93" s="3"/>
      <c r="E93" s="35"/>
      <c r="F93" s="79"/>
      <c r="G93" s="38"/>
      <c r="H93" s="39"/>
      <c r="I93" s="79"/>
      <c r="J93" s="14"/>
      <c r="K93" s="80"/>
      <c r="L93" s="81"/>
      <c r="M93" s="82"/>
      <c r="N93" s="83"/>
      <c r="O93" s="84"/>
      <c r="P93" s="8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9" ht="15">
      <c r="A94" s="2"/>
      <c r="B94" s="100" t="s">
        <v>576</v>
      </c>
      <c r="C94" s="100"/>
      <c r="D94" s="100"/>
      <c r="E94" s="100"/>
      <c r="F94" s="14"/>
      <c r="G94" s="14"/>
      <c r="H94" s="101"/>
      <c r="I94" s="14"/>
      <c r="J94" s="71"/>
      <c r="K94" s="72"/>
      <c r="L94" s="14"/>
      <c r="M94" s="14"/>
      <c r="N94" s="13"/>
      <c r="O94" s="95"/>
      <c r="P94" s="8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9" ht="38.25">
      <c r="A95" s="17" t="s">
        <v>16</v>
      </c>
      <c r="B95" s="18" t="s">
        <v>534</v>
      </c>
      <c r="C95" s="18"/>
      <c r="D95" s="19" t="s">
        <v>545</v>
      </c>
      <c r="E95" s="18" t="s">
        <v>546</v>
      </c>
      <c r="F95" s="18" t="s">
        <v>547</v>
      </c>
      <c r="G95" s="18" t="s">
        <v>577</v>
      </c>
      <c r="H95" s="18" t="s">
        <v>578</v>
      </c>
      <c r="I95" s="18" t="s">
        <v>550</v>
      </c>
      <c r="J95" s="58" t="s">
        <v>551</v>
      </c>
      <c r="K95" s="18" t="s">
        <v>552</v>
      </c>
      <c r="L95" s="18" t="s">
        <v>553</v>
      </c>
      <c r="M95" s="18" t="s">
        <v>554</v>
      </c>
      <c r="N95" s="19" t="s">
        <v>555</v>
      </c>
      <c r="O95" s="95"/>
      <c r="P95" s="8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9">
      <c r="A96" s="194">
        <v>1</v>
      </c>
      <c r="B96" s="102">
        <v>41579</v>
      </c>
      <c r="C96" s="102"/>
      <c r="D96" s="103" t="s">
        <v>579</v>
      </c>
      <c r="E96" s="104" t="s">
        <v>580</v>
      </c>
      <c r="F96" s="105">
        <v>82</v>
      </c>
      <c r="G96" s="104" t="s">
        <v>581</v>
      </c>
      <c r="H96" s="104">
        <v>100</v>
      </c>
      <c r="I96" s="122">
        <v>100</v>
      </c>
      <c r="J96" s="123" t="s">
        <v>582</v>
      </c>
      <c r="K96" s="124">
        <f t="shared" ref="K96:K127" si="53">H96-F96</f>
        <v>18</v>
      </c>
      <c r="L96" s="125">
        <f t="shared" ref="L96:L127" si="54">K96/F96</f>
        <v>0.21951219512195122</v>
      </c>
      <c r="M96" s="126" t="s">
        <v>556</v>
      </c>
      <c r="N96" s="127">
        <v>42657</v>
      </c>
      <c r="O96" s="50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2</v>
      </c>
      <c r="B97" s="102">
        <v>41794</v>
      </c>
      <c r="C97" s="102"/>
      <c r="D97" s="103" t="s">
        <v>583</v>
      </c>
      <c r="E97" s="104" t="s">
        <v>557</v>
      </c>
      <c r="F97" s="105">
        <v>257</v>
      </c>
      <c r="G97" s="104" t="s">
        <v>581</v>
      </c>
      <c r="H97" s="104">
        <v>300</v>
      </c>
      <c r="I97" s="122">
        <v>300</v>
      </c>
      <c r="J97" s="123" t="s">
        <v>582</v>
      </c>
      <c r="K97" s="124">
        <f t="shared" si="53"/>
        <v>43</v>
      </c>
      <c r="L97" s="125">
        <f t="shared" si="54"/>
        <v>0.16731517509727625</v>
      </c>
      <c r="M97" s="126" t="s">
        <v>556</v>
      </c>
      <c r="N97" s="127">
        <v>41822</v>
      </c>
      <c r="O97" s="50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3</v>
      </c>
      <c r="B98" s="102">
        <v>41828</v>
      </c>
      <c r="C98" s="102"/>
      <c r="D98" s="103" t="s">
        <v>584</v>
      </c>
      <c r="E98" s="104" t="s">
        <v>557</v>
      </c>
      <c r="F98" s="105">
        <v>393</v>
      </c>
      <c r="G98" s="104" t="s">
        <v>581</v>
      </c>
      <c r="H98" s="104">
        <v>468</v>
      </c>
      <c r="I98" s="122">
        <v>468</v>
      </c>
      <c r="J98" s="123" t="s">
        <v>582</v>
      </c>
      <c r="K98" s="124">
        <f t="shared" si="53"/>
        <v>75</v>
      </c>
      <c r="L98" s="125">
        <f t="shared" si="54"/>
        <v>0.19083969465648856</v>
      </c>
      <c r="M98" s="126" t="s">
        <v>556</v>
      </c>
      <c r="N98" s="127">
        <v>41863</v>
      </c>
      <c r="O98" s="50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4</v>
      </c>
      <c r="B99" s="102">
        <v>41857</v>
      </c>
      <c r="C99" s="102"/>
      <c r="D99" s="103" t="s">
        <v>585</v>
      </c>
      <c r="E99" s="104" t="s">
        <v>557</v>
      </c>
      <c r="F99" s="105">
        <v>205</v>
      </c>
      <c r="G99" s="104" t="s">
        <v>581</v>
      </c>
      <c r="H99" s="104">
        <v>275</v>
      </c>
      <c r="I99" s="122">
        <v>250</v>
      </c>
      <c r="J99" s="123" t="s">
        <v>582</v>
      </c>
      <c r="K99" s="124">
        <f t="shared" si="53"/>
        <v>70</v>
      </c>
      <c r="L99" s="125">
        <f t="shared" si="54"/>
        <v>0.34146341463414637</v>
      </c>
      <c r="M99" s="126" t="s">
        <v>556</v>
      </c>
      <c r="N99" s="127">
        <v>41962</v>
      </c>
      <c r="O99" s="50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5</v>
      </c>
      <c r="B100" s="102">
        <v>41886</v>
      </c>
      <c r="C100" s="102"/>
      <c r="D100" s="103" t="s">
        <v>586</v>
      </c>
      <c r="E100" s="104" t="s">
        <v>557</v>
      </c>
      <c r="F100" s="105">
        <v>162</v>
      </c>
      <c r="G100" s="104" t="s">
        <v>581</v>
      </c>
      <c r="H100" s="104">
        <v>190</v>
      </c>
      <c r="I100" s="122">
        <v>190</v>
      </c>
      <c r="J100" s="123" t="s">
        <v>582</v>
      </c>
      <c r="K100" s="124">
        <f t="shared" si="53"/>
        <v>28</v>
      </c>
      <c r="L100" s="125">
        <f t="shared" si="54"/>
        <v>0.1728395061728395</v>
      </c>
      <c r="M100" s="126" t="s">
        <v>556</v>
      </c>
      <c r="N100" s="127">
        <v>42006</v>
      </c>
      <c r="O100" s="50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6</v>
      </c>
      <c r="B101" s="102">
        <v>41886</v>
      </c>
      <c r="C101" s="102"/>
      <c r="D101" s="103" t="s">
        <v>587</v>
      </c>
      <c r="E101" s="104" t="s">
        <v>557</v>
      </c>
      <c r="F101" s="105">
        <v>75</v>
      </c>
      <c r="G101" s="104" t="s">
        <v>581</v>
      </c>
      <c r="H101" s="104">
        <v>91.5</v>
      </c>
      <c r="I101" s="122" t="s">
        <v>588</v>
      </c>
      <c r="J101" s="123" t="s">
        <v>589</v>
      </c>
      <c r="K101" s="124">
        <f t="shared" si="53"/>
        <v>16.5</v>
      </c>
      <c r="L101" s="125">
        <f t="shared" si="54"/>
        <v>0.22</v>
      </c>
      <c r="M101" s="126" t="s">
        <v>556</v>
      </c>
      <c r="N101" s="127">
        <v>41954</v>
      </c>
      <c r="O101" s="50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7</v>
      </c>
      <c r="B102" s="102">
        <v>41913</v>
      </c>
      <c r="C102" s="102"/>
      <c r="D102" s="103" t="s">
        <v>590</v>
      </c>
      <c r="E102" s="104" t="s">
        <v>557</v>
      </c>
      <c r="F102" s="105">
        <v>850</v>
      </c>
      <c r="G102" s="104" t="s">
        <v>581</v>
      </c>
      <c r="H102" s="104">
        <v>982.5</v>
      </c>
      <c r="I102" s="122">
        <v>1050</v>
      </c>
      <c r="J102" s="123" t="s">
        <v>591</v>
      </c>
      <c r="K102" s="124">
        <f t="shared" si="53"/>
        <v>132.5</v>
      </c>
      <c r="L102" s="125">
        <f t="shared" si="54"/>
        <v>0.15588235294117647</v>
      </c>
      <c r="M102" s="126" t="s">
        <v>556</v>
      </c>
      <c r="N102" s="127">
        <v>42039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4">
        <v>8</v>
      </c>
      <c r="B103" s="102">
        <v>41913</v>
      </c>
      <c r="C103" s="102"/>
      <c r="D103" s="103" t="s">
        <v>592</v>
      </c>
      <c r="E103" s="104" t="s">
        <v>557</v>
      </c>
      <c r="F103" s="105">
        <v>475</v>
      </c>
      <c r="G103" s="104" t="s">
        <v>581</v>
      </c>
      <c r="H103" s="104">
        <v>515</v>
      </c>
      <c r="I103" s="122">
        <v>600</v>
      </c>
      <c r="J103" s="123" t="s">
        <v>593</v>
      </c>
      <c r="K103" s="124">
        <f t="shared" si="53"/>
        <v>40</v>
      </c>
      <c r="L103" s="125">
        <f t="shared" si="54"/>
        <v>8.4210526315789472E-2</v>
      </c>
      <c r="M103" s="126" t="s">
        <v>556</v>
      </c>
      <c r="N103" s="127">
        <v>41939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9</v>
      </c>
      <c r="B104" s="102">
        <v>41913</v>
      </c>
      <c r="C104" s="102"/>
      <c r="D104" s="103" t="s">
        <v>594</v>
      </c>
      <c r="E104" s="104" t="s">
        <v>557</v>
      </c>
      <c r="F104" s="105">
        <v>86</v>
      </c>
      <c r="G104" s="104" t="s">
        <v>581</v>
      </c>
      <c r="H104" s="104">
        <v>99</v>
      </c>
      <c r="I104" s="122">
        <v>140</v>
      </c>
      <c r="J104" s="123" t="s">
        <v>595</v>
      </c>
      <c r="K104" s="124">
        <f t="shared" si="53"/>
        <v>13</v>
      </c>
      <c r="L104" s="125">
        <f t="shared" si="54"/>
        <v>0.15116279069767441</v>
      </c>
      <c r="M104" s="126" t="s">
        <v>556</v>
      </c>
      <c r="N104" s="127">
        <v>41939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10</v>
      </c>
      <c r="B105" s="102">
        <v>41926</v>
      </c>
      <c r="C105" s="102"/>
      <c r="D105" s="103" t="s">
        <v>596</v>
      </c>
      <c r="E105" s="104" t="s">
        <v>557</v>
      </c>
      <c r="F105" s="105">
        <v>496.6</v>
      </c>
      <c r="G105" s="104" t="s">
        <v>581</v>
      </c>
      <c r="H105" s="104">
        <v>621</v>
      </c>
      <c r="I105" s="122">
        <v>580</v>
      </c>
      <c r="J105" s="123" t="s">
        <v>582</v>
      </c>
      <c r="K105" s="124">
        <f t="shared" si="53"/>
        <v>124.39999999999998</v>
      </c>
      <c r="L105" s="125">
        <f t="shared" si="54"/>
        <v>0.25050342327829234</v>
      </c>
      <c r="M105" s="126" t="s">
        <v>556</v>
      </c>
      <c r="N105" s="127">
        <v>42605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11</v>
      </c>
      <c r="B106" s="102">
        <v>41926</v>
      </c>
      <c r="C106" s="102"/>
      <c r="D106" s="103" t="s">
        <v>597</v>
      </c>
      <c r="E106" s="104" t="s">
        <v>557</v>
      </c>
      <c r="F106" s="105">
        <v>2481.9</v>
      </c>
      <c r="G106" s="104" t="s">
        <v>581</v>
      </c>
      <c r="H106" s="104">
        <v>2840</v>
      </c>
      <c r="I106" s="122">
        <v>2870</v>
      </c>
      <c r="J106" s="123" t="s">
        <v>598</v>
      </c>
      <c r="K106" s="124">
        <f t="shared" si="53"/>
        <v>358.09999999999991</v>
      </c>
      <c r="L106" s="125">
        <f t="shared" si="54"/>
        <v>0.14428462065353154</v>
      </c>
      <c r="M106" s="126" t="s">
        <v>556</v>
      </c>
      <c r="N106" s="127">
        <v>42017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12</v>
      </c>
      <c r="B107" s="102">
        <v>41928</v>
      </c>
      <c r="C107" s="102"/>
      <c r="D107" s="103" t="s">
        <v>599</v>
      </c>
      <c r="E107" s="104" t="s">
        <v>557</v>
      </c>
      <c r="F107" s="105">
        <v>84.5</v>
      </c>
      <c r="G107" s="104" t="s">
        <v>581</v>
      </c>
      <c r="H107" s="104">
        <v>93</v>
      </c>
      <c r="I107" s="122">
        <v>110</v>
      </c>
      <c r="J107" s="123" t="s">
        <v>600</v>
      </c>
      <c r="K107" s="124">
        <f t="shared" si="53"/>
        <v>8.5</v>
      </c>
      <c r="L107" s="125">
        <f t="shared" si="54"/>
        <v>0.10059171597633136</v>
      </c>
      <c r="M107" s="126" t="s">
        <v>556</v>
      </c>
      <c r="N107" s="127">
        <v>41939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13</v>
      </c>
      <c r="B108" s="102">
        <v>41928</v>
      </c>
      <c r="C108" s="102"/>
      <c r="D108" s="103" t="s">
        <v>601</v>
      </c>
      <c r="E108" s="104" t="s">
        <v>557</v>
      </c>
      <c r="F108" s="105">
        <v>401</v>
      </c>
      <c r="G108" s="104" t="s">
        <v>581</v>
      </c>
      <c r="H108" s="104">
        <v>428</v>
      </c>
      <c r="I108" s="122">
        <v>450</v>
      </c>
      <c r="J108" s="123" t="s">
        <v>602</v>
      </c>
      <c r="K108" s="124">
        <f t="shared" si="53"/>
        <v>27</v>
      </c>
      <c r="L108" s="125">
        <f t="shared" si="54"/>
        <v>6.7331670822942641E-2</v>
      </c>
      <c r="M108" s="126" t="s">
        <v>556</v>
      </c>
      <c r="N108" s="127">
        <v>42020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14</v>
      </c>
      <c r="B109" s="102">
        <v>41928</v>
      </c>
      <c r="C109" s="102"/>
      <c r="D109" s="103" t="s">
        <v>603</v>
      </c>
      <c r="E109" s="104" t="s">
        <v>557</v>
      </c>
      <c r="F109" s="105">
        <v>101</v>
      </c>
      <c r="G109" s="104" t="s">
        <v>581</v>
      </c>
      <c r="H109" s="104">
        <v>112</v>
      </c>
      <c r="I109" s="122">
        <v>120</v>
      </c>
      <c r="J109" s="123" t="s">
        <v>604</v>
      </c>
      <c r="K109" s="124">
        <f t="shared" si="53"/>
        <v>11</v>
      </c>
      <c r="L109" s="125">
        <f t="shared" si="54"/>
        <v>0.10891089108910891</v>
      </c>
      <c r="M109" s="126" t="s">
        <v>556</v>
      </c>
      <c r="N109" s="127">
        <v>41939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15</v>
      </c>
      <c r="B110" s="102">
        <v>41954</v>
      </c>
      <c r="C110" s="102"/>
      <c r="D110" s="103" t="s">
        <v>605</v>
      </c>
      <c r="E110" s="104" t="s">
        <v>557</v>
      </c>
      <c r="F110" s="105">
        <v>59</v>
      </c>
      <c r="G110" s="104" t="s">
        <v>581</v>
      </c>
      <c r="H110" s="104">
        <v>76</v>
      </c>
      <c r="I110" s="122">
        <v>76</v>
      </c>
      <c r="J110" s="123" t="s">
        <v>582</v>
      </c>
      <c r="K110" s="124">
        <f t="shared" si="53"/>
        <v>17</v>
      </c>
      <c r="L110" s="125">
        <f t="shared" si="54"/>
        <v>0.28813559322033899</v>
      </c>
      <c r="M110" s="126" t="s">
        <v>556</v>
      </c>
      <c r="N110" s="127">
        <v>43032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16</v>
      </c>
      <c r="B111" s="102">
        <v>41954</v>
      </c>
      <c r="C111" s="102"/>
      <c r="D111" s="103" t="s">
        <v>594</v>
      </c>
      <c r="E111" s="104" t="s">
        <v>557</v>
      </c>
      <c r="F111" s="105">
        <v>99</v>
      </c>
      <c r="G111" s="104" t="s">
        <v>581</v>
      </c>
      <c r="H111" s="104">
        <v>120</v>
      </c>
      <c r="I111" s="122">
        <v>120</v>
      </c>
      <c r="J111" s="123" t="s">
        <v>606</v>
      </c>
      <c r="K111" s="124">
        <f t="shared" si="53"/>
        <v>21</v>
      </c>
      <c r="L111" s="125">
        <f t="shared" si="54"/>
        <v>0.21212121212121213</v>
      </c>
      <c r="M111" s="126" t="s">
        <v>556</v>
      </c>
      <c r="N111" s="127">
        <v>41960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17</v>
      </c>
      <c r="B112" s="102">
        <v>41956</v>
      </c>
      <c r="C112" s="102"/>
      <c r="D112" s="103" t="s">
        <v>607</v>
      </c>
      <c r="E112" s="104" t="s">
        <v>557</v>
      </c>
      <c r="F112" s="105">
        <v>22</v>
      </c>
      <c r="G112" s="104" t="s">
        <v>581</v>
      </c>
      <c r="H112" s="104">
        <v>33.549999999999997</v>
      </c>
      <c r="I112" s="122">
        <v>32</v>
      </c>
      <c r="J112" s="123" t="s">
        <v>608</v>
      </c>
      <c r="K112" s="124">
        <f t="shared" si="53"/>
        <v>11.549999999999997</v>
      </c>
      <c r="L112" s="125">
        <f t="shared" si="54"/>
        <v>0.52499999999999991</v>
      </c>
      <c r="M112" s="126" t="s">
        <v>556</v>
      </c>
      <c r="N112" s="127">
        <v>42188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18</v>
      </c>
      <c r="B113" s="102">
        <v>41976</v>
      </c>
      <c r="C113" s="102"/>
      <c r="D113" s="103" t="s">
        <v>609</v>
      </c>
      <c r="E113" s="104" t="s">
        <v>557</v>
      </c>
      <c r="F113" s="105">
        <v>440</v>
      </c>
      <c r="G113" s="104" t="s">
        <v>581</v>
      </c>
      <c r="H113" s="104">
        <v>520</v>
      </c>
      <c r="I113" s="122">
        <v>520</v>
      </c>
      <c r="J113" s="123" t="s">
        <v>610</v>
      </c>
      <c r="K113" s="124">
        <f t="shared" si="53"/>
        <v>80</v>
      </c>
      <c r="L113" s="125">
        <f t="shared" si="54"/>
        <v>0.18181818181818182</v>
      </c>
      <c r="M113" s="126" t="s">
        <v>556</v>
      </c>
      <c r="N113" s="127">
        <v>42208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19</v>
      </c>
      <c r="B114" s="102">
        <v>41976</v>
      </c>
      <c r="C114" s="102"/>
      <c r="D114" s="103" t="s">
        <v>611</v>
      </c>
      <c r="E114" s="104" t="s">
        <v>557</v>
      </c>
      <c r="F114" s="105">
        <v>360</v>
      </c>
      <c r="G114" s="104" t="s">
        <v>581</v>
      </c>
      <c r="H114" s="104">
        <v>427</v>
      </c>
      <c r="I114" s="122">
        <v>425</v>
      </c>
      <c r="J114" s="123" t="s">
        <v>612</v>
      </c>
      <c r="K114" s="124">
        <f t="shared" si="53"/>
        <v>67</v>
      </c>
      <c r="L114" s="125">
        <f t="shared" si="54"/>
        <v>0.18611111111111112</v>
      </c>
      <c r="M114" s="126" t="s">
        <v>556</v>
      </c>
      <c r="N114" s="127">
        <v>42058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20</v>
      </c>
      <c r="B115" s="102">
        <v>42012</v>
      </c>
      <c r="C115" s="102"/>
      <c r="D115" s="103" t="s">
        <v>613</v>
      </c>
      <c r="E115" s="104" t="s">
        <v>557</v>
      </c>
      <c r="F115" s="105">
        <v>360</v>
      </c>
      <c r="G115" s="104" t="s">
        <v>581</v>
      </c>
      <c r="H115" s="104">
        <v>455</v>
      </c>
      <c r="I115" s="122">
        <v>420</v>
      </c>
      <c r="J115" s="123" t="s">
        <v>614</v>
      </c>
      <c r="K115" s="124">
        <f t="shared" si="53"/>
        <v>95</v>
      </c>
      <c r="L115" s="125">
        <f t="shared" si="54"/>
        <v>0.2638888888888889</v>
      </c>
      <c r="M115" s="126" t="s">
        <v>556</v>
      </c>
      <c r="N115" s="127">
        <v>42024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21</v>
      </c>
      <c r="B116" s="102">
        <v>42012</v>
      </c>
      <c r="C116" s="102"/>
      <c r="D116" s="103" t="s">
        <v>615</v>
      </c>
      <c r="E116" s="104" t="s">
        <v>557</v>
      </c>
      <c r="F116" s="105">
        <v>130</v>
      </c>
      <c r="G116" s="104"/>
      <c r="H116" s="104">
        <v>175.5</v>
      </c>
      <c r="I116" s="122">
        <v>165</v>
      </c>
      <c r="J116" s="123" t="s">
        <v>616</v>
      </c>
      <c r="K116" s="124">
        <f t="shared" si="53"/>
        <v>45.5</v>
      </c>
      <c r="L116" s="125">
        <f t="shared" si="54"/>
        <v>0.35</v>
      </c>
      <c r="M116" s="126" t="s">
        <v>556</v>
      </c>
      <c r="N116" s="127">
        <v>43088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22</v>
      </c>
      <c r="B117" s="102">
        <v>42040</v>
      </c>
      <c r="C117" s="102"/>
      <c r="D117" s="103" t="s">
        <v>376</v>
      </c>
      <c r="E117" s="104" t="s">
        <v>580</v>
      </c>
      <c r="F117" s="105">
        <v>98</v>
      </c>
      <c r="G117" s="104"/>
      <c r="H117" s="104">
        <v>120</v>
      </c>
      <c r="I117" s="122">
        <v>120</v>
      </c>
      <c r="J117" s="123" t="s">
        <v>582</v>
      </c>
      <c r="K117" s="124">
        <f t="shared" si="53"/>
        <v>22</v>
      </c>
      <c r="L117" s="125">
        <f t="shared" si="54"/>
        <v>0.22448979591836735</v>
      </c>
      <c r="M117" s="126" t="s">
        <v>556</v>
      </c>
      <c r="N117" s="127">
        <v>42753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23</v>
      </c>
      <c r="B118" s="102">
        <v>42040</v>
      </c>
      <c r="C118" s="102"/>
      <c r="D118" s="103" t="s">
        <v>617</v>
      </c>
      <c r="E118" s="104" t="s">
        <v>580</v>
      </c>
      <c r="F118" s="105">
        <v>196</v>
      </c>
      <c r="G118" s="104"/>
      <c r="H118" s="104">
        <v>262</v>
      </c>
      <c r="I118" s="122">
        <v>255</v>
      </c>
      <c r="J118" s="123" t="s">
        <v>582</v>
      </c>
      <c r="K118" s="124">
        <f t="shared" si="53"/>
        <v>66</v>
      </c>
      <c r="L118" s="125">
        <f t="shared" si="54"/>
        <v>0.33673469387755101</v>
      </c>
      <c r="M118" s="126" t="s">
        <v>556</v>
      </c>
      <c r="N118" s="127">
        <v>42599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5">
        <v>24</v>
      </c>
      <c r="B119" s="106">
        <v>42067</v>
      </c>
      <c r="C119" s="106"/>
      <c r="D119" s="107" t="s">
        <v>375</v>
      </c>
      <c r="E119" s="108" t="s">
        <v>580</v>
      </c>
      <c r="F119" s="109">
        <v>235</v>
      </c>
      <c r="G119" s="109"/>
      <c r="H119" s="110">
        <v>77</v>
      </c>
      <c r="I119" s="128" t="s">
        <v>618</v>
      </c>
      <c r="J119" s="129" t="s">
        <v>619</v>
      </c>
      <c r="K119" s="130">
        <f t="shared" si="53"/>
        <v>-158</v>
      </c>
      <c r="L119" s="131">
        <f t="shared" si="54"/>
        <v>-0.67234042553191486</v>
      </c>
      <c r="M119" s="132" t="s">
        <v>620</v>
      </c>
      <c r="N119" s="133">
        <v>43522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25</v>
      </c>
      <c r="B120" s="102">
        <v>42067</v>
      </c>
      <c r="C120" s="102"/>
      <c r="D120" s="103" t="s">
        <v>453</v>
      </c>
      <c r="E120" s="104" t="s">
        <v>580</v>
      </c>
      <c r="F120" s="105">
        <v>185</v>
      </c>
      <c r="G120" s="104"/>
      <c r="H120" s="104">
        <v>224</v>
      </c>
      <c r="I120" s="122" t="s">
        <v>621</v>
      </c>
      <c r="J120" s="123" t="s">
        <v>582</v>
      </c>
      <c r="K120" s="124">
        <f t="shared" si="53"/>
        <v>39</v>
      </c>
      <c r="L120" s="125">
        <f t="shared" si="54"/>
        <v>0.21081081081081082</v>
      </c>
      <c r="M120" s="126" t="s">
        <v>556</v>
      </c>
      <c r="N120" s="127">
        <v>42647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339">
        <v>26</v>
      </c>
      <c r="B121" s="111">
        <v>42090</v>
      </c>
      <c r="C121" s="111"/>
      <c r="D121" s="112" t="s">
        <v>622</v>
      </c>
      <c r="E121" s="113" t="s">
        <v>580</v>
      </c>
      <c r="F121" s="114">
        <v>49.5</v>
      </c>
      <c r="G121" s="115"/>
      <c r="H121" s="115">
        <v>15.85</v>
      </c>
      <c r="I121" s="115">
        <v>67</v>
      </c>
      <c r="J121" s="134" t="s">
        <v>623</v>
      </c>
      <c r="K121" s="115">
        <f t="shared" si="53"/>
        <v>-33.65</v>
      </c>
      <c r="L121" s="135">
        <f t="shared" si="54"/>
        <v>-0.67979797979797973</v>
      </c>
      <c r="M121" s="132" t="s">
        <v>620</v>
      </c>
      <c r="N121" s="136">
        <v>43627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27</v>
      </c>
      <c r="B122" s="102">
        <v>42093</v>
      </c>
      <c r="C122" s="102"/>
      <c r="D122" s="103" t="s">
        <v>624</v>
      </c>
      <c r="E122" s="104" t="s">
        <v>580</v>
      </c>
      <c r="F122" s="105">
        <v>183.5</v>
      </c>
      <c r="G122" s="104"/>
      <c r="H122" s="104">
        <v>219</v>
      </c>
      <c r="I122" s="122">
        <v>218</v>
      </c>
      <c r="J122" s="123" t="s">
        <v>625</v>
      </c>
      <c r="K122" s="124">
        <f t="shared" si="53"/>
        <v>35.5</v>
      </c>
      <c r="L122" s="125">
        <f t="shared" si="54"/>
        <v>0.19346049046321526</v>
      </c>
      <c r="M122" s="126" t="s">
        <v>556</v>
      </c>
      <c r="N122" s="127">
        <v>42103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28</v>
      </c>
      <c r="B123" s="102">
        <v>42114</v>
      </c>
      <c r="C123" s="102"/>
      <c r="D123" s="103" t="s">
        <v>626</v>
      </c>
      <c r="E123" s="104" t="s">
        <v>580</v>
      </c>
      <c r="F123" s="105">
        <f>(227+237)/2</f>
        <v>232</v>
      </c>
      <c r="G123" s="104"/>
      <c r="H123" s="104">
        <v>298</v>
      </c>
      <c r="I123" s="122">
        <v>298</v>
      </c>
      <c r="J123" s="123" t="s">
        <v>582</v>
      </c>
      <c r="K123" s="124">
        <f t="shared" si="53"/>
        <v>66</v>
      </c>
      <c r="L123" s="125">
        <f t="shared" si="54"/>
        <v>0.28448275862068967</v>
      </c>
      <c r="M123" s="126" t="s">
        <v>556</v>
      </c>
      <c r="N123" s="127">
        <v>42823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29</v>
      </c>
      <c r="B124" s="102">
        <v>42128</v>
      </c>
      <c r="C124" s="102"/>
      <c r="D124" s="103" t="s">
        <v>627</v>
      </c>
      <c r="E124" s="104" t="s">
        <v>557</v>
      </c>
      <c r="F124" s="105">
        <v>385</v>
      </c>
      <c r="G124" s="104"/>
      <c r="H124" s="104">
        <f>212.5+331</f>
        <v>543.5</v>
      </c>
      <c r="I124" s="122">
        <v>510</v>
      </c>
      <c r="J124" s="123" t="s">
        <v>628</v>
      </c>
      <c r="K124" s="124">
        <f t="shared" si="53"/>
        <v>158.5</v>
      </c>
      <c r="L124" s="125">
        <f t="shared" si="54"/>
        <v>0.41168831168831171</v>
      </c>
      <c r="M124" s="126" t="s">
        <v>556</v>
      </c>
      <c r="N124" s="127">
        <v>42235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30</v>
      </c>
      <c r="B125" s="102">
        <v>42128</v>
      </c>
      <c r="C125" s="102"/>
      <c r="D125" s="103" t="s">
        <v>629</v>
      </c>
      <c r="E125" s="104" t="s">
        <v>557</v>
      </c>
      <c r="F125" s="105">
        <v>115.5</v>
      </c>
      <c r="G125" s="104"/>
      <c r="H125" s="104">
        <v>146</v>
      </c>
      <c r="I125" s="122">
        <v>142</v>
      </c>
      <c r="J125" s="123" t="s">
        <v>630</v>
      </c>
      <c r="K125" s="124">
        <f t="shared" si="53"/>
        <v>30.5</v>
      </c>
      <c r="L125" s="125">
        <f t="shared" si="54"/>
        <v>0.26406926406926406</v>
      </c>
      <c r="M125" s="126" t="s">
        <v>556</v>
      </c>
      <c r="N125" s="127">
        <v>42202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31</v>
      </c>
      <c r="B126" s="102">
        <v>42151</v>
      </c>
      <c r="C126" s="102"/>
      <c r="D126" s="103" t="s">
        <v>631</v>
      </c>
      <c r="E126" s="104" t="s">
        <v>557</v>
      </c>
      <c r="F126" s="105">
        <v>237.5</v>
      </c>
      <c r="G126" s="104"/>
      <c r="H126" s="104">
        <v>279.5</v>
      </c>
      <c r="I126" s="122">
        <v>278</v>
      </c>
      <c r="J126" s="123" t="s">
        <v>582</v>
      </c>
      <c r="K126" s="124">
        <f t="shared" si="53"/>
        <v>42</v>
      </c>
      <c r="L126" s="125">
        <f t="shared" si="54"/>
        <v>0.17684210526315788</v>
      </c>
      <c r="M126" s="126" t="s">
        <v>556</v>
      </c>
      <c r="N126" s="127">
        <v>42222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32</v>
      </c>
      <c r="B127" s="102">
        <v>42174</v>
      </c>
      <c r="C127" s="102"/>
      <c r="D127" s="103" t="s">
        <v>601</v>
      </c>
      <c r="E127" s="104" t="s">
        <v>580</v>
      </c>
      <c r="F127" s="105">
        <v>340</v>
      </c>
      <c r="G127" s="104"/>
      <c r="H127" s="104">
        <v>448</v>
      </c>
      <c r="I127" s="122">
        <v>448</v>
      </c>
      <c r="J127" s="123" t="s">
        <v>582</v>
      </c>
      <c r="K127" s="124">
        <f t="shared" si="53"/>
        <v>108</v>
      </c>
      <c r="L127" s="125">
        <f t="shared" si="54"/>
        <v>0.31764705882352939</v>
      </c>
      <c r="M127" s="126" t="s">
        <v>556</v>
      </c>
      <c r="N127" s="127">
        <v>43018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33</v>
      </c>
      <c r="B128" s="102">
        <v>42191</v>
      </c>
      <c r="C128" s="102"/>
      <c r="D128" s="103" t="s">
        <v>632</v>
      </c>
      <c r="E128" s="104" t="s">
        <v>580</v>
      </c>
      <c r="F128" s="105">
        <v>390</v>
      </c>
      <c r="G128" s="104"/>
      <c r="H128" s="104">
        <v>460</v>
      </c>
      <c r="I128" s="122">
        <v>460</v>
      </c>
      <c r="J128" s="123" t="s">
        <v>582</v>
      </c>
      <c r="K128" s="124">
        <f t="shared" ref="K128:K148" si="55">H128-F128</f>
        <v>70</v>
      </c>
      <c r="L128" s="125">
        <f t="shared" ref="L128:L148" si="56">K128/F128</f>
        <v>0.17948717948717949</v>
      </c>
      <c r="M128" s="126" t="s">
        <v>556</v>
      </c>
      <c r="N128" s="127">
        <v>42478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5">
        <v>34</v>
      </c>
      <c r="B129" s="106">
        <v>42195</v>
      </c>
      <c r="C129" s="106"/>
      <c r="D129" s="107" t="s">
        <v>633</v>
      </c>
      <c r="E129" s="108" t="s">
        <v>580</v>
      </c>
      <c r="F129" s="109">
        <v>122.5</v>
      </c>
      <c r="G129" s="109"/>
      <c r="H129" s="110">
        <v>61</v>
      </c>
      <c r="I129" s="128">
        <v>172</v>
      </c>
      <c r="J129" s="129" t="s">
        <v>634</v>
      </c>
      <c r="K129" s="130">
        <f t="shared" si="55"/>
        <v>-61.5</v>
      </c>
      <c r="L129" s="131">
        <f t="shared" si="56"/>
        <v>-0.50204081632653064</v>
      </c>
      <c r="M129" s="132" t="s">
        <v>620</v>
      </c>
      <c r="N129" s="133">
        <v>43333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35</v>
      </c>
      <c r="B130" s="102">
        <v>42219</v>
      </c>
      <c r="C130" s="102"/>
      <c r="D130" s="103" t="s">
        <v>635</v>
      </c>
      <c r="E130" s="104" t="s">
        <v>580</v>
      </c>
      <c r="F130" s="105">
        <v>297.5</v>
      </c>
      <c r="G130" s="104"/>
      <c r="H130" s="104">
        <v>350</v>
      </c>
      <c r="I130" s="122">
        <v>360</v>
      </c>
      <c r="J130" s="123" t="s">
        <v>636</v>
      </c>
      <c r="K130" s="124">
        <f t="shared" si="55"/>
        <v>52.5</v>
      </c>
      <c r="L130" s="125">
        <f t="shared" si="56"/>
        <v>0.17647058823529413</v>
      </c>
      <c r="M130" s="126" t="s">
        <v>556</v>
      </c>
      <c r="N130" s="127">
        <v>42232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36</v>
      </c>
      <c r="B131" s="102">
        <v>42219</v>
      </c>
      <c r="C131" s="102"/>
      <c r="D131" s="103" t="s">
        <v>637</v>
      </c>
      <c r="E131" s="104" t="s">
        <v>580</v>
      </c>
      <c r="F131" s="105">
        <v>115.5</v>
      </c>
      <c r="G131" s="104"/>
      <c r="H131" s="104">
        <v>149</v>
      </c>
      <c r="I131" s="122">
        <v>140</v>
      </c>
      <c r="J131" s="137" t="s">
        <v>638</v>
      </c>
      <c r="K131" s="124">
        <f t="shared" si="55"/>
        <v>33.5</v>
      </c>
      <c r="L131" s="125">
        <f t="shared" si="56"/>
        <v>0.29004329004329005</v>
      </c>
      <c r="M131" s="126" t="s">
        <v>556</v>
      </c>
      <c r="N131" s="127">
        <v>42740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37</v>
      </c>
      <c r="B132" s="102">
        <v>42251</v>
      </c>
      <c r="C132" s="102"/>
      <c r="D132" s="103" t="s">
        <v>631</v>
      </c>
      <c r="E132" s="104" t="s">
        <v>580</v>
      </c>
      <c r="F132" s="105">
        <v>226</v>
      </c>
      <c r="G132" s="104"/>
      <c r="H132" s="104">
        <v>292</v>
      </c>
      <c r="I132" s="122">
        <v>292</v>
      </c>
      <c r="J132" s="123" t="s">
        <v>639</v>
      </c>
      <c r="K132" s="124">
        <f t="shared" si="55"/>
        <v>66</v>
      </c>
      <c r="L132" s="125">
        <f t="shared" si="56"/>
        <v>0.29203539823008851</v>
      </c>
      <c r="M132" s="126" t="s">
        <v>556</v>
      </c>
      <c r="N132" s="127">
        <v>42286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38</v>
      </c>
      <c r="B133" s="102">
        <v>42254</v>
      </c>
      <c r="C133" s="102"/>
      <c r="D133" s="103" t="s">
        <v>626</v>
      </c>
      <c r="E133" s="104" t="s">
        <v>580</v>
      </c>
      <c r="F133" s="105">
        <v>232.5</v>
      </c>
      <c r="G133" s="104"/>
      <c r="H133" s="104">
        <v>312.5</v>
      </c>
      <c r="I133" s="122">
        <v>310</v>
      </c>
      <c r="J133" s="123" t="s">
        <v>582</v>
      </c>
      <c r="K133" s="124">
        <f t="shared" si="55"/>
        <v>80</v>
      </c>
      <c r="L133" s="125">
        <f t="shared" si="56"/>
        <v>0.34408602150537637</v>
      </c>
      <c r="M133" s="126" t="s">
        <v>556</v>
      </c>
      <c r="N133" s="127">
        <v>42823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39</v>
      </c>
      <c r="B134" s="102">
        <v>42268</v>
      </c>
      <c r="C134" s="102"/>
      <c r="D134" s="103" t="s">
        <v>640</v>
      </c>
      <c r="E134" s="104" t="s">
        <v>580</v>
      </c>
      <c r="F134" s="105">
        <v>196.5</v>
      </c>
      <c r="G134" s="104"/>
      <c r="H134" s="104">
        <v>238</v>
      </c>
      <c r="I134" s="122">
        <v>238</v>
      </c>
      <c r="J134" s="123" t="s">
        <v>639</v>
      </c>
      <c r="K134" s="124">
        <f t="shared" si="55"/>
        <v>41.5</v>
      </c>
      <c r="L134" s="125">
        <f t="shared" si="56"/>
        <v>0.21119592875318066</v>
      </c>
      <c r="M134" s="126" t="s">
        <v>556</v>
      </c>
      <c r="N134" s="127">
        <v>42291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40</v>
      </c>
      <c r="B135" s="102">
        <v>42271</v>
      </c>
      <c r="C135" s="102"/>
      <c r="D135" s="103" t="s">
        <v>579</v>
      </c>
      <c r="E135" s="104" t="s">
        <v>580</v>
      </c>
      <c r="F135" s="105">
        <v>65</v>
      </c>
      <c r="G135" s="104"/>
      <c r="H135" s="104">
        <v>82</v>
      </c>
      <c r="I135" s="122">
        <v>82</v>
      </c>
      <c r="J135" s="123" t="s">
        <v>639</v>
      </c>
      <c r="K135" s="124">
        <f t="shared" si="55"/>
        <v>17</v>
      </c>
      <c r="L135" s="125">
        <f t="shared" si="56"/>
        <v>0.26153846153846155</v>
      </c>
      <c r="M135" s="126" t="s">
        <v>556</v>
      </c>
      <c r="N135" s="127">
        <v>42578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41</v>
      </c>
      <c r="B136" s="102">
        <v>42291</v>
      </c>
      <c r="C136" s="102"/>
      <c r="D136" s="103" t="s">
        <v>641</v>
      </c>
      <c r="E136" s="104" t="s">
        <v>580</v>
      </c>
      <c r="F136" s="105">
        <v>144</v>
      </c>
      <c r="G136" s="104"/>
      <c r="H136" s="104">
        <v>182.5</v>
      </c>
      <c r="I136" s="122">
        <v>181</v>
      </c>
      <c r="J136" s="123" t="s">
        <v>639</v>
      </c>
      <c r="K136" s="124">
        <f t="shared" si="55"/>
        <v>38.5</v>
      </c>
      <c r="L136" s="125">
        <f t="shared" si="56"/>
        <v>0.2673611111111111</v>
      </c>
      <c r="M136" s="126" t="s">
        <v>556</v>
      </c>
      <c r="N136" s="127">
        <v>42817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42</v>
      </c>
      <c r="B137" s="102">
        <v>42291</v>
      </c>
      <c r="C137" s="102"/>
      <c r="D137" s="103" t="s">
        <v>642</v>
      </c>
      <c r="E137" s="104" t="s">
        <v>580</v>
      </c>
      <c r="F137" s="105">
        <v>264</v>
      </c>
      <c r="G137" s="104"/>
      <c r="H137" s="104">
        <v>311</v>
      </c>
      <c r="I137" s="122">
        <v>311</v>
      </c>
      <c r="J137" s="123" t="s">
        <v>639</v>
      </c>
      <c r="K137" s="124">
        <f t="shared" si="55"/>
        <v>47</v>
      </c>
      <c r="L137" s="125">
        <f t="shared" si="56"/>
        <v>0.17803030303030304</v>
      </c>
      <c r="M137" s="126" t="s">
        <v>556</v>
      </c>
      <c r="N137" s="127">
        <v>42604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43</v>
      </c>
      <c r="B138" s="102">
        <v>42318</v>
      </c>
      <c r="C138" s="102"/>
      <c r="D138" s="103" t="s">
        <v>643</v>
      </c>
      <c r="E138" s="104" t="s">
        <v>557</v>
      </c>
      <c r="F138" s="105">
        <v>549.5</v>
      </c>
      <c r="G138" s="104"/>
      <c r="H138" s="104">
        <v>630</v>
      </c>
      <c r="I138" s="122">
        <v>630</v>
      </c>
      <c r="J138" s="123" t="s">
        <v>639</v>
      </c>
      <c r="K138" s="124">
        <f t="shared" si="55"/>
        <v>80.5</v>
      </c>
      <c r="L138" s="125">
        <f t="shared" si="56"/>
        <v>0.1464968152866242</v>
      </c>
      <c r="M138" s="126" t="s">
        <v>556</v>
      </c>
      <c r="N138" s="127">
        <v>42419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44</v>
      </c>
      <c r="B139" s="102">
        <v>42342</v>
      </c>
      <c r="C139" s="102"/>
      <c r="D139" s="103" t="s">
        <v>644</v>
      </c>
      <c r="E139" s="104" t="s">
        <v>580</v>
      </c>
      <c r="F139" s="105">
        <v>1027.5</v>
      </c>
      <c r="G139" s="104"/>
      <c r="H139" s="104">
        <v>1315</v>
      </c>
      <c r="I139" s="122">
        <v>1250</v>
      </c>
      <c r="J139" s="123" t="s">
        <v>639</v>
      </c>
      <c r="K139" s="124">
        <f t="shared" si="55"/>
        <v>287.5</v>
      </c>
      <c r="L139" s="125">
        <f t="shared" si="56"/>
        <v>0.27980535279805352</v>
      </c>
      <c r="M139" s="126" t="s">
        <v>556</v>
      </c>
      <c r="N139" s="127">
        <v>43244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45</v>
      </c>
      <c r="B140" s="102">
        <v>42367</v>
      </c>
      <c r="C140" s="102"/>
      <c r="D140" s="103" t="s">
        <v>645</v>
      </c>
      <c r="E140" s="104" t="s">
        <v>580</v>
      </c>
      <c r="F140" s="105">
        <v>465</v>
      </c>
      <c r="G140" s="104"/>
      <c r="H140" s="104">
        <v>540</v>
      </c>
      <c r="I140" s="122">
        <v>540</v>
      </c>
      <c r="J140" s="123" t="s">
        <v>639</v>
      </c>
      <c r="K140" s="124">
        <f t="shared" si="55"/>
        <v>75</v>
      </c>
      <c r="L140" s="125">
        <f t="shared" si="56"/>
        <v>0.16129032258064516</v>
      </c>
      <c r="M140" s="126" t="s">
        <v>556</v>
      </c>
      <c r="N140" s="127">
        <v>42530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46</v>
      </c>
      <c r="B141" s="102">
        <v>42380</v>
      </c>
      <c r="C141" s="102"/>
      <c r="D141" s="103" t="s">
        <v>376</v>
      </c>
      <c r="E141" s="104" t="s">
        <v>557</v>
      </c>
      <c r="F141" s="105">
        <v>81</v>
      </c>
      <c r="G141" s="104"/>
      <c r="H141" s="104">
        <v>110</v>
      </c>
      <c r="I141" s="122">
        <v>110</v>
      </c>
      <c r="J141" s="123" t="s">
        <v>639</v>
      </c>
      <c r="K141" s="124">
        <f t="shared" si="55"/>
        <v>29</v>
      </c>
      <c r="L141" s="125">
        <f t="shared" si="56"/>
        <v>0.35802469135802467</v>
      </c>
      <c r="M141" s="126" t="s">
        <v>556</v>
      </c>
      <c r="N141" s="127">
        <v>42745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47</v>
      </c>
      <c r="B142" s="102">
        <v>42382</v>
      </c>
      <c r="C142" s="102"/>
      <c r="D142" s="103" t="s">
        <v>646</v>
      </c>
      <c r="E142" s="104" t="s">
        <v>557</v>
      </c>
      <c r="F142" s="105">
        <v>417.5</v>
      </c>
      <c r="G142" s="104"/>
      <c r="H142" s="104">
        <v>547</v>
      </c>
      <c r="I142" s="122">
        <v>535</v>
      </c>
      <c r="J142" s="123" t="s">
        <v>639</v>
      </c>
      <c r="K142" s="124">
        <f t="shared" si="55"/>
        <v>129.5</v>
      </c>
      <c r="L142" s="125">
        <f t="shared" si="56"/>
        <v>0.31017964071856285</v>
      </c>
      <c r="M142" s="126" t="s">
        <v>556</v>
      </c>
      <c r="N142" s="127">
        <v>42578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48</v>
      </c>
      <c r="B143" s="102">
        <v>42408</v>
      </c>
      <c r="C143" s="102"/>
      <c r="D143" s="103" t="s">
        <v>647</v>
      </c>
      <c r="E143" s="104" t="s">
        <v>580</v>
      </c>
      <c r="F143" s="105">
        <v>650</v>
      </c>
      <c r="G143" s="104"/>
      <c r="H143" s="104">
        <v>800</v>
      </c>
      <c r="I143" s="122">
        <v>800</v>
      </c>
      <c r="J143" s="123" t="s">
        <v>639</v>
      </c>
      <c r="K143" s="124">
        <f t="shared" si="55"/>
        <v>150</v>
      </c>
      <c r="L143" s="125">
        <f t="shared" si="56"/>
        <v>0.23076923076923078</v>
      </c>
      <c r="M143" s="126" t="s">
        <v>556</v>
      </c>
      <c r="N143" s="127">
        <v>43154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49</v>
      </c>
      <c r="B144" s="102">
        <v>42433</v>
      </c>
      <c r="C144" s="102"/>
      <c r="D144" s="103" t="s">
        <v>193</v>
      </c>
      <c r="E144" s="104" t="s">
        <v>580</v>
      </c>
      <c r="F144" s="105">
        <v>437.5</v>
      </c>
      <c r="G144" s="104"/>
      <c r="H144" s="104">
        <v>504.5</v>
      </c>
      <c r="I144" s="122">
        <v>522</v>
      </c>
      <c r="J144" s="123" t="s">
        <v>648</v>
      </c>
      <c r="K144" s="124">
        <f t="shared" si="55"/>
        <v>67</v>
      </c>
      <c r="L144" s="125">
        <f t="shared" si="56"/>
        <v>0.15314285714285714</v>
      </c>
      <c r="M144" s="126" t="s">
        <v>556</v>
      </c>
      <c r="N144" s="127">
        <v>42480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50</v>
      </c>
      <c r="B145" s="102">
        <v>42438</v>
      </c>
      <c r="C145" s="102"/>
      <c r="D145" s="103" t="s">
        <v>649</v>
      </c>
      <c r="E145" s="104" t="s">
        <v>580</v>
      </c>
      <c r="F145" s="105">
        <v>189.5</v>
      </c>
      <c r="G145" s="104"/>
      <c r="H145" s="104">
        <v>218</v>
      </c>
      <c r="I145" s="122">
        <v>218</v>
      </c>
      <c r="J145" s="123" t="s">
        <v>639</v>
      </c>
      <c r="K145" s="124">
        <f t="shared" si="55"/>
        <v>28.5</v>
      </c>
      <c r="L145" s="125">
        <f t="shared" si="56"/>
        <v>0.15039577836411611</v>
      </c>
      <c r="M145" s="126" t="s">
        <v>556</v>
      </c>
      <c r="N145" s="127">
        <v>43034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339">
        <v>51</v>
      </c>
      <c r="B146" s="111">
        <v>42471</v>
      </c>
      <c r="C146" s="111"/>
      <c r="D146" s="112" t="s">
        <v>650</v>
      </c>
      <c r="E146" s="113" t="s">
        <v>580</v>
      </c>
      <c r="F146" s="114">
        <v>36.5</v>
      </c>
      <c r="G146" s="115"/>
      <c r="H146" s="115">
        <v>15.85</v>
      </c>
      <c r="I146" s="115">
        <v>60</v>
      </c>
      <c r="J146" s="134" t="s">
        <v>651</v>
      </c>
      <c r="K146" s="130">
        <f t="shared" si="55"/>
        <v>-20.65</v>
      </c>
      <c r="L146" s="164">
        <f t="shared" si="56"/>
        <v>-0.5657534246575342</v>
      </c>
      <c r="M146" s="132" t="s">
        <v>620</v>
      </c>
      <c r="N146" s="165">
        <v>43627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52</v>
      </c>
      <c r="B147" s="102">
        <v>42472</v>
      </c>
      <c r="C147" s="102"/>
      <c r="D147" s="103" t="s">
        <v>652</v>
      </c>
      <c r="E147" s="104" t="s">
        <v>580</v>
      </c>
      <c r="F147" s="105">
        <v>93</v>
      </c>
      <c r="G147" s="104"/>
      <c r="H147" s="104">
        <v>149</v>
      </c>
      <c r="I147" s="122">
        <v>140</v>
      </c>
      <c r="J147" s="137" t="s">
        <v>653</v>
      </c>
      <c r="K147" s="124">
        <f t="shared" si="55"/>
        <v>56</v>
      </c>
      <c r="L147" s="125">
        <f t="shared" si="56"/>
        <v>0.60215053763440862</v>
      </c>
      <c r="M147" s="126" t="s">
        <v>556</v>
      </c>
      <c r="N147" s="127">
        <v>42740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53</v>
      </c>
      <c r="B148" s="102">
        <v>42472</v>
      </c>
      <c r="C148" s="102"/>
      <c r="D148" s="103" t="s">
        <v>654</v>
      </c>
      <c r="E148" s="104" t="s">
        <v>580</v>
      </c>
      <c r="F148" s="105">
        <v>130</v>
      </c>
      <c r="G148" s="104"/>
      <c r="H148" s="104">
        <v>150</v>
      </c>
      <c r="I148" s="122" t="s">
        <v>655</v>
      </c>
      <c r="J148" s="123" t="s">
        <v>639</v>
      </c>
      <c r="K148" s="124">
        <f t="shared" si="55"/>
        <v>20</v>
      </c>
      <c r="L148" s="125">
        <f t="shared" si="56"/>
        <v>0.15384615384615385</v>
      </c>
      <c r="M148" s="126" t="s">
        <v>556</v>
      </c>
      <c r="N148" s="127">
        <v>42564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54</v>
      </c>
      <c r="B149" s="102">
        <v>42473</v>
      </c>
      <c r="C149" s="102"/>
      <c r="D149" s="103" t="s">
        <v>344</v>
      </c>
      <c r="E149" s="104" t="s">
        <v>580</v>
      </c>
      <c r="F149" s="105">
        <v>196</v>
      </c>
      <c r="G149" s="104"/>
      <c r="H149" s="104">
        <v>299</v>
      </c>
      <c r="I149" s="122">
        <v>299</v>
      </c>
      <c r="J149" s="123" t="s">
        <v>639</v>
      </c>
      <c r="K149" s="124">
        <v>103</v>
      </c>
      <c r="L149" s="125">
        <v>0.52551020408163296</v>
      </c>
      <c r="M149" s="126" t="s">
        <v>556</v>
      </c>
      <c r="N149" s="127">
        <v>42620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55</v>
      </c>
      <c r="B150" s="102">
        <v>42473</v>
      </c>
      <c r="C150" s="102"/>
      <c r="D150" s="103" t="s">
        <v>713</v>
      </c>
      <c r="E150" s="104" t="s">
        <v>580</v>
      </c>
      <c r="F150" s="105">
        <v>88</v>
      </c>
      <c r="G150" s="104"/>
      <c r="H150" s="104">
        <v>103</v>
      </c>
      <c r="I150" s="122">
        <v>103</v>
      </c>
      <c r="J150" s="123" t="s">
        <v>639</v>
      </c>
      <c r="K150" s="124">
        <v>15</v>
      </c>
      <c r="L150" s="125">
        <v>0.170454545454545</v>
      </c>
      <c r="M150" s="126" t="s">
        <v>556</v>
      </c>
      <c r="N150" s="127">
        <v>42530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56</v>
      </c>
      <c r="B151" s="102">
        <v>42492</v>
      </c>
      <c r="C151" s="102"/>
      <c r="D151" s="103" t="s">
        <v>656</v>
      </c>
      <c r="E151" s="104" t="s">
        <v>580</v>
      </c>
      <c r="F151" s="105">
        <v>127.5</v>
      </c>
      <c r="G151" s="104"/>
      <c r="H151" s="104">
        <v>148</v>
      </c>
      <c r="I151" s="122" t="s">
        <v>657</v>
      </c>
      <c r="J151" s="123" t="s">
        <v>639</v>
      </c>
      <c r="K151" s="124">
        <f>H151-F151</f>
        <v>20.5</v>
      </c>
      <c r="L151" s="125">
        <f>K151/F151</f>
        <v>0.16078431372549021</v>
      </c>
      <c r="M151" s="126" t="s">
        <v>556</v>
      </c>
      <c r="N151" s="127">
        <v>42564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57</v>
      </c>
      <c r="B152" s="102">
        <v>42493</v>
      </c>
      <c r="C152" s="102"/>
      <c r="D152" s="103" t="s">
        <v>658</v>
      </c>
      <c r="E152" s="104" t="s">
        <v>580</v>
      </c>
      <c r="F152" s="105">
        <v>675</v>
      </c>
      <c r="G152" s="104"/>
      <c r="H152" s="104">
        <v>815</v>
      </c>
      <c r="I152" s="122" t="s">
        <v>659</v>
      </c>
      <c r="J152" s="123" t="s">
        <v>639</v>
      </c>
      <c r="K152" s="124">
        <f>H152-F152</f>
        <v>140</v>
      </c>
      <c r="L152" s="125">
        <f>K152/F152</f>
        <v>0.2074074074074074</v>
      </c>
      <c r="M152" s="126" t="s">
        <v>556</v>
      </c>
      <c r="N152" s="127">
        <v>43154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5">
        <v>58</v>
      </c>
      <c r="B153" s="106">
        <v>42522</v>
      </c>
      <c r="C153" s="106"/>
      <c r="D153" s="107" t="s">
        <v>714</v>
      </c>
      <c r="E153" s="108" t="s">
        <v>580</v>
      </c>
      <c r="F153" s="109">
        <v>500</v>
      </c>
      <c r="G153" s="109"/>
      <c r="H153" s="110">
        <v>232.5</v>
      </c>
      <c r="I153" s="128" t="s">
        <v>715</v>
      </c>
      <c r="J153" s="129" t="s">
        <v>716</v>
      </c>
      <c r="K153" s="130">
        <f>H153-F153</f>
        <v>-267.5</v>
      </c>
      <c r="L153" s="131">
        <f>K153/F153</f>
        <v>-0.53500000000000003</v>
      </c>
      <c r="M153" s="132" t="s">
        <v>620</v>
      </c>
      <c r="N153" s="133">
        <v>43735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59</v>
      </c>
      <c r="B154" s="102">
        <v>42527</v>
      </c>
      <c r="C154" s="102"/>
      <c r="D154" s="103" t="s">
        <v>660</v>
      </c>
      <c r="E154" s="104" t="s">
        <v>580</v>
      </c>
      <c r="F154" s="105">
        <v>110</v>
      </c>
      <c r="G154" s="104"/>
      <c r="H154" s="104">
        <v>126.5</v>
      </c>
      <c r="I154" s="122">
        <v>125</v>
      </c>
      <c r="J154" s="123" t="s">
        <v>589</v>
      </c>
      <c r="K154" s="124">
        <f>H154-F154</f>
        <v>16.5</v>
      </c>
      <c r="L154" s="125">
        <f>K154/F154</f>
        <v>0.15</v>
      </c>
      <c r="M154" s="126" t="s">
        <v>556</v>
      </c>
      <c r="N154" s="127">
        <v>42552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60</v>
      </c>
      <c r="B155" s="102">
        <v>42538</v>
      </c>
      <c r="C155" s="102"/>
      <c r="D155" s="103" t="s">
        <v>661</v>
      </c>
      <c r="E155" s="104" t="s">
        <v>580</v>
      </c>
      <c r="F155" s="105">
        <v>44</v>
      </c>
      <c r="G155" s="104"/>
      <c r="H155" s="104">
        <v>69.5</v>
      </c>
      <c r="I155" s="122">
        <v>69.5</v>
      </c>
      <c r="J155" s="123" t="s">
        <v>662</v>
      </c>
      <c r="K155" s="124">
        <f>H155-F155</f>
        <v>25.5</v>
      </c>
      <c r="L155" s="125">
        <f>K155/F155</f>
        <v>0.57954545454545459</v>
      </c>
      <c r="M155" s="126" t="s">
        <v>556</v>
      </c>
      <c r="N155" s="127">
        <v>42977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61</v>
      </c>
      <c r="B156" s="102">
        <v>42549</v>
      </c>
      <c r="C156" s="102"/>
      <c r="D156" s="144" t="s">
        <v>717</v>
      </c>
      <c r="E156" s="104" t="s">
        <v>580</v>
      </c>
      <c r="F156" s="105">
        <v>262.5</v>
      </c>
      <c r="G156" s="104"/>
      <c r="H156" s="104">
        <v>340</v>
      </c>
      <c r="I156" s="122">
        <v>333</v>
      </c>
      <c r="J156" s="123" t="s">
        <v>718</v>
      </c>
      <c r="K156" s="124">
        <v>77.5</v>
      </c>
      <c r="L156" s="125">
        <v>0.29523809523809502</v>
      </c>
      <c r="M156" s="126" t="s">
        <v>556</v>
      </c>
      <c r="N156" s="127">
        <v>43017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62</v>
      </c>
      <c r="B157" s="102">
        <v>42549</v>
      </c>
      <c r="C157" s="102"/>
      <c r="D157" s="144" t="s">
        <v>719</v>
      </c>
      <c r="E157" s="104" t="s">
        <v>580</v>
      </c>
      <c r="F157" s="105">
        <v>840</v>
      </c>
      <c r="G157" s="104"/>
      <c r="H157" s="104">
        <v>1230</v>
      </c>
      <c r="I157" s="122">
        <v>1230</v>
      </c>
      <c r="J157" s="123" t="s">
        <v>639</v>
      </c>
      <c r="K157" s="124">
        <v>390</v>
      </c>
      <c r="L157" s="125">
        <v>0.46428571428571402</v>
      </c>
      <c r="M157" s="126" t="s">
        <v>556</v>
      </c>
      <c r="N157" s="127">
        <v>42649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340">
        <v>63</v>
      </c>
      <c r="B158" s="139">
        <v>42556</v>
      </c>
      <c r="C158" s="139"/>
      <c r="D158" s="140" t="s">
        <v>663</v>
      </c>
      <c r="E158" s="141" t="s">
        <v>580</v>
      </c>
      <c r="F158" s="142">
        <v>395</v>
      </c>
      <c r="G158" s="143"/>
      <c r="H158" s="143">
        <f>(468.5+342.5)/2</f>
        <v>405.5</v>
      </c>
      <c r="I158" s="143">
        <v>510</v>
      </c>
      <c r="J158" s="166" t="s">
        <v>664</v>
      </c>
      <c r="K158" s="167">
        <f t="shared" ref="K158:K164" si="57">H158-F158</f>
        <v>10.5</v>
      </c>
      <c r="L158" s="168">
        <f t="shared" ref="L158:L164" si="58">K158/F158</f>
        <v>2.6582278481012658E-2</v>
      </c>
      <c r="M158" s="169" t="s">
        <v>665</v>
      </c>
      <c r="N158" s="170">
        <v>43606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5">
        <v>64</v>
      </c>
      <c r="B159" s="106">
        <v>42584</v>
      </c>
      <c r="C159" s="106"/>
      <c r="D159" s="107" t="s">
        <v>666</v>
      </c>
      <c r="E159" s="108" t="s">
        <v>557</v>
      </c>
      <c r="F159" s="109">
        <f>169.5-12.8</f>
        <v>156.69999999999999</v>
      </c>
      <c r="G159" s="109"/>
      <c r="H159" s="110">
        <v>77</v>
      </c>
      <c r="I159" s="128" t="s">
        <v>667</v>
      </c>
      <c r="J159" s="359" t="s">
        <v>795</v>
      </c>
      <c r="K159" s="130">
        <f t="shared" si="57"/>
        <v>-79.699999999999989</v>
      </c>
      <c r="L159" s="131">
        <f t="shared" si="58"/>
        <v>-0.50861518825781749</v>
      </c>
      <c r="M159" s="132" t="s">
        <v>620</v>
      </c>
      <c r="N159" s="133">
        <v>43522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5">
        <v>65</v>
      </c>
      <c r="B160" s="106">
        <v>42586</v>
      </c>
      <c r="C160" s="106"/>
      <c r="D160" s="107" t="s">
        <v>668</v>
      </c>
      <c r="E160" s="108" t="s">
        <v>580</v>
      </c>
      <c r="F160" s="109">
        <v>400</v>
      </c>
      <c r="G160" s="109"/>
      <c r="H160" s="110">
        <v>305</v>
      </c>
      <c r="I160" s="128">
        <v>475</v>
      </c>
      <c r="J160" s="129" t="s">
        <v>669</v>
      </c>
      <c r="K160" s="130">
        <f t="shared" si="57"/>
        <v>-95</v>
      </c>
      <c r="L160" s="131">
        <f t="shared" si="58"/>
        <v>-0.23749999999999999</v>
      </c>
      <c r="M160" s="132" t="s">
        <v>620</v>
      </c>
      <c r="N160" s="133">
        <v>43606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66</v>
      </c>
      <c r="B161" s="102">
        <v>42593</v>
      </c>
      <c r="C161" s="102"/>
      <c r="D161" s="103" t="s">
        <v>670</v>
      </c>
      <c r="E161" s="104" t="s">
        <v>580</v>
      </c>
      <c r="F161" s="105">
        <v>86.5</v>
      </c>
      <c r="G161" s="104"/>
      <c r="H161" s="104">
        <v>130</v>
      </c>
      <c r="I161" s="122">
        <v>130</v>
      </c>
      <c r="J161" s="137" t="s">
        <v>671</v>
      </c>
      <c r="K161" s="124">
        <f t="shared" si="57"/>
        <v>43.5</v>
      </c>
      <c r="L161" s="125">
        <f t="shared" si="58"/>
        <v>0.50289017341040465</v>
      </c>
      <c r="M161" s="126" t="s">
        <v>556</v>
      </c>
      <c r="N161" s="127">
        <v>43091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5">
        <v>67</v>
      </c>
      <c r="B162" s="106">
        <v>42600</v>
      </c>
      <c r="C162" s="106"/>
      <c r="D162" s="107" t="s">
        <v>367</v>
      </c>
      <c r="E162" s="108" t="s">
        <v>580</v>
      </c>
      <c r="F162" s="109">
        <v>133.5</v>
      </c>
      <c r="G162" s="109"/>
      <c r="H162" s="110">
        <v>126.5</v>
      </c>
      <c r="I162" s="128">
        <v>178</v>
      </c>
      <c r="J162" s="129" t="s">
        <v>672</v>
      </c>
      <c r="K162" s="130">
        <f t="shared" si="57"/>
        <v>-7</v>
      </c>
      <c r="L162" s="131">
        <f t="shared" si="58"/>
        <v>-5.2434456928838954E-2</v>
      </c>
      <c r="M162" s="132" t="s">
        <v>620</v>
      </c>
      <c r="N162" s="133">
        <v>42615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68</v>
      </c>
      <c r="B163" s="102">
        <v>42613</v>
      </c>
      <c r="C163" s="102"/>
      <c r="D163" s="103" t="s">
        <v>673</v>
      </c>
      <c r="E163" s="104" t="s">
        <v>580</v>
      </c>
      <c r="F163" s="105">
        <v>560</v>
      </c>
      <c r="G163" s="104"/>
      <c r="H163" s="104">
        <v>725</v>
      </c>
      <c r="I163" s="122">
        <v>725</v>
      </c>
      <c r="J163" s="123" t="s">
        <v>582</v>
      </c>
      <c r="K163" s="124">
        <f t="shared" si="57"/>
        <v>165</v>
      </c>
      <c r="L163" s="125">
        <f t="shared" si="58"/>
        <v>0.29464285714285715</v>
      </c>
      <c r="M163" s="126" t="s">
        <v>556</v>
      </c>
      <c r="N163" s="127">
        <v>42456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69</v>
      </c>
      <c r="B164" s="102">
        <v>42614</v>
      </c>
      <c r="C164" s="102"/>
      <c r="D164" s="103" t="s">
        <v>674</v>
      </c>
      <c r="E164" s="104" t="s">
        <v>580</v>
      </c>
      <c r="F164" s="105">
        <v>160.5</v>
      </c>
      <c r="G164" s="104"/>
      <c r="H164" s="104">
        <v>210</v>
      </c>
      <c r="I164" s="122">
        <v>210</v>
      </c>
      <c r="J164" s="123" t="s">
        <v>582</v>
      </c>
      <c r="K164" s="124">
        <f t="shared" si="57"/>
        <v>49.5</v>
      </c>
      <c r="L164" s="125">
        <f t="shared" si="58"/>
        <v>0.30841121495327101</v>
      </c>
      <c r="M164" s="126" t="s">
        <v>556</v>
      </c>
      <c r="N164" s="127">
        <v>42871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70</v>
      </c>
      <c r="B165" s="102">
        <v>42646</v>
      </c>
      <c r="C165" s="102"/>
      <c r="D165" s="144" t="s">
        <v>390</v>
      </c>
      <c r="E165" s="104" t="s">
        <v>580</v>
      </c>
      <c r="F165" s="105">
        <v>430</v>
      </c>
      <c r="G165" s="104"/>
      <c r="H165" s="104">
        <v>596</v>
      </c>
      <c r="I165" s="122">
        <v>575</v>
      </c>
      <c r="J165" s="123" t="s">
        <v>720</v>
      </c>
      <c r="K165" s="124">
        <v>166</v>
      </c>
      <c r="L165" s="125">
        <v>0.38604651162790699</v>
      </c>
      <c r="M165" s="126" t="s">
        <v>556</v>
      </c>
      <c r="N165" s="127">
        <v>42769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71</v>
      </c>
      <c r="B166" s="102">
        <v>42657</v>
      </c>
      <c r="C166" s="102"/>
      <c r="D166" s="103" t="s">
        <v>675</v>
      </c>
      <c r="E166" s="104" t="s">
        <v>580</v>
      </c>
      <c r="F166" s="105">
        <v>280</v>
      </c>
      <c r="G166" s="104"/>
      <c r="H166" s="104">
        <v>345</v>
      </c>
      <c r="I166" s="122">
        <v>345</v>
      </c>
      <c r="J166" s="123" t="s">
        <v>582</v>
      </c>
      <c r="K166" s="124">
        <f t="shared" ref="K166:K171" si="59">H166-F166</f>
        <v>65</v>
      </c>
      <c r="L166" s="125">
        <f>K166/F166</f>
        <v>0.23214285714285715</v>
      </c>
      <c r="M166" s="126" t="s">
        <v>556</v>
      </c>
      <c r="N166" s="127">
        <v>42814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72</v>
      </c>
      <c r="B167" s="102">
        <v>42657</v>
      </c>
      <c r="C167" s="102"/>
      <c r="D167" s="103" t="s">
        <v>676</v>
      </c>
      <c r="E167" s="104" t="s">
        <v>580</v>
      </c>
      <c r="F167" s="105">
        <v>245</v>
      </c>
      <c r="G167" s="104"/>
      <c r="H167" s="104">
        <v>325.5</v>
      </c>
      <c r="I167" s="122">
        <v>330</v>
      </c>
      <c r="J167" s="123" t="s">
        <v>677</v>
      </c>
      <c r="K167" s="124">
        <f t="shared" si="59"/>
        <v>80.5</v>
      </c>
      <c r="L167" s="125">
        <f>K167/F167</f>
        <v>0.32857142857142857</v>
      </c>
      <c r="M167" s="126" t="s">
        <v>556</v>
      </c>
      <c r="N167" s="127">
        <v>42769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73</v>
      </c>
      <c r="B168" s="102">
        <v>42660</v>
      </c>
      <c r="C168" s="102"/>
      <c r="D168" s="103" t="s">
        <v>340</v>
      </c>
      <c r="E168" s="104" t="s">
        <v>580</v>
      </c>
      <c r="F168" s="105">
        <v>125</v>
      </c>
      <c r="G168" s="104"/>
      <c r="H168" s="104">
        <v>160</v>
      </c>
      <c r="I168" s="122">
        <v>160</v>
      </c>
      <c r="J168" s="123" t="s">
        <v>639</v>
      </c>
      <c r="K168" s="124">
        <f t="shared" si="59"/>
        <v>35</v>
      </c>
      <c r="L168" s="125">
        <v>0.28000000000000003</v>
      </c>
      <c r="M168" s="126" t="s">
        <v>556</v>
      </c>
      <c r="N168" s="127">
        <v>42803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74</v>
      </c>
      <c r="B169" s="102">
        <v>42660</v>
      </c>
      <c r="C169" s="102"/>
      <c r="D169" s="103" t="s">
        <v>455</v>
      </c>
      <c r="E169" s="104" t="s">
        <v>580</v>
      </c>
      <c r="F169" s="105">
        <v>114</v>
      </c>
      <c r="G169" s="104"/>
      <c r="H169" s="104">
        <v>145</v>
      </c>
      <c r="I169" s="122">
        <v>145</v>
      </c>
      <c r="J169" s="123" t="s">
        <v>639</v>
      </c>
      <c r="K169" s="124">
        <f t="shared" si="59"/>
        <v>31</v>
      </c>
      <c r="L169" s="125">
        <f>K169/F169</f>
        <v>0.27192982456140352</v>
      </c>
      <c r="M169" s="126" t="s">
        <v>556</v>
      </c>
      <c r="N169" s="127">
        <v>42859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75</v>
      </c>
      <c r="B170" s="102">
        <v>42660</v>
      </c>
      <c r="C170" s="102"/>
      <c r="D170" s="103" t="s">
        <v>678</v>
      </c>
      <c r="E170" s="104" t="s">
        <v>580</v>
      </c>
      <c r="F170" s="105">
        <v>212</v>
      </c>
      <c r="G170" s="104"/>
      <c r="H170" s="104">
        <v>280</v>
      </c>
      <c r="I170" s="122">
        <v>276</v>
      </c>
      <c r="J170" s="123" t="s">
        <v>679</v>
      </c>
      <c r="K170" s="124">
        <f t="shared" si="59"/>
        <v>68</v>
      </c>
      <c r="L170" s="125">
        <f>K170/F170</f>
        <v>0.32075471698113206</v>
      </c>
      <c r="M170" s="126" t="s">
        <v>556</v>
      </c>
      <c r="N170" s="127">
        <v>42858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76</v>
      </c>
      <c r="B171" s="102">
        <v>42678</v>
      </c>
      <c r="C171" s="102"/>
      <c r="D171" s="103" t="s">
        <v>149</v>
      </c>
      <c r="E171" s="104" t="s">
        <v>580</v>
      </c>
      <c r="F171" s="105">
        <v>155</v>
      </c>
      <c r="G171" s="104"/>
      <c r="H171" s="104">
        <v>210</v>
      </c>
      <c r="I171" s="122">
        <v>210</v>
      </c>
      <c r="J171" s="123" t="s">
        <v>680</v>
      </c>
      <c r="K171" s="124">
        <f t="shared" si="59"/>
        <v>55</v>
      </c>
      <c r="L171" s="125">
        <f>K171/F171</f>
        <v>0.35483870967741937</v>
      </c>
      <c r="M171" s="126" t="s">
        <v>556</v>
      </c>
      <c r="N171" s="127">
        <v>42944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5">
        <v>77</v>
      </c>
      <c r="B172" s="106">
        <v>42710</v>
      </c>
      <c r="C172" s="106"/>
      <c r="D172" s="107" t="s">
        <v>721</v>
      </c>
      <c r="E172" s="108" t="s">
        <v>580</v>
      </c>
      <c r="F172" s="109">
        <v>150.5</v>
      </c>
      <c r="G172" s="109"/>
      <c r="H172" s="110">
        <v>72.5</v>
      </c>
      <c r="I172" s="128">
        <v>174</v>
      </c>
      <c r="J172" s="129" t="s">
        <v>722</v>
      </c>
      <c r="K172" s="130">
        <v>-78</v>
      </c>
      <c r="L172" s="131">
        <v>-0.51827242524916906</v>
      </c>
      <c r="M172" s="132" t="s">
        <v>620</v>
      </c>
      <c r="N172" s="133">
        <v>43333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78</v>
      </c>
      <c r="B173" s="102">
        <v>42712</v>
      </c>
      <c r="C173" s="102"/>
      <c r="D173" s="103" t="s">
        <v>123</v>
      </c>
      <c r="E173" s="104" t="s">
        <v>580</v>
      </c>
      <c r="F173" s="105">
        <v>380</v>
      </c>
      <c r="G173" s="104"/>
      <c r="H173" s="104">
        <v>478</v>
      </c>
      <c r="I173" s="122">
        <v>468</v>
      </c>
      <c r="J173" s="123" t="s">
        <v>639</v>
      </c>
      <c r="K173" s="124">
        <f>H173-F173</f>
        <v>98</v>
      </c>
      <c r="L173" s="125">
        <f>K173/F173</f>
        <v>0.25789473684210529</v>
      </c>
      <c r="M173" s="126" t="s">
        <v>556</v>
      </c>
      <c r="N173" s="127">
        <v>43025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79</v>
      </c>
      <c r="B174" s="102">
        <v>42734</v>
      </c>
      <c r="C174" s="102"/>
      <c r="D174" s="103" t="s">
        <v>244</v>
      </c>
      <c r="E174" s="104" t="s">
        <v>580</v>
      </c>
      <c r="F174" s="105">
        <v>305</v>
      </c>
      <c r="G174" s="104"/>
      <c r="H174" s="104">
        <v>375</v>
      </c>
      <c r="I174" s="122">
        <v>375</v>
      </c>
      <c r="J174" s="123" t="s">
        <v>639</v>
      </c>
      <c r="K174" s="124">
        <f>H174-F174</f>
        <v>70</v>
      </c>
      <c r="L174" s="125">
        <f>K174/F174</f>
        <v>0.22950819672131148</v>
      </c>
      <c r="M174" s="126" t="s">
        <v>556</v>
      </c>
      <c r="N174" s="127">
        <v>42768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80</v>
      </c>
      <c r="B175" s="102">
        <v>42739</v>
      </c>
      <c r="C175" s="102"/>
      <c r="D175" s="103" t="s">
        <v>342</v>
      </c>
      <c r="E175" s="104" t="s">
        <v>580</v>
      </c>
      <c r="F175" s="105">
        <v>99.5</v>
      </c>
      <c r="G175" s="104"/>
      <c r="H175" s="104">
        <v>158</v>
      </c>
      <c r="I175" s="122">
        <v>158</v>
      </c>
      <c r="J175" s="123" t="s">
        <v>639</v>
      </c>
      <c r="K175" s="124">
        <f>H175-F175</f>
        <v>58.5</v>
      </c>
      <c r="L175" s="125">
        <f>K175/F175</f>
        <v>0.5879396984924623</v>
      </c>
      <c r="M175" s="126" t="s">
        <v>556</v>
      </c>
      <c r="N175" s="127">
        <v>42898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81</v>
      </c>
      <c r="B176" s="102">
        <v>42739</v>
      </c>
      <c r="C176" s="102"/>
      <c r="D176" s="103" t="s">
        <v>342</v>
      </c>
      <c r="E176" s="104" t="s">
        <v>580</v>
      </c>
      <c r="F176" s="105">
        <v>99.5</v>
      </c>
      <c r="G176" s="104"/>
      <c r="H176" s="104">
        <v>158</v>
      </c>
      <c r="I176" s="122">
        <v>158</v>
      </c>
      <c r="J176" s="123" t="s">
        <v>639</v>
      </c>
      <c r="K176" s="124">
        <v>58.5</v>
      </c>
      <c r="L176" s="125">
        <v>0.58793969849246197</v>
      </c>
      <c r="M176" s="126" t="s">
        <v>556</v>
      </c>
      <c r="N176" s="127">
        <v>42898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82</v>
      </c>
      <c r="B177" s="102">
        <v>42786</v>
      </c>
      <c r="C177" s="102"/>
      <c r="D177" s="103" t="s">
        <v>166</v>
      </c>
      <c r="E177" s="104" t="s">
        <v>580</v>
      </c>
      <c r="F177" s="105">
        <v>140.5</v>
      </c>
      <c r="G177" s="104"/>
      <c r="H177" s="104">
        <v>220</v>
      </c>
      <c r="I177" s="122">
        <v>220</v>
      </c>
      <c r="J177" s="123" t="s">
        <v>639</v>
      </c>
      <c r="K177" s="124">
        <f>H177-F177</f>
        <v>79.5</v>
      </c>
      <c r="L177" s="125">
        <f>K177/F177</f>
        <v>0.5658362989323843</v>
      </c>
      <c r="M177" s="126" t="s">
        <v>556</v>
      </c>
      <c r="N177" s="127">
        <v>42864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83</v>
      </c>
      <c r="B178" s="102">
        <v>42786</v>
      </c>
      <c r="C178" s="102"/>
      <c r="D178" s="103" t="s">
        <v>723</v>
      </c>
      <c r="E178" s="104" t="s">
        <v>580</v>
      </c>
      <c r="F178" s="105">
        <v>202.5</v>
      </c>
      <c r="G178" s="104"/>
      <c r="H178" s="104">
        <v>234</v>
      </c>
      <c r="I178" s="122">
        <v>234</v>
      </c>
      <c r="J178" s="123" t="s">
        <v>639</v>
      </c>
      <c r="K178" s="124">
        <v>31.5</v>
      </c>
      <c r="L178" s="125">
        <v>0.155555555555556</v>
      </c>
      <c r="M178" s="126" t="s">
        <v>556</v>
      </c>
      <c r="N178" s="127">
        <v>42836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84</v>
      </c>
      <c r="B179" s="102">
        <v>42818</v>
      </c>
      <c r="C179" s="102"/>
      <c r="D179" s="103" t="s">
        <v>517</v>
      </c>
      <c r="E179" s="104" t="s">
        <v>580</v>
      </c>
      <c r="F179" s="105">
        <v>300.5</v>
      </c>
      <c r="G179" s="104"/>
      <c r="H179" s="104">
        <v>417.5</v>
      </c>
      <c r="I179" s="122">
        <v>420</v>
      </c>
      <c r="J179" s="123" t="s">
        <v>681</v>
      </c>
      <c r="K179" s="124">
        <f>H179-F179</f>
        <v>117</v>
      </c>
      <c r="L179" s="125">
        <f>K179/F179</f>
        <v>0.38935108153078202</v>
      </c>
      <c r="M179" s="126" t="s">
        <v>556</v>
      </c>
      <c r="N179" s="127">
        <v>43070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85</v>
      </c>
      <c r="B180" s="102">
        <v>42818</v>
      </c>
      <c r="C180" s="102"/>
      <c r="D180" s="103" t="s">
        <v>719</v>
      </c>
      <c r="E180" s="104" t="s">
        <v>580</v>
      </c>
      <c r="F180" s="105">
        <v>850</v>
      </c>
      <c r="G180" s="104"/>
      <c r="H180" s="104">
        <v>1042.5</v>
      </c>
      <c r="I180" s="122">
        <v>1023</v>
      </c>
      <c r="J180" s="123" t="s">
        <v>724</v>
      </c>
      <c r="K180" s="124">
        <v>192.5</v>
      </c>
      <c r="L180" s="125">
        <v>0.22647058823529401</v>
      </c>
      <c r="M180" s="126" t="s">
        <v>556</v>
      </c>
      <c r="N180" s="127">
        <v>42830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86</v>
      </c>
      <c r="B181" s="102">
        <v>42830</v>
      </c>
      <c r="C181" s="102"/>
      <c r="D181" s="103" t="s">
        <v>471</v>
      </c>
      <c r="E181" s="104" t="s">
        <v>580</v>
      </c>
      <c r="F181" s="105">
        <v>785</v>
      </c>
      <c r="G181" s="104"/>
      <c r="H181" s="104">
        <v>930</v>
      </c>
      <c r="I181" s="122">
        <v>920</v>
      </c>
      <c r="J181" s="123" t="s">
        <v>682</v>
      </c>
      <c r="K181" s="124">
        <f>H181-F181</f>
        <v>145</v>
      </c>
      <c r="L181" s="125">
        <f>K181/F181</f>
        <v>0.18471337579617833</v>
      </c>
      <c r="M181" s="126" t="s">
        <v>556</v>
      </c>
      <c r="N181" s="127">
        <v>42976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5">
        <v>87</v>
      </c>
      <c r="B182" s="106">
        <v>42831</v>
      </c>
      <c r="C182" s="106"/>
      <c r="D182" s="107" t="s">
        <v>725</v>
      </c>
      <c r="E182" s="108" t="s">
        <v>580</v>
      </c>
      <c r="F182" s="109">
        <v>40</v>
      </c>
      <c r="G182" s="109"/>
      <c r="H182" s="110">
        <v>13.1</v>
      </c>
      <c r="I182" s="128">
        <v>60</v>
      </c>
      <c r="J182" s="134" t="s">
        <v>726</v>
      </c>
      <c r="K182" s="130">
        <v>-26.9</v>
      </c>
      <c r="L182" s="131">
        <v>-0.67249999999999999</v>
      </c>
      <c r="M182" s="132" t="s">
        <v>620</v>
      </c>
      <c r="N182" s="133">
        <v>43138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88</v>
      </c>
      <c r="B183" s="102">
        <v>42837</v>
      </c>
      <c r="C183" s="102"/>
      <c r="D183" s="103" t="s">
        <v>87</v>
      </c>
      <c r="E183" s="104" t="s">
        <v>580</v>
      </c>
      <c r="F183" s="105">
        <v>289.5</v>
      </c>
      <c r="G183" s="104"/>
      <c r="H183" s="104">
        <v>354</v>
      </c>
      <c r="I183" s="122">
        <v>360</v>
      </c>
      <c r="J183" s="123" t="s">
        <v>683</v>
      </c>
      <c r="K183" s="124">
        <f t="shared" ref="K183:K191" si="60">H183-F183</f>
        <v>64.5</v>
      </c>
      <c r="L183" s="125">
        <f t="shared" ref="L183:L191" si="61">K183/F183</f>
        <v>0.22279792746113988</v>
      </c>
      <c r="M183" s="126" t="s">
        <v>556</v>
      </c>
      <c r="N183" s="127">
        <v>43040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89</v>
      </c>
      <c r="B184" s="102">
        <v>42845</v>
      </c>
      <c r="C184" s="102"/>
      <c r="D184" s="103" t="s">
        <v>416</v>
      </c>
      <c r="E184" s="104" t="s">
        <v>580</v>
      </c>
      <c r="F184" s="105">
        <v>700</v>
      </c>
      <c r="G184" s="104"/>
      <c r="H184" s="104">
        <v>840</v>
      </c>
      <c r="I184" s="122">
        <v>840</v>
      </c>
      <c r="J184" s="123" t="s">
        <v>684</v>
      </c>
      <c r="K184" s="124">
        <f t="shared" si="60"/>
        <v>140</v>
      </c>
      <c r="L184" s="125">
        <f t="shared" si="61"/>
        <v>0.2</v>
      </c>
      <c r="M184" s="126" t="s">
        <v>556</v>
      </c>
      <c r="N184" s="127">
        <v>42893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90</v>
      </c>
      <c r="B185" s="102">
        <v>42887</v>
      </c>
      <c r="C185" s="102"/>
      <c r="D185" s="144" t="s">
        <v>353</v>
      </c>
      <c r="E185" s="104" t="s">
        <v>580</v>
      </c>
      <c r="F185" s="105">
        <v>130</v>
      </c>
      <c r="G185" s="104"/>
      <c r="H185" s="104">
        <v>144.25</v>
      </c>
      <c r="I185" s="122">
        <v>170</v>
      </c>
      <c r="J185" s="123" t="s">
        <v>685</v>
      </c>
      <c r="K185" s="124">
        <f t="shared" si="60"/>
        <v>14.25</v>
      </c>
      <c r="L185" s="125">
        <f t="shared" si="61"/>
        <v>0.10961538461538461</v>
      </c>
      <c r="M185" s="126" t="s">
        <v>556</v>
      </c>
      <c r="N185" s="127">
        <v>43675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91</v>
      </c>
      <c r="B186" s="102">
        <v>42901</v>
      </c>
      <c r="C186" s="102"/>
      <c r="D186" s="144" t="s">
        <v>686</v>
      </c>
      <c r="E186" s="104" t="s">
        <v>580</v>
      </c>
      <c r="F186" s="105">
        <v>214.5</v>
      </c>
      <c r="G186" s="104"/>
      <c r="H186" s="104">
        <v>262</v>
      </c>
      <c r="I186" s="122">
        <v>262</v>
      </c>
      <c r="J186" s="123" t="s">
        <v>687</v>
      </c>
      <c r="K186" s="124">
        <f t="shared" si="60"/>
        <v>47.5</v>
      </c>
      <c r="L186" s="125">
        <f t="shared" si="61"/>
        <v>0.22144522144522144</v>
      </c>
      <c r="M186" s="126" t="s">
        <v>556</v>
      </c>
      <c r="N186" s="127">
        <v>42977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6">
        <v>92</v>
      </c>
      <c r="B187" s="150">
        <v>42933</v>
      </c>
      <c r="C187" s="150"/>
      <c r="D187" s="151" t="s">
        <v>688</v>
      </c>
      <c r="E187" s="152" t="s">
        <v>580</v>
      </c>
      <c r="F187" s="153">
        <v>370</v>
      </c>
      <c r="G187" s="152"/>
      <c r="H187" s="152">
        <v>447.5</v>
      </c>
      <c r="I187" s="174">
        <v>450</v>
      </c>
      <c r="J187" s="218" t="s">
        <v>639</v>
      </c>
      <c r="K187" s="124">
        <f t="shared" si="60"/>
        <v>77.5</v>
      </c>
      <c r="L187" s="176">
        <f t="shared" si="61"/>
        <v>0.20945945945945946</v>
      </c>
      <c r="M187" s="177" t="s">
        <v>556</v>
      </c>
      <c r="N187" s="178">
        <v>43035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6">
        <v>93</v>
      </c>
      <c r="B188" s="150">
        <v>42943</v>
      </c>
      <c r="C188" s="150"/>
      <c r="D188" s="151" t="s">
        <v>164</v>
      </c>
      <c r="E188" s="152" t="s">
        <v>580</v>
      </c>
      <c r="F188" s="153">
        <v>657.5</v>
      </c>
      <c r="G188" s="152"/>
      <c r="H188" s="152">
        <v>825</v>
      </c>
      <c r="I188" s="174">
        <v>820</v>
      </c>
      <c r="J188" s="218" t="s">
        <v>639</v>
      </c>
      <c r="K188" s="124">
        <f t="shared" si="60"/>
        <v>167.5</v>
      </c>
      <c r="L188" s="176">
        <f t="shared" si="61"/>
        <v>0.25475285171102663</v>
      </c>
      <c r="M188" s="177" t="s">
        <v>556</v>
      </c>
      <c r="N188" s="178">
        <v>43090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94</v>
      </c>
      <c r="B189" s="102">
        <v>42964</v>
      </c>
      <c r="C189" s="102"/>
      <c r="D189" s="103" t="s">
        <v>357</v>
      </c>
      <c r="E189" s="104" t="s">
        <v>580</v>
      </c>
      <c r="F189" s="105">
        <v>605</v>
      </c>
      <c r="G189" s="104"/>
      <c r="H189" s="104">
        <v>750</v>
      </c>
      <c r="I189" s="122">
        <v>750</v>
      </c>
      <c r="J189" s="123" t="s">
        <v>682</v>
      </c>
      <c r="K189" s="124">
        <f t="shared" si="60"/>
        <v>145</v>
      </c>
      <c r="L189" s="125">
        <f t="shared" si="61"/>
        <v>0.23966942148760331</v>
      </c>
      <c r="M189" s="126" t="s">
        <v>556</v>
      </c>
      <c r="N189" s="127">
        <v>43027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341">
        <v>95</v>
      </c>
      <c r="B190" s="145">
        <v>42979</v>
      </c>
      <c r="C190" s="145"/>
      <c r="D190" s="146" t="s">
        <v>475</v>
      </c>
      <c r="E190" s="147" t="s">
        <v>580</v>
      </c>
      <c r="F190" s="148">
        <v>255</v>
      </c>
      <c r="G190" s="149"/>
      <c r="H190" s="149">
        <v>217.25</v>
      </c>
      <c r="I190" s="149">
        <v>320</v>
      </c>
      <c r="J190" s="171" t="s">
        <v>689</v>
      </c>
      <c r="K190" s="130">
        <f t="shared" si="60"/>
        <v>-37.75</v>
      </c>
      <c r="L190" s="172">
        <f t="shared" si="61"/>
        <v>-0.14803921568627451</v>
      </c>
      <c r="M190" s="132" t="s">
        <v>620</v>
      </c>
      <c r="N190" s="173">
        <v>43661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96</v>
      </c>
      <c r="B191" s="102">
        <v>42997</v>
      </c>
      <c r="C191" s="102"/>
      <c r="D191" s="103" t="s">
        <v>690</v>
      </c>
      <c r="E191" s="104" t="s">
        <v>580</v>
      </c>
      <c r="F191" s="105">
        <v>215</v>
      </c>
      <c r="G191" s="104"/>
      <c r="H191" s="104">
        <v>258</v>
      </c>
      <c r="I191" s="122">
        <v>258</v>
      </c>
      <c r="J191" s="123" t="s">
        <v>639</v>
      </c>
      <c r="K191" s="124">
        <f t="shared" si="60"/>
        <v>43</v>
      </c>
      <c r="L191" s="125">
        <f t="shared" si="61"/>
        <v>0.2</v>
      </c>
      <c r="M191" s="126" t="s">
        <v>556</v>
      </c>
      <c r="N191" s="127">
        <v>43040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97</v>
      </c>
      <c r="B192" s="102">
        <v>42997</v>
      </c>
      <c r="C192" s="102"/>
      <c r="D192" s="103" t="s">
        <v>690</v>
      </c>
      <c r="E192" s="104" t="s">
        <v>580</v>
      </c>
      <c r="F192" s="105">
        <v>215</v>
      </c>
      <c r="G192" s="104"/>
      <c r="H192" s="104">
        <v>258</v>
      </c>
      <c r="I192" s="122">
        <v>258</v>
      </c>
      <c r="J192" s="218" t="s">
        <v>639</v>
      </c>
      <c r="K192" s="124">
        <v>43</v>
      </c>
      <c r="L192" s="125">
        <v>0.2</v>
      </c>
      <c r="M192" s="126" t="s">
        <v>556</v>
      </c>
      <c r="N192" s="127">
        <v>43040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7">
        <v>98</v>
      </c>
      <c r="B193" s="198">
        <v>42998</v>
      </c>
      <c r="C193" s="198"/>
      <c r="D193" s="350" t="s">
        <v>780</v>
      </c>
      <c r="E193" s="199" t="s">
        <v>580</v>
      </c>
      <c r="F193" s="200">
        <v>75</v>
      </c>
      <c r="G193" s="199"/>
      <c r="H193" s="199">
        <v>90</v>
      </c>
      <c r="I193" s="219">
        <v>90</v>
      </c>
      <c r="J193" s="123" t="s">
        <v>691</v>
      </c>
      <c r="K193" s="124">
        <f t="shared" ref="K193:K198" si="62">H193-F193</f>
        <v>15</v>
      </c>
      <c r="L193" s="125">
        <f t="shared" ref="L193:L198" si="63">K193/F193</f>
        <v>0.2</v>
      </c>
      <c r="M193" s="126" t="s">
        <v>556</v>
      </c>
      <c r="N193" s="127">
        <v>43019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6">
        <v>99</v>
      </c>
      <c r="B194" s="150">
        <v>43011</v>
      </c>
      <c r="C194" s="150"/>
      <c r="D194" s="151" t="s">
        <v>692</v>
      </c>
      <c r="E194" s="152" t="s">
        <v>580</v>
      </c>
      <c r="F194" s="153">
        <v>315</v>
      </c>
      <c r="G194" s="152"/>
      <c r="H194" s="152">
        <v>392</v>
      </c>
      <c r="I194" s="174">
        <v>384</v>
      </c>
      <c r="J194" s="218" t="s">
        <v>693</v>
      </c>
      <c r="K194" s="124">
        <f t="shared" si="62"/>
        <v>77</v>
      </c>
      <c r="L194" s="176">
        <f t="shared" si="63"/>
        <v>0.24444444444444444</v>
      </c>
      <c r="M194" s="177" t="s">
        <v>556</v>
      </c>
      <c r="N194" s="178">
        <v>43017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6">
        <v>100</v>
      </c>
      <c r="B195" s="150">
        <v>43013</v>
      </c>
      <c r="C195" s="150"/>
      <c r="D195" s="151" t="s">
        <v>694</v>
      </c>
      <c r="E195" s="152" t="s">
        <v>580</v>
      </c>
      <c r="F195" s="153">
        <v>145</v>
      </c>
      <c r="G195" s="152"/>
      <c r="H195" s="152">
        <v>179</v>
      </c>
      <c r="I195" s="174">
        <v>180</v>
      </c>
      <c r="J195" s="218" t="s">
        <v>570</v>
      </c>
      <c r="K195" s="124">
        <f t="shared" si="62"/>
        <v>34</v>
      </c>
      <c r="L195" s="176">
        <f t="shared" si="63"/>
        <v>0.23448275862068965</v>
      </c>
      <c r="M195" s="177" t="s">
        <v>556</v>
      </c>
      <c r="N195" s="178">
        <v>43025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6">
        <v>101</v>
      </c>
      <c r="B196" s="150">
        <v>43014</v>
      </c>
      <c r="C196" s="150"/>
      <c r="D196" s="151" t="s">
        <v>330</v>
      </c>
      <c r="E196" s="152" t="s">
        <v>580</v>
      </c>
      <c r="F196" s="153">
        <v>256</v>
      </c>
      <c r="G196" s="152"/>
      <c r="H196" s="152">
        <v>323</v>
      </c>
      <c r="I196" s="174">
        <v>320</v>
      </c>
      <c r="J196" s="218" t="s">
        <v>639</v>
      </c>
      <c r="K196" s="124">
        <f t="shared" si="62"/>
        <v>67</v>
      </c>
      <c r="L196" s="176">
        <f t="shared" si="63"/>
        <v>0.26171875</v>
      </c>
      <c r="M196" s="177" t="s">
        <v>556</v>
      </c>
      <c r="N196" s="178">
        <v>43067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6">
        <v>102</v>
      </c>
      <c r="B197" s="150">
        <v>43017</v>
      </c>
      <c r="C197" s="150"/>
      <c r="D197" s="151" t="s">
        <v>350</v>
      </c>
      <c r="E197" s="152" t="s">
        <v>580</v>
      </c>
      <c r="F197" s="153">
        <v>137.5</v>
      </c>
      <c r="G197" s="152"/>
      <c r="H197" s="152">
        <v>184</v>
      </c>
      <c r="I197" s="174">
        <v>183</v>
      </c>
      <c r="J197" s="175" t="s">
        <v>695</v>
      </c>
      <c r="K197" s="124">
        <f t="shared" si="62"/>
        <v>46.5</v>
      </c>
      <c r="L197" s="176">
        <f t="shared" si="63"/>
        <v>0.33818181818181819</v>
      </c>
      <c r="M197" s="177" t="s">
        <v>556</v>
      </c>
      <c r="N197" s="178">
        <v>43108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6">
        <v>103</v>
      </c>
      <c r="B198" s="150">
        <v>43018</v>
      </c>
      <c r="C198" s="150"/>
      <c r="D198" s="151" t="s">
        <v>696</v>
      </c>
      <c r="E198" s="152" t="s">
        <v>580</v>
      </c>
      <c r="F198" s="153">
        <v>125.5</v>
      </c>
      <c r="G198" s="152"/>
      <c r="H198" s="152">
        <v>158</v>
      </c>
      <c r="I198" s="174">
        <v>155</v>
      </c>
      <c r="J198" s="175" t="s">
        <v>697</v>
      </c>
      <c r="K198" s="124">
        <f t="shared" si="62"/>
        <v>32.5</v>
      </c>
      <c r="L198" s="176">
        <f t="shared" si="63"/>
        <v>0.25896414342629481</v>
      </c>
      <c r="M198" s="177" t="s">
        <v>556</v>
      </c>
      <c r="N198" s="178">
        <v>43067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6">
        <v>104</v>
      </c>
      <c r="B199" s="150">
        <v>43018</v>
      </c>
      <c r="C199" s="150"/>
      <c r="D199" s="151" t="s">
        <v>727</v>
      </c>
      <c r="E199" s="152" t="s">
        <v>580</v>
      </c>
      <c r="F199" s="153">
        <v>895</v>
      </c>
      <c r="G199" s="152"/>
      <c r="H199" s="152">
        <v>1122.5</v>
      </c>
      <c r="I199" s="174">
        <v>1078</v>
      </c>
      <c r="J199" s="175" t="s">
        <v>728</v>
      </c>
      <c r="K199" s="124">
        <v>227.5</v>
      </c>
      <c r="L199" s="176">
        <v>0.25418994413407803</v>
      </c>
      <c r="M199" s="177" t="s">
        <v>556</v>
      </c>
      <c r="N199" s="178">
        <v>43117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6">
        <v>105</v>
      </c>
      <c r="B200" s="150">
        <v>43020</v>
      </c>
      <c r="C200" s="150"/>
      <c r="D200" s="151" t="s">
        <v>338</v>
      </c>
      <c r="E200" s="152" t="s">
        <v>580</v>
      </c>
      <c r="F200" s="153">
        <v>525</v>
      </c>
      <c r="G200" s="152"/>
      <c r="H200" s="152">
        <v>629</v>
      </c>
      <c r="I200" s="174">
        <v>629</v>
      </c>
      <c r="J200" s="218" t="s">
        <v>639</v>
      </c>
      <c r="K200" s="124">
        <v>104</v>
      </c>
      <c r="L200" s="176">
        <v>0.19809523809523799</v>
      </c>
      <c r="M200" s="177" t="s">
        <v>556</v>
      </c>
      <c r="N200" s="178">
        <v>43119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6">
        <v>106</v>
      </c>
      <c r="B201" s="150">
        <v>43046</v>
      </c>
      <c r="C201" s="150"/>
      <c r="D201" s="151" t="s">
        <v>379</v>
      </c>
      <c r="E201" s="152" t="s">
        <v>580</v>
      </c>
      <c r="F201" s="153">
        <v>740</v>
      </c>
      <c r="G201" s="152"/>
      <c r="H201" s="152">
        <v>892.5</v>
      </c>
      <c r="I201" s="174">
        <v>900</v>
      </c>
      <c r="J201" s="175" t="s">
        <v>698</v>
      </c>
      <c r="K201" s="124">
        <f>H201-F201</f>
        <v>152.5</v>
      </c>
      <c r="L201" s="176">
        <f>K201/F201</f>
        <v>0.20608108108108109</v>
      </c>
      <c r="M201" s="177" t="s">
        <v>556</v>
      </c>
      <c r="N201" s="178">
        <v>43052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107</v>
      </c>
      <c r="B202" s="102">
        <v>43073</v>
      </c>
      <c r="C202" s="102"/>
      <c r="D202" s="103" t="s">
        <v>699</v>
      </c>
      <c r="E202" s="104" t="s">
        <v>580</v>
      </c>
      <c r="F202" s="105">
        <v>118.5</v>
      </c>
      <c r="G202" s="104"/>
      <c r="H202" s="104">
        <v>143.5</v>
      </c>
      <c r="I202" s="122">
        <v>145</v>
      </c>
      <c r="J202" s="137" t="s">
        <v>700</v>
      </c>
      <c r="K202" s="124">
        <f>H202-F202</f>
        <v>25</v>
      </c>
      <c r="L202" s="125">
        <f>K202/F202</f>
        <v>0.2109704641350211</v>
      </c>
      <c r="M202" s="126" t="s">
        <v>556</v>
      </c>
      <c r="N202" s="127">
        <v>43097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5">
        <v>108</v>
      </c>
      <c r="B203" s="106">
        <v>43090</v>
      </c>
      <c r="C203" s="106"/>
      <c r="D203" s="154" t="s">
        <v>420</v>
      </c>
      <c r="E203" s="108" t="s">
        <v>580</v>
      </c>
      <c r="F203" s="109">
        <v>715</v>
      </c>
      <c r="G203" s="109"/>
      <c r="H203" s="110">
        <v>500</v>
      </c>
      <c r="I203" s="128">
        <v>872</v>
      </c>
      <c r="J203" s="134" t="s">
        <v>701</v>
      </c>
      <c r="K203" s="130">
        <f>H203-F203</f>
        <v>-215</v>
      </c>
      <c r="L203" s="131">
        <f>K203/F203</f>
        <v>-0.30069930069930068</v>
      </c>
      <c r="M203" s="132" t="s">
        <v>620</v>
      </c>
      <c r="N203" s="133">
        <v>43670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109</v>
      </c>
      <c r="B204" s="102">
        <v>43098</v>
      </c>
      <c r="C204" s="102"/>
      <c r="D204" s="103" t="s">
        <v>692</v>
      </c>
      <c r="E204" s="104" t="s">
        <v>580</v>
      </c>
      <c r="F204" s="105">
        <v>435</v>
      </c>
      <c r="G204" s="104"/>
      <c r="H204" s="104">
        <v>542.5</v>
      </c>
      <c r="I204" s="122">
        <v>539</v>
      </c>
      <c r="J204" s="137" t="s">
        <v>639</v>
      </c>
      <c r="K204" s="124">
        <v>107.5</v>
      </c>
      <c r="L204" s="125">
        <v>0.247126436781609</v>
      </c>
      <c r="M204" s="126" t="s">
        <v>556</v>
      </c>
      <c r="N204" s="127">
        <v>43206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110</v>
      </c>
      <c r="B205" s="102">
        <v>43098</v>
      </c>
      <c r="C205" s="102"/>
      <c r="D205" s="103" t="s">
        <v>530</v>
      </c>
      <c r="E205" s="104" t="s">
        <v>580</v>
      </c>
      <c r="F205" s="105">
        <v>885</v>
      </c>
      <c r="G205" s="104"/>
      <c r="H205" s="104">
        <v>1090</v>
      </c>
      <c r="I205" s="122">
        <v>1084</v>
      </c>
      <c r="J205" s="137" t="s">
        <v>639</v>
      </c>
      <c r="K205" s="124">
        <v>205</v>
      </c>
      <c r="L205" s="125">
        <v>0.23163841807909599</v>
      </c>
      <c r="M205" s="126" t="s">
        <v>556</v>
      </c>
      <c r="N205" s="127">
        <v>43213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342">
        <v>111</v>
      </c>
      <c r="B206" s="328">
        <v>43192</v>
      </c>
      <c r="C206" s="328"/>
      <c r="D206" s="112" t="s">
        <v>709</v>
      </c>
      <c r="E206" s="330" t="s">
        <v>580</v>
      </c>
      <c r="F206" s="332">
        <v>478.5</v>
      </c>
      <c r="G206" s="330"/>
      <c r="H206" s="330">
        <v>442</v>
      </c>
      <c r="I206" s="334">
        <v>613</v>
      </c>
      <c r="J206" s="359" t="s">
        <v>797</v>
      </c>
      <c r="K206" s="130">
        <f>H206-F206</f>
        <v>-36.5</v>
      </c>
      <c r="L206" s="131">
        <f>K206/F206</f>
        <v>-7.6280041797283177E-2</v>
      </c>
      <c r="M206" s="132" t="s">
        <v>620</v>
      </c>
      <c r="N206" s="133">
        <v>43762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5">
        <v>112</v>
      </c>
      <c r="B207" s="106">
        <v>43194</v>
      </c>
      <c r="C207" s="106"/>
      <c r="D207" s="349" t="s">
        <v>779</v>
      </c>
      <c r="E207" s="108" t="s">
        <v>580</v>
      </c>
      <c r="F207" s="109">
        <f>141.5-7.3</f>
        <v>134.19999999999999</v>
      </c>
      <c r="G207" s="109"/>
      <c r="H207" s="110">
        <v>77</v>
      </c>
      <c r="I207" s="128">
        <v>180</v>
      </c>
      <c r="J207" s="359" t="s">
        <v>796</v>
      </c>
      <c r="K207" s="130">
        <f>H207-F207</f>
        <v>-57.199999999999989</v>
      </c>
      <c r="L207" s="131">
        <f>K207/F207</f>
        <v>-0.42622950819672129</v>
      </c>
      <c r="M207" s="132" t="s">
        <v>620</v>
      </c>
      <c r="N207" s="133">
        <v>43522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5">
        <v>113</v>
      </c>
      <c r="B208" s="106">
        <v>43209</v>
      </c>
      <c r="C208" s="106"/>
      <c r="D208" s="107" t="s">
        <v>702</v>
      </c>
      <c r="E208" s="108" t="s">
        <v>580</v>
      </c>
      <c r="F208" s="109">
        <v>430</v>
      </c>
      <c r="G208" s="109"/>
      <c r="H208" s="110">
        <v>220</v>
      </c>
      <c r="I208" s="128">
        <v>537</v>
      </c>
      <c r="J208" s="134" t="s">
        <v>703</v>
      </c>
      <c r="K208" s="130">
        <f>H208-F208</f>
        <v>-210</v>
      </c>
      <c r="L208" s="131">
        <f>K208/F208</f>
        <v>-0.48837209302325579</v>
      </c>
      <c r="M208" s="132" t="s">
        <v>620</v>
      </c>
      <c r="N208" s="133">
        <v>43252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43">
        <v>114</v>
      </c>
      <c r="B209" s="155">
        <v>43220</v>
      </c>
      <c r="C209" s="155"/>
      <c r="D209" s="156" t="s">
        <v>380</v>
      </c>
      <c r="E209" s="157" t="s">
        <v>580</v>
      </c>
      <c r="F209" s="159">
        <v>153.5</v>
      </c>
      <c r="G209" s="159"/>
      <c r="H209" s="159">
        <v>196</v>
      </c>
      <c r="I209" s="159">
        <v>196</v>
      </c>
      <c r="J209" s="336" t="s">
        <v>813</v>
      </c>
      <c r="K209" s="179">
        <f>H209-F209</f>
        <v>42.5</v>
      </c>
      <c r="L209" s="180">
        <f>K209/F209</f>
        <v>0.27687296416938112</v>
      </c>
      <c r="M209" s="158" t="s">
        <v>556</v>
      </c>
      <c r="N209" s="181">
        <v>43605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5">
        <v>115</v>
      </c>
      <c r="B210" s="106">
        <v>43306</v>
      </c>
      <c r="C210" s="106"/>
      <c r="D210" s="107" t="s">
        <v>725</v>
      </c>
      <c r="E210" s="108" t="s">
        <v>580</v>
      </c>
      <c r="F210" s="109">
        <v>27.5</v>
      </c>
      <c r="G210" s="109"/>
      <c r="H210" s="110">
        <v>13.1</v>
      </c>
      <c r="I210" s="128">
        <v>60</v>
      </c>
      <c r="J210" s="134" t="s">
        <v>729</v>
      </c>
      <c r="K210" s="130">
        <v>-14.4</v>
      </c>
      <c r="L210" s="131">
        <v>-0.52363636363636401</v>
      </c>
      <c r="M210" s="132" t="s">
        <v>620</v>
      </c>
      <c r="N210" s="133">
        <v>43138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42">
        <v>116</v>
      </c>
      <c r="B211" s="328">
        <v>43318</v>
      </c>
      <c r="C211" s="328"/>
      <c r="D211" s="112" t="s">
        <v>704</v>
      </c>
      <c r="E211" s="330" t="s">
        <v>580</v>
      </c>
      <c r="F211" s="330">
        <v>148.5</v>
      </c>
      <c r="G211" s="330"/>
      <c r="H211" s="330">
        <v>102</v>
      </c>
      <c r="I211" s="334">
        <v>182</v>
      </c>
      <c r="J211" s="134" t="s">
        <v>812</v>
      </c>
      <c r="K211" s="130">
        <f>H211-F211</f>
        <v>-46.5</v>
      </c>
      <c r="L211" s="131">
        <f>K211/F211</f>
        <v>-0.31313131313131315</v>
      </c>
      <c r="M211" s="132" t="s">
        <v>620</v>
      </c>
      <c r="N211" s="133">
        <v>43661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117</v>
      </c>
      <c r="B212" s="102">
        <v>43335</v>
      </c>
      <c r="C212" s="102"/>
      <c r="D212" s="103" t="s">
        <v>730</v>
      </c>
      <c r="E212" s="104" t="s">
        <v>580</v>
      </c>
      <c r="F212" s="152">
        <v>285</v>
      </c>
      <c r="G212" s="104"/>
      <c r="H212" s="104">
        <v>355</v>
      </c>
      <c r="I212" s="122">
        <v>364</v>
      </c>
      <c r="J212" s="137" t="s">
        <v>731</v>
      </c>
      <c r="K212" s="124">
        <v>70</v>
      </c>
      <c r="L212" s="125">
        <v>0.24561403508771901</v>
      </c>
      <c r="M212" s="126" t="s">
        <v>556</v>
      </c>
      <c r="N212" s="127">
        <v>43455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118</v>
      </c>
      <c r="B213" s="102">
        <v>43341</v>
      </c>
      <c r="C213" s="102"/>
      <c r="D213" s="103" t="s">
        <v>370</v>
      </c>
      <c r="E213" s="104" t="s">
        <v>580</v>
      </c>
      <c r="F213" s="152">
        <v>525</v>
      </c>
      <c r="G213" s="104"/>
      <c r="H213" s="104">
        <v>585</v>
      </c>
      <c r="I213" s="122">
        <v>635</v>
      </c>
      <c r="J213" s="137" t="s">
        <v>705</v>
      </c>
      <c r="K213" s="124">
        <f t="shared" ref="K213:K225" si="64">H213-F213</f>
        <v>60</v>
      </c>
      <c r="L213" s="125">
        <f t="shared" ref="L213:L225" si="65">K213/F213</f>
        <v>0.11428571428571428</v>
      </c>
      <c r="M213" s="126" t="s">
        <v>556</v>
      </c>
      <c r="N213" s="127">
        <v>43662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119</v>
      </c>
      <c r="B214" s="102">
        <v>43395</v>
      </c>
      <c r="C214" s="102"/>
      <c r="D214" s="103" t="s">
        <v>357</v>
      </c>
      <c r="E214" s="104" t="s">
        <v>580</v>
      </c>
      <c r="F214" s="152">
        <v>475</v>
      </c>
      <c r="G214" s="104"/>
      <c r="H214" s="104">
        <v>574</v>
      </c>
      <c r="I214" s="122">
        <v>570</v>
      </c>
      <c r="J214" s="137" t="s">
        <v>639</v>
      </c>
      <c r="K214" s="124">
        <f t="shared" si="64"/>
        <v>99</v>
      </c>
      <c r="L214" s="125">
        <f t="shared" si="65"/>
        <v>0.20842105263157895</v>
      </c>
      <c r="M214" s="126" t="s">
        <v>556</v>
      </c>
      <c r="N214" s="127">
        <v>43403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120</v>
      </c>
      <c r="B215" s="150">
        <v>43397</v>
      </c>
      <c r="C215" s="150"/>
      <c r="D215" s="376" t="s">
        <v>377</v>
      </c>
      <c r="E215" s="152" t="s">
        <v>580</v>
      </c>
      <c r="F215" s="152">
        <v>707.5</v>
      </c>
      <c r="G215" s="152"/>
      <c r="H215" s="152">
        <v>872</v>
      </c>
      <c r="I215" s="174">
        <v>872</v>
      </c>
      <c r="J215" s="175" t="s">
        <v>639</v>
      </c>
      <c r="K215" s="124">
        <f t="shared" si="64"/>
        <v>164.5</v>
      </c>
      <c r="L215" s="176">
        <f t="shared" si="65"/>
        <v>0.23250883392226149</v>
      </c>
      <c r="M215" s="177" t="s">
        <v>556</v>
      </c>
      <c r="N215" s="178">
        <v>43482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6">
        <v>121</v>
      </c>
      <c r="B216" s="150">
        <v>43398</v>
      </c>
      <c r="C216" s="150"/>
      <c r="D216" s="376" t="s">
        <v>339</v>
      </c>
      <c r="E216" s="152" t="s">
        <v>580</v>
      </c>
      <c r="F216" s="152">
        <v>162</v>
      </c>
      <c r="G216" s="152"/>
      <c r="H216" s="152">
        <v>204</v>
      </c>
      <c r="I216" s="174">
        <v>209</v>
      </c>
      <c r="J216" s="175" t="s">
        <v>811</v>
      </c>
      <c r="K216" s="124">
        <f t="shared" si="64"/>
        <v>42</v>
      </c>
      <c r="L216" s="176">
        <f t="shared" si="65"/>
        <v>0.25925925925925924</v>
      </c>
      <c r="M216" s="177" t="s">
        <v>556</v>
      </c>
      <c r="N216" s="178">
        <v>43539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7">
        <v>122</v>
      </c>
      <c r="B217" s="198">
        <v>43399</v>
      </c>
      <c r="C217" s="198"/>
      <c r="D217" s="151" t="s">
        <v>465</v>
      </c>
      <c r="E217" s="199" t="s">
        <v>580</v>
      </c>
      <c r="F217" s="199">
        <v>240</v>
      </c>
      <c r="G217" s="199"/>
      <c r="H217" s="199">
        <v>297</v>
      </c>
      <c r="I217" s="219">
        <v>297</v>
      </c>
      <c r="J217" s="175" t="s">
        <v>639</v>
      </c>
      <c r="K217" s="220">
        <f t="shared" si="64"/>
        <v>57</v>
      </c>
      <c r="L217" s="221">
        <f t="shared" si="65"/>
        <v>0.23749999999999999</v>
      </c>
      <c r="M217" s="222" t="s">
        <v>556</v>
      </c>
      <c r="N217" s="223">
        <v>43417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123</v>
      </c>
      <c r="B218" s="102">
        <v>43439</v>
      </c>
      <c r="C218" s="102"/>
      <c r="D218" s="144" t="s">
        <v>706</v>
      </c>
      <c r="E218" s="104" t="s">
        <v>580</v>
      </c>
      <c r="F218" s="104">
        <v>202.5</v>
      </c>
      <c r="G218" s="104"/>
      <c r="H218" s="104">
        <v>255</v>
      </c>
      <c r="I218" s="122">
        <v>252</v>
      </c>
      <c r="J218" s="137" t="s">
        <v>639</v>
      </c>
      <c r="K218" s="124">
        <f t="shared" si="64"/>
        <v>52.5</v>
      </c>
      <c r="L218" s="125">
        <f t="shared" si="65"/>
        <v>0.25925925925925924</v>
      </c>
      <c r="M218" s="126" t="s">
        <v>556</v>
      </c>
      <c r="N218" s="127">
        <v>43542</v>
      </c>
      <c r="O218" s="54"/>
      <c r="P218" s="13"/>
      <c r="Q218" s="13"/>
      <c r="R218" s="90" t="s">
        <v>708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7">
        <v>124</v>
      </c>
      <c r="B219" s="198">
        <v>43465</v>
      </c>
      <c r="C219" s="102"/>
      <c r="D219" s="376" t="s">
        <v>402</v>
      </c>
      <c r="E219" s="199" t="s">
        <v>580</v>
      </c>
      <c r="F219" s="199">
        <v>710</v>
      </c>
      <c r="G219" s="199"/>
      <c r="H219" s="199">
        <v>866</v>
      </c>
      <c r="I219" s="219">
        <v>866</v>
      </c>
      <c r="J219" s="175" t="s">
        <v>639</v>
      </c>
      <c r="K219" s="124">
        <f t="shared" si="64"/>
        <v>156</v>
      </c>
      <c r="L219" s="125">
        <f t="shared" si="65"/>
        <v>0.21971830985915494</v>
      </c>
      <c r="M219" s="126" t="s">
        <v>556</v>
      </c>
      <c r="N219" s="338">
        <v>43553</v>
      </c>
      <c r="O219" s="54"/>
      <c r="P219" s="13"/>
      <c r="Q219" s="13"/>
      <c r="R219" s="14" t="s">
        <v>708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7">
        <v>125</v>
      </c>
      <c r="B220" s="198">
        <v>43522</v>
      </c>
      <c r="C220" s="198"/>
      <c r="D220" s="376" t="s">
        <v>139</v>
      </c>
      <c r="E220" s="199" t="s">
        <v>580</v>
      </c>
      <c r="F220" s="199">
        <v>337.25</v>
      </c>
      <c r="G220" s="199"/>
      <c r="H220" s="199">
        <v>398.5</v>
      </c>
      <c r="I220" s="219">
        <v>411</v>
      </c>
      <c r="J220" s="137" t="s">
        <v>810</v>
      </c>
      <c r="K220" s="124">
        <f t="shared" si="64"/>
        <v>61.25</v>
      </c>
      <c r="L220" s="125">
        <f t="shared" si="65"/>
        <v>0.1816160118606375</v>
      </c>
      <c r="M220" s="126" t="s">
        <v>556</v>
      </c>
      <c r="N220" s="338">
        <v>43760</v>
      </c>
      <c r="O220" s="54"/>
      <c r="P220" s="13"/>
      <c r="Q220" s="13"/>
      <c r="R220" s="90" t="s">
        <v>708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44">
        <v>126</v>
      </c>
      <c r="B221" s="160">
        <v>43559</v>
      </c>
      <c r="C221" s="160"/>
      <c r="D221" s="161" t="s">
        <v>394</v>
      </c>
      <c r="E221" s="162" t="s">
        <v>580</v>
      </c>
      <c r="F221" s="162">
        <v>130</v>
      </c>
      <c r="G221" s="162"/>
      <c r="H221" s="162">
        <v>65</v>
      </c>
      <c r="I221" s="182">
        <v>158</v>
      </c>
      <c r="J221" s="134" t="s">
        <v>707</v>
      </c>
      <c r="K221" s="130">
        <f t="shared" si="64"/>
        <v>-65</v>
      </c>
      <c r="L221" s="131">
        <f t="shared" si="65"/>
        <v>-0.5</v>
      </c>
      <c r="M221" s="132" t="s">
        <v>620</v>
      </c>
      <c r="N221" s="133">
        <v>43726</v>
      </c>
      <c r="O221" s="54"/>
      <c r="P221" s="13"/>
      <c r="Q221" s="13"/>
      <c r="R221" s="14" t="s">
        <v>710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5">
        <v>127</v>
      </c>
      <c r="B222" s="183">
        <v>43017</v>
      </c>
      <c r="C222" s="183"/>
      <c r="D222" s="184" t="s">
        <v>166</v>
      </c>
      <c r="E222" s="185" t="s">
        <v>580</v>
      </c>
      <c r="F222" s="186">
        <v>141.5</v>
      </c>
      <c r="G222" s="187"/>
      <c r="H222" s="187">
        <v>183.5</v>
      </c>
      <c r="I222" s="187">
        <v>210</v>
      </c>
      <c r="J222" s="208" t="s">
        <v>801</v>
      </c>
      <c r="K222" s="209">
        <f t="shared" si="64"/>
        <v>42</v>
      </c>
      <c r="L222" s="210">
        <f t="shared" si="65"/>
        <v>0.29681978798586572</v>
      </c>
      <c r="M222" s="186" t="s">
        <v>556</v>
      </c>
      <c r="N222" s="211">
        <v>43042</v>
      </c>
      <c r="O222" s="54"/>
      <c r="P222" s="13"/>
      <c r="Q222" s="13"/>
      <c r="R222" s="90" t="s">
        <v>710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4">
        <v>128</v>
      </c>
      <c r="B223" s="160">
        <v>43074</v>
      </c>
      <c r="C223" s="160"/>
      <c r="D223" s="161" t="s">
        <v>295</v>
      </c>
      <c r="E223" s="162" t="s">
        <v>580</v>
      </c>
      <c r="F223" s="163">
        <v>172</v>
      </c>
      <c r="G223" s="162"/>
      <c r="H223" s="162">
        <v>155.25</v>
      </c>
      <c r="I223" s="182">
        <v>230</v>
      </c>
      <c r="J223" s="359" t="s">
        <v>794</v>
      </c>
      <c r="K223" s="130">
        <f t="shared" ref="K223" si="66">H223-F223</f>
        <v>-16.75</v>
      </c>
      <c r="L223" s="131">
        <f t="shared" ref="L223" si="67">K223/F223</f>
        <v>-9.7383720930232565E-2</v>
      </c>
      <c r="M223" s="132" t="s">
        <v>620</v>
      </c>
      <c r="N223" s="133">
        <v>43787</v>
      </c>
      <c r="O223" s="54"/>
      <c r="P223" s="13"/>
      <c r="Q223" s="13"/>
      <c r="R223" s="14" t="s">
        <v>710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45">
        <v>129</v>
      </c>
      <c r="B224" s="183">
        <v>43398</v>
      </c>
      <c r="C224" s="183"/>
      <c r="D224" s="184" t="s">
        <v>103</v>
      </c>
      <c r="E224" s="185" t="s">
        <v>580</v>
      </c>
      <c r="F224" s="187">
        <v>698.5</v>
      </c>
      <c r="G224" s="187"/>
      <c r="H224" s="187">
        <v>850</v>
      </c>
      <c r="I224" s="187">
        <v>890</v>
      </c>
      <c r="J224" s="212" t="s">
        <v>807</v>
      </c>
      <c r="K224" s="209">
        <f t="shared" si="64"/>
        <v>151.5</v>
      </c>
      <c r="L224" s="210">
        <f t="shared" si="65"/>
        <v>0.21689334287759485</v>
      </c>
      <c r="M224" s="186" t="s">
        <v>556</v>
      </c>
      <c r="N224" s="211">
        <v>43453</v>
      </c>
      <c r="O224" s="54"/>
      <c r="P224" s="13"/>
      <c r="Q224" s="13"/>
      <c r="R224" s="14" t="s">
        <v>708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7">
        <v>130</v>
      </c>
      <c r="B225" s="155">
        <v>42877</v>
      </c>
      <c r="C225" s="155"/>
      <c r="D225" s="156" t="s">
        <v>369</v>
      </c>
      <c r="E225" s="157" t="s">
        <v>580</v>
      </c>
      <c r="F225" s="158">
        <v>127.6</v>
      </c>
      <c r="G225" s="159"/>
      <c r="H225" s="159">
        <v>138</v>
      </c>
      <c r="I225" s="159">
        <v>190</v>
      </c>
      <c r="J225" s="360" t="s">
        <v>798</v>
      </c>
      <c r="K225" s="179">
        <f t="shared" si="64"/>
        <v>10.400000000000006</v>
      </c>
      <c r="L225" s="180">
        <f t="shared" si="65"/>
        <v>8.1504702194357417E-2</v>
      </c>
      <c r="M225" s="158" t="s">
        <v>556</v>
      </c>
      <c r="N225" s="181">
        <v>43774</v>
      </c>
      <c r="O225" s="54"/>
      <c r="P225" s="13"/>
      <c r="Q225" s="13"/>
      <c r="R225" s="90" t="s">
        <v>710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7">
        <v>131</v>
      </c>
      <c r="B226" s="155">
        <v>43158</v>
      </c>
      <c r="C226" s="155"/>
      <c r="D226" s="156" t="s">
        <v>711</v>
      </c>
      <c r="E226" s="157" t="s">
        <v>580</v>
      </c>
      <c r="F226" s="158">
        <v>317</v>
      </c>
      <c r="G226" s="159"/>
      <c r="H226" s="159">
        <v>382.5</v>
      </c>
      <c r="I226" s="159">
        <v>398</v>
      </c>
      <c r="J226" s="360" t="s">
        <v>845</v>
      </c>
      <c r="K226" s="179">
        <f t="shared" ref="K226" si="68">H226-F226</f>
        <v>65.5</v>
      </c>
      <c r="L226" s="180">
        <f t="shared" ref="L226" si="69">K226/F226</f>
        <v>0.20662460567823343</v>
      </c>
      <c r="M226" s="158" t="s">
        <v>556</v>
      </c>
      <c r="N226" s="181">
        <v>44238</v>
      </c>
      <c r="O226" s="54"/>
      <c r="P226" s="13"/>
      <c r="Q226" s="13"/>
      <c r="R226" s="322" t="s">
        <v>710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44">
        <v>132</v>
      </c>
      <c r="B227" s="160">
        <v>43164</v>
      </c>
      <c r="C227" s="160"/>
      <c r="D227" s="161" t="s">
        <v>133</v>
      </c>
      <c r="E227" s="162" t="s">
        <v>580</v>
      </c>
      <c r="F227" s="163">
        <f>510-14.4</f>
        <v>495.6</v>
      </c>
      <c r="G227" s="162"/>
      <c r="H227" s="162">
        <v>350</v>
      </c>
      <c r="I227" s="182">
        <v>672</v>
      </c>
      <c r="J227" s="359" t="s">
        <v>803</v>
      </c>
      <c r="K227" s="130">
        <f t="shared" ref="K227" si="70">H227-F227</f>
        <v>-145.60000000000002</v>
      </c>
      <c r="L227" s="131">
        <f t="shared" ref="L227" si="71">K227/F227</f>
        <v>-0.29378531073446329</v>
      </c>
      <c r="M227" s="132" t="s">
        <v>620</v>
      </c>
      <c r="N227" s="133">
        <v>43887</v>
      </c>
      <c r="O227" s="54"/>
      <c r="P227" s="13"/>
      <c r="Q227" s="13"/>
      <c r="R227" s="14" t="s">
        <v>708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44">
        <v>133</v>
      </c>
      <c r="B228" s="160">
        <v>43237</v>
      </c>
      <c r="C228" s="160"/>
      <c r="D228" s="161" t="s">
        <v>459</v>
      </c>
      <c r="E228" s="162" t="s">
        <v>580</v>
      </c>
      <c r="F228" s="163">
        <v>230.3</v>
      </c>
      <c r="G228" s="162"/>
      <c r="H228" s="162">
        <v>102.5</v>
      </c>
      <c r="I228" s="182">
        <v>348</v>
      </c>
      <c r="J228" s="359" t="s">
        <v>805</v>
      </c>
      <c r="K228" s="130">
        <f t="shared" ref="K228:K229" si="72">H228-F228</f>
        <v>-127.80000000000001</v>
      </c>
      <c r="L228" s="131">
        <f t="shared" ref="L228:L229" si="73">K228/F228</f>
        <v>-0.55492835432045162</v>
      </c>
      <c r="M228" s="132" t="s">
        <v>620</v>
      </c>
      <c r="N228" s="133">
        <v>43896</v>
      </c>
      <c r="O228" s="54"/>
      <c r="P228" s="13"/>
      <c r="Q228" s="13"/>
      <c r="R228" s="324" t="s">
        <v>708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7">
        <v>134</v>
      </c>
      <c r="B229" s="155">
        <v>43258</v>
      </c>
      <c r="C229" s="155"/>
      <c r="D229" s="156" t="s">
        <v>426</v>
      </c>
      <c r="E229" s="157" t="s">
        <v>580</v>
      </c>
      <c r="F229" s="158">
        <f>342.5-5.1</f>
        <v>337.4</v>
      </c>
      <c r="G229" s="159"/>
      <c r="H229" s="159">
        <v>412.5</v>
      </c>
      <c r="I229" s="159">
        <v>439</v>
      </c>
      <c r="J229" s="360" t="s">
        <v>841</v>
      </c>
      <c r="K229" s="179">
        <f t="shared" si="72"/>
        <v>75.100000000000023</v>
      </c>
      <c r="L229" s="180">
        <f t="shared" si="73"/>
        <v>0.22258446947243635</v>
      </c>
      <c r="M229" s="158" t="s">
        <v>556</v>
      </c>
      <c r="N229" s="181">
        <v>44230</v>
      </c>
      <c r="O229" s="54"/>
      <c r="P229" s="13"/>
      <c r="Q229" s="13"/>
      <c r="R229" s="90" t="s">
        <v>710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205">
        <v>135</v>
      </c>
      <c r="B230" s="190">
        <v>43285</v>
      </c>
      <c r="C230" s="190"/>
      <c r="D230" s="193" t="s">
        <v>48</v>
      </c>
      <c r="E230" s="191" t="s">
        <v>580</v>
      </c>
      <c r="F230" s="189">
        <f>127.5-5.53</f>
        <v>121.97</v>
      </c>
      <c r="G230" s="191"/>
      <c r="H230" s="191"/>
      <c r="I230" s="213">
        <v>170</v>
      </c>
      <c r="J230" s="225" t="s">
        <v>558</v>
      </c>
      <c r="K230" s="215"/>
      <c r="L230" s="216"/>
      <c r="M230" s="214" t="s">
        <v>558</v>
      </c>
      <c r="N230" s="217"/>
      <c r="O230" s="54"/>
      <c r="P230" s="13"/>
      <c r="Q230" s="13"/>
      <c r="R230" s="14" t="s">
        <v>708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44">
        <v>136</v>
      </c>
      <c r="B231" s="160">
        <v>43294</v>
      </c>
      <c r="C231" s="160"/>
      <c r="D231" s="161" t="s">
        <v>239</v>
      </c>
      <c r="E231" s="162" t="s">
        <v>580</v>
      </c>
      <c r="F231" s="163">
        <v>46.5</v>
      </c>
      <c r="G231" s="162"/>
      <c r="H231" s="162">
        <v>17</v>
      </c>
      <c r="I231" s="182">
        <v>59</v>
      </c>
      <c r="J231" s="359" t="s">
        <v>802</v>
      </c>
      <c r="K231" s="130">
        <f t="shared" ref="K231" si="74">H231-F231</f>
        <v>-29.5</v>
      </c>
      <c r="L231" s="131">
        <f t="shared" ref="L231" si="75">K231/F231</f>
        <v>-0.63440860215053763</v>
      </c>
      <c r="M231" s="132" t="s">
        <v>620</v>
      </c>
      <c r="N231" s="133">
        <v>43887</v>
      </c>
      <c r="O231" s="54"/>
      <c r="P231" s="13"/>
      <c r="Q231" s="13"/>
      <c r="R231" s="14" t="s">
        <v>708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46">
        <v>137</v>
      </c>
      <c r="B232" s="188">
        <v>43396</v>
      </c>
      <c r="C232" s="188"/>
      <c r="D232" s="193" t="s">
        <v>404</v>
      </c>
      <c r="E232" s="191" t="s">
        <v>580</v>
      </c>
      <c r="F232" s="192">
        <v>156.5</v>
      </c>
      <c r="G232" s="191"/>
      <c r="H232" s="191"/>
      <c r="I232" s="213">
        <v>191</v>
      </c>
      <c r="J232" s="225" t="s">
        <v>558</v>
      </c>
      <c r="K232" s="215"/>
      <c r="L232" s="216"/>
      <c r="M232" s="214" t="s">
        <v>558</v>
      </c>
      <c r="N232" s="217"/>
      <c r="O232" s="54"/>
      <c r="P232" s="13"/>
      <c r="Q232" s="13"/>
      <c r="R232" s="14" t="s">
        <v>708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46">
        <v>138</v>
      </c>
      <c r="B233" s="188">
        <v>43439</v>
      </c>
      <c r="C233" s="188"/>
      <c r="D233" s="193" t="s">
        <v>321</v>
      </c>
      <c r="E233" s="191" t="s">
        <v>580</v>
      </c>
      <c r="F233" s="192">
        <v>259.5</v>
      </c>
      <c r="G233" s="191"/>
      <c r="H233" s="191"/>
      <c r="I233" s="213">
        <v>321</v>
      </c>
      <c r="J233" s="225" t="s">
        <v>558</v>
      </c>
      <c r="K233" s="215"/>
      <c r="L233" s="216"/>
      <c r="M233" s="214" t="s">
        <v>558</v>
      </c>
      <c r="N233" s="217"/>
      <c r="O233" s="13"/>
      <c r="P233" s="13"/>
      <c r="Q233" s="13"/>
      <c r="R233" s="14" t="s">
        <v>708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44">
        <v>139</v>
      </c>
      <c r="B234" s="160">
        <v>43439</v>
      </c>
      <c r="C234" s="160"/>
      <c r="D234" s="161" t="s">
        <v>732</v>
      </c>
      <c r="E234" s="162" t="s">
        <v>580</v>
      </c>
      <c r="F234" s="162">
        <v>715</v>
      </c>
      <c r="G234" s="162"/>
      <c r="H234" s="162">
        <v>445</v>
      </c>
      <c r="I234" s="182">
        <v>840</v>
      </c>
      <c r="J234" s="134" t="s">
        <v>782</v>
      </c>
      <c r="K234" s="130">
        <f t="shared" ref="K234:K237" si="76">H234-F234</f>
        <v>-270</v>
      </c>
      <c r="L234" s="131">
        <f t="shared" ref="L234:L237" si="77">K234/F234</f>
        <v>-0.3776223776223776</v>
      </c>
      <c r="M234" s="132" t="s">
        <v>620</v>
      </c>
      <c r="N234" s="133">
        <v>43800</v>
      </c>
      <c r="O234" s="54"/>
      <c r="P234" s="13"/>
      <c r="Q234" s="13"/>
      <c r="R234" s="14" t="s">
        <v>708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7">
        <v>140</v>
      </c>
      <c r="B235" s="198">
        <v>43469</v>
      </c>
      <c r="C235" s="198"/>
      <c r="D235" s="151" t="s">
        <v>143</v>
      </c>
      <c r="E235" s="199" t="s">
        <v>580</v>
      </c>
      <c r="F235" s="199">
        <v>875</v>
      </c>
      <c r="G235" s="199"/>
      <c r="H235" s="199">
        <v>1165</v>
      </c>
      <c r="I235" s="219">
        <v>1185</v>
      </c>
      <c r="J235" s="137" t="s">
        <v>808</v>
      </c>
      <c r="K235" s="124">
        <f t="shared" si="76"/>
        <v>290</v>
      </c>
      <c r="L235" s="125">
        <f t="shared" si="77"/>
        <v>0.33142857142857141</v>
      </c>
      <c r="M235" s="126" t="s">
        <v>556</v>
      </c>
      <c r="N235" s="338">
        <v>43847</v>
      </c>
      <c r="O235" s="54"/>
      <c r="P235" s="13"/>
      <c r="Q235" s="13"/>
      <c r="R235" s="32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141</v>
      </c>
      <c r="B236" s="198">
        <v>43559</v>
      </c>
      <c r="C236" s="198"/>
      <c r="D236" s="376" t="s">
        <v>336</v>
      </c>
      <c r="E236" s="199" t="s">
        <v>580</v>
      </c>
      <c r="F236" s="199">
        <f>387-14.63</f>
        <v>372.37</v>
      </c>
      <c r="G236" s="199"/>
      <c r="H236" s="199">
        <v>490</v>
      </c>
      <c r="I236" s="219">
        <v>490</v>
      </c>
      <c r="J236" s="137" t="s">
        <v>639</v>
      </c>
      <c r="K236" s="124">
        <f t="shared" si="76"/>
        <v>117.63</v>
      </c>
      <c r="L236" s="125">
        <f t="shared" si="77"/>
        <v>0.31589548030185027</v>
      </c>
      <c r="M236" s="126" t="s">
        <v>556</v>
      </c>
      <c r="N236" s="338">
        <v>43850</v>
      </c>
      <c r="O236" s="54"/>
      <c r="P236" s="13"/>
      <c r="Q236" s="13"/>
      <c r="R236" s="324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44">
        <v>142</v>
      </c>
      <c r="B237" s="160">
        <v>43578</v>
      </c>
      <c r="C237" s="160"/>
      <c r="D237" s="161" t="s">
        <v>733</v>
      </c>
      <c r="E237" s="162" t="s">
        <v>557</v>
      </c>
      <c r="F237" s="162">
        <v>220</v>
      </c>
      <c r="G237" s="162"/>
      <c r="H237" s="162">
        <v>127.5</v>
      </c>
      <c r="I237" s="182">
        <v>284</v>
      </c>
      <c r="J237" s="359" t="s">
        <v>806</v>
      </c>
      <c r="K237" s="130">
        <f t="shared" si="76"/>
        <v>-92.5</v>
      </c>
      <c r="L237" s="131">
        <f t="shared" si="77"/>
        <v>-0.42045454545454547</v>
      </c>
      <c r="M237" s="132" t="s">
        <v>620</v>
      </c>
      <c r="N237" s="133">
        <v>43896</v>
      </c>
      <c r="O237" s="54"/>
      <c r="P237" s="13"/>
      <c r="Q237" s="13"/>
      <c r="R237" s="14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143</v>
      </c>
      <c r="B238" s="198">
        <v>43622</v>
      </c>
      <c r="C238" s="198"/>
      <c r="D238" s="376" t="s">
        <v>466</v>
      </c>
      <c r="E238" s="199" t="s">
        <v>557</v>
      </c>
      <c r="F238" s="199">
        <v>332.8</v>
      </c>
      <c r="G238" s="199"/>
      <c r="H238" s="199">
        <v>405</v>
      </c>
      <c r="I238" s="219">
        <v>419</v>
      </c>
      <c r="J238" s="137" t="s">
        <v>809</v>
      </c>
      <c r="K238" s="124">
        <f t="shared" ref="K238" si="78">H238-F238</f>
        <v>72.199999999999989</v>
      </c>
      <c r="L238" s="125">
        <f t="shared" ref="L238" si="79">K238/F238</f>
        <v>0.21694711538461534</v>
      </c>
      <c r="M238" s="126" t="s">
        <v>556</v>
      </c>
      <c r="N238" s="338">
        <v>43860</v>
      </c>
      <c r="O238" s="54"/>
      <c r="P238" s="13"/>
      <c r="Q238" s="13"/>
      <c r="R238" s="1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40">
        <v>144</v>
      </c>
      <c r="B239" s="139">
        <v>43641</v>
      </c>
      <c r="C239" s="139"/>
      <c r="D239" s="140" t="s">
        <v>137</v>
      </c>
      <c r="E239" s="141" t="s">
        <v>580</v>
      </c>
      <c r="F239" s="142">
        <v>386</v>
      </c>
      <c r="G239" s="143"/>
      <c r="H239" s="143">
        <v>395</v>
      </c>
      <c r="I239" s="143">
        <v>452</v>
      </c>
      <c r="J239" s="166" t="s">
        <v>799</v>
      </c>
      <c r="K239" s="167">
        <f t="shared" ref="K239" si="80">H239-F239</f>
        <v>9</v>
      </c>
      <c r="L239" s="168">
        <f t="shared" ref="L239" si="81">K239/F239</f>
        <v>2.3316062176165803E-2</v>
      </c>
      <c r="M239" s="169" t="s">
        <v>665</v>
      </c>
      <c r="N239" s="170">
        <v>43868</v>
      </c>
      <c r="O239" s="13"/>
      <c r="P239" s="13"/>
      <c r="Q239" s="13"/>
      <c r="R239" s="1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47">
        <v>145</v>
      </c>
      <c r="B240" s="188">
        <v>43707</v>
      </c>
      <c r="C240" s="188"/>
      <c r="D240" s="193" t="s">
        <v>255</v>
      </c>
      <c r="E240" s="191" t="s">
        <v>580</v>
      </c>
      <c r="F240" s="191" t="s">
        <v>712</v>
      </c>
      <c r="G240" s="191"/>
      <c r="H240" s="191"/>
      <c r="I240" s="213">
        <v>190</v>
      </c>
      <c r="J240" s="225" t="s">
        <v>558</v>
      </c>
      <c r="K240" s="215"/>
      <c r="L240" s="216"/>
      <c r="M240" s="335" t="s">
        <v>558</v>
      </c>
      <c r="N240" s="217"/>
      <c r="O240" s="13"/>
      <c r="P240" s="13"/>
      <c r="Q240" s="13"/>
      <c r="R240" s="324" t="s">
        <v>708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146</v>
      </c>
      <c r="B241" s="198">
        <v>43731</v>
      </c>
      <c r="C241" s="198"/>
      <c r="D241" s="151" t="s">
        <v>418</v>
      </c>
      <c r="E241" s="199" t="s">
        <v>580</v>
      </c>
      <c r="F241" s="199">
        <v>235</v>
      </c>
      <c r="G241" s="199"/>
      <c r="H241" s="199">
        <v>295</v>
      </c>
      <c r="I241" s="219">
        <v>296</v>
      </c>
      <c r="J241" s="137" t="s">
        <v>787</v>
      </c>
      <c r="K241" s="124">
        <f t="shared" ref="K241" si="82">H241-F241</f>
        <v>60</v>
      </c>
      <c r="L241" s="125">
        <f t="shared" ref="L241" si="83">K241/F241</f>
        <v>0.25531914893617019</v>
      </c>
      <c r="M241" s="126" t="s">
        <v>556</v>
      </c>
      <c r="N241" s="338">
        <v>43844</v>
      </c>
      <c r="O241" s="54"/>
      <c r="P241" s="13"/>
      <c r="Q241" s="13"/>
      <c r="R241" s="1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7">
        <v>147</v>
      </c>
      <c r="B242" s="198">
        <v>43752</v>
      </c>
      <c r="C242" s="198"/>
      <c r="D242" s="151" t="s">
        <v>778</v>
      </c>
      <c r="E242" s="199" t="s">
        <v>580</v>
      </c>
      <c r="F242" s="199">
        <v>277.5</v>
      </c>
      <c r="G242" s="199"/>
      <c r="H242" s="199">
        <v>333</v>
      </c>
      <c r="I242" s="219">
        <v>333</v>
      </c>
      <c r="J242" s="137" t="s">
        <v>788</v>
      </c>
      <c r="K242" s="124">
        <f t="shared" ref="K242" si="84">H242-F242</f>
        <v>55.5</v>
      </c>
      <c r="L242" s="125">
        <f t="shared" ref="L242" si="85">K242/F242</f>
        <v>0.2</v>
      </c>
      <c r="M242" s="126" t="s">
        <v>556</v>
      </c>
      <c r="N242" s="338">
        <v>43846</v>
      </c>
      <c r="O242" s="54"/>
      <c r="P242" s="13"/>
      <c r="Q242" s="13"/>
      <c r="R242" s="324" t="s">
        <v>708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148</v>
      </c>
      <c r="B243" s="198">
        <v>43752</v>
      </c>
      <c r="C243" s="198"/>
      <c r="D243" s="151" t="s">
        <v>777</v>
      </c>
      <c r="E243" s="199" t="s">
        <v>580</v>
      </c>
      <c r="F243" s="199">
        <v>930</v>
      </c>
      <c r="G243" s="199"/>
      <c r="H243" s="199">
        <v>1165</v>
      </c>
      <c r="I243" s="219">
        <v>1200</v>
      </c>
      <c r="J243" s="137" t="s">
        <v>789</v>
      </c>
      <c r="K243" s="124">
        <f t="shared" ref="K243" si="86">H243-F243</f>
        <v>235</v>
      </c>
      <c r="L243" s="125">
        <f t="shared" ref="L243" si="87">K243/F243</f>
        <v>0.25268817204301075</v>
      </c>
      <c r="M243" s="126" t="s">
        <v>556</v>
      </c>
      <c r="N243" s="338">
        <v>43847</v>
      </c>
      <c r="O243" s="54"/>
      <c r="P243" s="13"/>
      <c r="Q243" s="13"/>
      <c r="R243" s="32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46">
        <v>149</v>
      </c>
      <c r="B244" s="327">
        <v>43753</v>
      </c>
      <c r="C244" s="202"/>
      <c r="D244" s="348" t="s">
        <v>776</v>
      </c>
      <c r="E244" s="329" t="s">
        <v>580</v>
      </c>
      <c r="F244" s="331">
        <v>111</v>
      </c>
      <c r="G244" s="329"/>
      <c r="H244" s="329"/>
      <c r="I244" s="333">
        <v>141</v>
      </c>
      <c r="J244" s="225" t="s">
        <v>558</v>
      </c>
      <c r="K244" s="225"/>
      <c r="L244" s="119"/>
      <c r="M244" s="337" t="s">
        <v>558</v>
      </c>
      <c r="N244" s="227"/>
      <c r="O244" s="13"/>
      <c r="P244" s="13"/>
      <c r="Q244" s="13"/>
      <c r="R244" s="32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150</v>
      </c>
      <c r="B245" s="198">
        <v>43753</v>
      </c>
      <c r="C245" s="198"/>
      <c r="D245" s="151" t="s">
        <v>775</v>
      </c>
      <c r="E245" s="199" t="s">
        <v>580</v>
      </c>
      <c r="F245" s="200">
        <v>296</v>
      </c>
      <c r="G245" s="199"/>
      <c r="H245" s="199">
        <v>370</v>
      </c>
      <c r="I245" s="219">
        <v>370</v>
      </c>
      <c r="J245" s="137" t="s">
        <v>639</v>
      </c>
      <c r="K245" s="124">
        <f t="shared" ref="K245:K246" si="88">H245-F245</f>
        <v>74</v>
      </c>
      <c r="L245" s="125">
        <f t="shared" ref="L245:L246" si="89">K245/F245</f>
        <v>0.25</v>
      </c>
      <c r="M245" s="126" t="s">
        <v>556</v>
      </c>
      <c r="N245" s="338">
        <v>43853</v>
      </c>
      <c r="O245" s="54"/>
      <c r="P245" s="13"/>
      <c r="Q245" s="13"/>
      <c r="R245" s="32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151</v>
      </c>
      <c r="B246" s="198">
        <v>43754</v>
      </c>
      <c r="C246" s="198"/>
      <c r="D246" s="151" t="s">
        <v>774</v>
      </c>
      <c r="E246" s="199" t="s">
        <v>580</v>
      </c>
      <c r="F246" s="200">
        <v>300</v>
      </c>
      <c r="G246" s="199"/>
      <c r="H246" s="199">
        <v>382.5</v>
      </c>
      <c r="I246" s="219">
        <v>344</v>
      </c>
      <c r="J246" s="465" t="s">
        <v>846</v>
      </c>
      <c r="K246" s="124">
        <f t="shared" si="88"/>
        <v>82.5</v>
      </c>
      <c r="L246" s="125">
        <f t="shared" si="89"/>
        <v>0.27500000000000002</v>
      </c>
      <c r="M246" s="126" t="s">
        <v>556</v>
      </c>
      <c r="N246" s="338">
        <v>44238</v>
      </c>
      <c r="O246" s="13"/>
      <c r="P246" s="13"/>
      <c r="Q246" s="13"/>
      <c r="R246" s="32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6">
        <v>152</v>
      </c>
      <c r="B247" s="202">
        <v>43832</v>
      </c>
      <c r="C247" s="202"/>
      <c r="D247" s="206" t="s">
        <v>758</v>
      </c>
      <c r="E247" s="203" t="s">
        <v>580</v>
      </c>
      <c r="F247" s="204" t="s">
        <v>786</v>
      </c>
      <c r="G247" s="203"/>
      <c r="H247" s="203"/>
      <c r="I247" s="224">
        <v>590</v>
      </c>
      <c r="J247" s="225" t="s">
        <v>558</v>
      </c>
      <c r="K247" s="225"/>
      <c r="L247" s="119"/>
      <c r="M247" s="323" t="s">
        <v>558</v>
      </c>
      <c r="N247" s="227"/>
      <c r="O247" s="13"/>
      <c r="P247" s="13"/>
      <c r="Q247" s="13"/>
      <c r="R247" s="324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153</v>
      </c>
      <c r="B248" s="198">
        <v>43966</v>
      </c>
      <c r="C248" s="198"/>
      <c r="D248" s="151" t="s">
        <v>64</v>
      </c>
      <c r="E248" s="199" t="s">
        <v>580</v>
      </c>
      <c r="F248" s="200">
        <v>67.5</v>
      </c>
      <c r="G248" s="199"/>
      <c r="H248" s="199">
        <v>86</v>
      </c>
      <c r="I248" s="219">
        <v>86</v>
      </c>
      <c r="J248" s="137" t="s">
        <v>818</v>
      </c>
      <c r="K248" s="124">
        <f t="shared" ref="K248" si="90">H248-F248</f>
        <v>18.5</v>
      </c>
      <c r="L248" s="125">
        <f t="shared" ref="L248" si="91">K248/F248</f>
        <v>0.27407407407407408</v>
      </c>
      <c r="M248" s="126" t="s">
        <v>556</v>
      </c>
      <c r="N248" s="338">
        <v>44008</v>
      </c>
      <c r="O248" s="54"/>
      <c r="P248" s="13"/>
      <c r="Q248" s="13"/>
      <c r="R248" s="32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201">
        <v>154</v>
      </c>
      <c r="B249" s="202">
        <v>44035</v>
      </c>
      <c r="C249" s="202"/>
      <c r="D249" s="206" t="s">
        <v>465</v>
      </c>
      <c r="E249" s="203" t="s">
        <v>580</v>
      </c>
      <c r="F249" s="204" t="s">
        <v>821</v>
      </c>
      <c r="G249" s="203"/>
      <c r="H249" s="203"/>
      <c r="I249" s="224">
        <v>296</v>
      </c>
      <c r="J249" s="225" t="s">
        <v>558</v>
      </c>
      <c r="K249" s="225"/>
      <c r="L249" s="119"/>
      <c r="M249" s="226"/>
      <c r="N249" s="227"/>
      <c r="O249" s="13"/>
      <c r="P249" s="13"/>
      <c r="Q249" s="13"/>
      <c r="R249" s="32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155</v>
      </c>
      <c r="B250" s="198">
        <v>44092</v>
      </c>
      <c r="C250" s="198"/>
      <c r="D250" s="151" t="s">
        <v>398</v>
      </c>
      <c r="E250" s="199" t="s">
        <v>580</v>
      </c>
      <c r="F250" s="199">
        <v>206</v>
      </c>
      <c r="G250" s="199"/>
      <c r="H250" s="199">
        <v>248</v>
      </c>
      <c r="I250" s="219">
        <v>248</v>
      </c>
      <c r="J250" s="137" t="s">
        <v>639</v>
      </c>
      <c r="K250" s="124">
        <f t="shared" ref="K250:K251" si="92">H250-F250</f>
        <v>42</v>
      </c>
      <c r="L250" s="125">
        <f t="shared" ref="L250:L251" si="93">K250/F250</f>
        <v>0.20388349514563106</v>
      </c>
      <c r="M250" s="126" t="s">
        <v>556</v>
      </c>
      <c r="N250" s="338">
        <v>44214</v>
      </c>
      <c r="O250" s="54"/>
      <c r="P250" s="13"/>
      <c r="Q250" s="13"/>
      <c r="R250" s="32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7">
        <v>156</v>
      </c>
      <c r="B251" s="198">
        <v>44140</v>
      </c>
      <c r="C251" s="198"/>
      <c r="D251" s="151" t="s">
        <v>398</v>
      </c>
      <c r="E251" s="199" t="s">
        <v>580</v>
      </c>
      <c r="F251" s="199">
        <v>182.5</v>
      </c>
      <c r="G251" s="199"/>
      <c r="H251" s="199">
        <v>248</v>
      </c>
      <c r="I251" s="219">
        <v>248</v>
      </c>
      <c r="J251" s="137" t="s">
        <v>639</v>
      </c>
      <c r="K251" s="124">
        <f t="shared" si="92"/>
        <v>65.5</v>
      </c>
      <c r="L251" s="125">
        <f t="shared" si="93"/>
        <v>0.35890410958904112</v>
      </c>
      <c r="M251" s="126" t="s">
        <v>556</v>
      </c>
      <c r="N251" s="338">
        <v>44214</v>
      </c>
      <c r="O251" s="54"/>
      <c r="P251" s="13"/>
      <c r="Q251" s="13"/>
      <c r="R251" s="324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1">
        <v>157</v>
      </c>
      <c r="B252" s="202">
        <v>44140</v>
      </c>
      <c r="C252" s="202"/>
      <c r="D252" s="206" t="s">
        <v>321</v>
      </c>
      <c r="E252" s="203" t="s">
        <v>580</v>
      </c>
      <c r="F252" s="204" t="s">
        <v>825</v>
      </c>
      <c r="G252" s="203"/>
      <c r="H252" s="203"/>
      <c r="I252" s="224">
        <v>320</v>
      </c>
      <c r="J252" s="225" t="s">
        <v>558</v>
      </c>
      <c r="K252" s="225"/>
      <c r="L252" s="119"/>
      <c r="M252" s="226"/>
      <c r="N252" s="227"/>
      <c r="O252" s="13"/>
      <c r="P252" s="13"/>
      <c r="Q252" s="13"/>
      <c r="R252" s="324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158</v>
      </c>
      <c r="B253" s="198">
        <v>44140</v>
      </c>
      <c r="C253" s="198"/>
      <c r="D253" s="151" t="s">
        <v>461</v>
      </c>
      <c r="E253" s="199" t="s">
        <v>580</v>
      </c>
      <c r="F253" s="200">
        <v>925</v>
      </c>
      <c r="G253" s="199"/>
      <c r="H253" s="199">
        <v>1095</v>
      </c>
      <c r="I253" s="219">
        <v>1093</v>
      </c>
      <c r="J253" s="465" t="s">
        <v>829</v>
      </c>
      <c r="K253" s="124">
        <f t="shared" ref="K253" si="94">H253-F253</f>
        <v>170</v>
      </c>
      <c r="L253" s="125">
        <f t="shared" ref="L253" si="95">K253/F253</f>
        <v>0.18378378378378379</v>
      </c>
      <c r="M253" s="126" t="s">
        <v>556</v>
      </c>
      <c r="N253" s="338">
        <v>44201</v>
      </c>
      <c r="O253" s="13"/>
      <c r="P253" s="13"/>
      <c r="Q253" s="13"/>
      <c r="R253" s="324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159</v>
      </c>
      <c r="B254" s="198">
        <v>44140</v>
      </c>
      <c r="C254" s="198"/>
      <c r="D254" s="151" t="s">
        <v>336</v>
      </c>
      <c r="E254" s="199" t="s">
        <v>580</v>
      </c>
      <c r="F254" s="200">
        <v>332.5</v>
      </c>
      <c r="G254" s="199"/>
      <c r="H254" s="199">
        <v>393</v>
      </c>
      <c r="I254" s="219">
        <v>406</v>
      </c>
      <c r="J254" s="465" t="s">
        <v>922</v>
      </c>
      <c r="K254" s="124">
        <f t="shared" ref="K254" si="96">H254-F254</f>
        <v>60.5</v>
      </c>
      <c r="L254" s="125">
        <f t="shared" ref="L254" si="97">K254/F254</f>
        <v>0.18195488721804512</v>
      </c>
      <c r="M254" s="126" t="s">
        <v>556</v>
      </c>
      <c r="N254" s="338">
        <v>44256</v>
      </c>
      <c r="O254" s="13"/>
      <c r="P254" s="13"/>
      <c r="Q254" s="13"/>
      <c r="R254" s="324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201">
        <v>160</v>
      </c>
      <c r="B255" s="202">
        <v>44141</v>
      </c>
      <c r="C255" s="202"/>
      <c r="D255" s="206" t="s">
        <v>465</v>
      </c>
      <c r="E255" s="203" t="s">
        <v>580</v>
      </c>
      <c r="F255" s="204" t="s">
        <v>826</v>
      </c>
      <c r="G255" s="203"/>
      <c r="H255" s="203"/>
      <c r="I255" s="224">
        <v>290</v>
      </c>
      <c r="J255" s="225" t="s">
        <v>558</v>
      </c>
      <c r="K255" s="225"/>
      <c r="L255" s="119"/>
      <c r="M255" s="226"/>
      <c r="N255" s="227"/>
      <c r="O255" s="13"/>
      <c r="P255" s="13"/>
      <c r="Q255" s="13"/>
      <c r="R255" s="32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201">
        <v>161</v>
      </c>
      <c r="B256" s="202">
        <v>44187</v>
      </c>
      <c r="C256" s="202"/>
      <c r="D256" s="206" t="s">
        <v>754</v>
      </c>
      <c r="E256" s="203" t="s">
        <v>580</v>
      </c>
      <c r="F256" s="458" t="s">
        <v>828</v>
      </c>
      <c r="G256" s="203"/>
      <c r="H256" s="203"/>
      <c r="I256" s="224">
        <v>239</v>
      </c>
      <c r="J256" s="459" t="s">
        <v>558</v>
      </c>
      <c r="K256" s="225"/>
      <c r="L256" s="119"/>
      <c r="M256" s="226"/>
      <c r="N256" s="227"/>
      <c r="O256" s="13"/>
      <c r="P256" s="13"/>
      <c r="Q256" s="13"/>
      <c r="R256" s="32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18">
      <c r="A257" s="201">
        <v>162</v>
      </c>
      <c r="B257" s="202">
        <v>44258</v>
      </c>
      <c r="C257" s="202"/>
      <c r="D257" s="206" t="s">
        <v>758</v>
      </c>
      <c r="E257" s="203" t="s">
        <v>580</v>
      </c>
      <c r="F257" s="204" t="s">
        <v>786</v>
      </c>
      <c r="G257" s="203"/>
      <c r="H257" s="203"/>
      <c r="I257" s="224">
        <v>590</v>
      </c>
      <c r="J257" s="225" t="s">
        <v>558</v>
      </c>
      <c r="K257" s="225"/>
      <c r="L257" s="119"/>
      <c r="M257" s="323"/>
      <c r="N257" s="227"/>
      <c r="O257" s="13"/>
      <c r="P257" s="13"/>
      <c r="R257" s="324"/>
    </row>
    <row r="258" spans="1:18">
      <c r="A258" s="201"/>
      <c r="B258" s="202"/>
      <c r="C258" s="202"/>
      <c r="D258" s="206"/>
      <c r="E258" s="203"/>
      <c r="F258" s="204"/>
      <c r="G258" s="203"/>
      <c r="H258" s="203"/>
      <c r="I258" s="224"/>
      <c r="J258" s="225"/>
      <c r="K258" s="225"/>
      <c r="L258" s="119"/>
      <c r="M258" s="226"/>
      <c r="N258" s="227"/>
      <c r="O258" s="13"/>
      <c r="R258" s="228"/>
    </row>
    <row r="259" spans="1:18">
      <c r="A259" s="201"/>
      <c r="B259" s="202"/>
      <c r="C259" s="202"/>
      <c r="D259" s="206"/>
      <c r="E259" s="203"/>
      <c r="F259" s="204"/>
      <c r="G259" s="203"/>
      <c r="H259" s="203"/>
      <c r="I259" s="224"/>
      <c r="J259" s="225"/>
      <c r="K259" s="225"/>
      <c r="L259" s="119"/>
      <c r="M259" s="226"/>
      <c r="N259" s="227"/>
      <c r="O259" s="13"/>
      <c r="R259" s="228"/>
    </row>
    <row r="260" spans="1:18">
      <c r="A260" s="201"/>
      <c r="B260" s="202"/>
      <c r="C260" s="202"/>
      <c r="D260" s="206"/>
      <c r="E260" s="203"/>
      <c r="F260" s="204"/>
      <c r="G260" s="203"/>
      <c r="H260" s="203"/>
      <c r="I260" s="224"/>
      <c r="J260" s="225"/>
      <c r="K260" s="225"/>
      <c r="L260" s="119"/>
      <c r="M260" s="226"/>
      <c r="N260" s="227"/>
      <c r="O260" s="13"/>
      <c r="R260" s="228"/>
    </row>
    <row r="261" spans="1:18">
      <c r="A261" s="201"/>
      <c r="B261" s="192" t="s">
        <v>781</v>
      </c>
      <c r="O261" s="13"/>
      <c r="R261" s="228"/>
    </row>
    <row r="262" spans="1:18">
      <c r="R262" s="228"/>
    </row>
    <row r="263" spans="1:18">
      <c r="R263" s="228"/>
    </row>
    <row r="264" spans="1:18">
      <c r="R264" s="228"/>
    </row>
    <row r="265" spans="1:18">
      <c r="R265" s="228"/>
    </row>
    <row r="266" spans="1:18">
      <c r="R266" s="228"/>
    </row>
    <row r="267" spans="1:18">
      <c r="R267" s="228"/>
    </row>
    <row r="268" spans="1:18">
      <c r="R268" s="228"/>
    </row>
    <row r="278" spans="1:6">
      <c r="A278" s="207"/>
    </row>
    <row r="279" spans="1:6">
      <c r="A279" s="207"/>
      <c r="F279" s="460"/>
    </row>
    <row r="280" spans="1:6">
      <c r="A280" s="203"/>
    </row>
  </sheetData>
  <autoFilter ref="R1:R276"/>
  <mergeCells count="7">
    <mergeCell ref="P44:P45"/>
    <mergeCell ref="A44:A45"/>
    <mergeCell ref="B44:B45"/>
    <mergeCell ref="J44:J45"/>
    <mergeCell ref="M44:M45"/>
    <mergeCell ref="N44:N45"/>
    <mergeCell ref="O44:O4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2021-03-04T02:31:48Z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