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63" i="7"/>
  <c r="K62"/>
  <c r="K45"/>
  <c r="M45" s="1"/>
  <c r="K46"/>
  <c r="L46"/>
  <c r="L27"/>
  <c r="K27"/>
  <c r="L43"/>
  <c r="K43"/>
  <c r="M46" l="1"/>
  <c r="M62"/>
  <c r="M63"/>
  <c r="M27"/>
  <c r="M43"/>
  <c r="L12"/>
  <c r="K12"/>
  <c r="L24"/>
  <c r="K24"/>
  <c r="K61"/>
  <c r="M61" s="1"/>
  <c r="H11"/>
  <c r="K11" s="1"/>
  <c r="M12" l="1"/>
  <c r="M24"/>
  <c r="K252"/>
  <c r="L252" s="1"/>
  <c r="K251"/>
  <c r="L251" s="1"/>
  <c r="L11"/>
  <c r="M11" s="1"/>
  <c r="K254"/>
  <c r="L254" s="1"/>
  <c r="L10" l="1"/>
  <c r="K10"/>
  <c r="M10" l="1"/>
  <c r="K249" l="1"/>
  <c r="L249" s="1"/>
  <c r="M7" l="1"/>
  <c r="F237" l="1"/>
  <c r="K238"/>
  <c r="L238" s="1"/>
  <c r="K229"/>
  <c r="L229" s="1"/>
  <c r="K232"/>
  <c r="L232" s="1"/>
  <c r="K240" l="1"/>
  <c r="L240" s="1"/>
  <c r="F231"/>
  <c r="F230"/>
  <c r="K230" s="1"/>
  <c r="L230" s="1"/>
  <c r="F228"/>
  <c r="K228" s="1"/>
  <c r="L228" s="1"/>
  <c r="F208"/>
  <c r="F160"/>
  <c r="K239" l="1"/>
  <c r="L239" s="1"/>
  <c r="K237"/>
  <c r="L237" s="1"/>
  <c r="K243"/>
  <c r="L243" s="1"/>
  <c r="K244"/>
  <c r="L244" s="1"/>
  <c r="K236"/>
  <c r="L236" s="1"/>
  <c r="K246"/>
  <c r="L246" s="1"/>
  <c r="K242"/>
  <c r="L242" s="1"/>
  <c r="K235" l="1"/>
  <c r="L235" s="1"/>
  <c r="K224"/>
  <c r="L224" s="1"/>
  <c r="K226"/>
  <c r="L226" s="1"/>
  <c r="K223"/>
  <c r="L223" s="1"/>
  <c r="K225"/>
  <c r="L225" s="1"/>
  <c r="K154"/>
  <c r="L154" s="1"/>
  <c r="K207"/>
  <c r="L207" s="1"/>
  <c r="K221"/>
  <c r="L221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9"/>
  <c r="L209" s="1"/>
  <c r="K208"/>
  <c r="L208" s="1"/>
  <c r="K204"/>
  <c r="L204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8"/>
  <c r="L178" s="1"/>
  <c r="K176"/>
  <c r="L176" s="1"/>
  <c r="K175"/>
  <c r="L175" s="1"/>
  <c r="K174"/>
  <c r="L174" s="1"/>
  <c r="K172"/>
  <c r="L172" s="1"/>
  <c r="K171"/>
  <c r="L171" s="1"/>
  <c r="K170"/>
  <c r="L170" s="1"/>
  <c r="K169"/>
  <c r="K168"/>
  <c r="L168" s="1"/>
  <c r="K167"/>
  <c r="L167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K156"/>
  <c r="L156" s="1"/>
  <c r="K155"/>
  <c r="L155" s="1"/>
  <c r="K153"/>
  <c r="L153" s="1"/>
  <c r="K152"/>
  <c r="L152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D7" i="6"/>
  <c r="K6" i="4"/>
  <c r="K6" i="3"/>
  <c r="L6" i="2"/>
</calcChain>
</file>

<file path=xl/sharedStrings.xml><?xml version="1.0" encoding="utf-8"?>
<sst xmlns="http://schemas.openxmlformats.org/spreadsheetml/2006/main" count="2446" uniqueCount="995">
  <si>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</si>
  <si>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</si>
  <si>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</si>
  <si>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</si>
  <si>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</si>
  <si>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</si>
  <si>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</si>
  <si>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</si>
  <si>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</si>
  <si>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</si>
  <si>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</si>
  <si>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</si>
  <si>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</si>
  <si>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</si>
  <si>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</si>
  <si>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</si>
  <si>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</si>
  <si>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</si>
  <si>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</si>
  <si>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</si>
  <si>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</si>
  <si>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</si>
  <si>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</si>
  <si>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</si>
  <si>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</si>
  <si>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</si>
  <si>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</si>
  <si>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</si>
  <si>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</si>
  <si>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</si>
  <si>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</si>
  <si>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</si>
  <si>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</si>
  <si>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</si>
  <si>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</si>
  <si>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</si>
  <si>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</si>
  <si>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</si>
  <si>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</si>
  <si>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</si>
  <si>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</si>
  <si>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</si>
  <si>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</si>
  <si>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</si>
  <si>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</si>
  <si>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</si>
  <si>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</si>
  <si>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</si>
  <si>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</si>
  <si>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</si>
  <si>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</si>
  <si>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</si>
  <si>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</si>
  <si>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</si>
  <si>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</si>
  <si>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</si>
  <si>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</si>
  <si>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</si>
  <si>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</si>
  <si>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</si>
  <si>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</si>
  <si>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</si>
  <si>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</si>
  <si>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</si>
  <si>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</si>
  <si>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</si>
  <si>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</si>
  <si>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</si>
  <si>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</si>
  <si>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</si>
  <si>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</si>
  <si>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</si>
  <si>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</si>
  <si>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</si>
  <si>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</si>
  <si>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</si>
  <si>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</si>
  <si>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</si>
  <si>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</si>
  <si>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</si>
  <si>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</si>
  <si>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</si>
  <si>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</si>
  <si>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</si>
  <si>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</si>
  <si>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</si>
  <si>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</si>
  <si>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</si>
  <si>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</si>
  <si>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</si>
  <si>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</si>
  <si>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</si>
  <si>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</si>
  <si>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</si>
  <si>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</si>
  <si>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</si>
  <si>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</si>
  <si>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</si>
  <si>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</si>
  <si>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</si>
  <si>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</si>
  <si>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</si>
  <si>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</si>
  <si>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</si>
  <si>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</si>
  <si>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</si>
  <si>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</si>
  <si>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</si>
  <si>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</si>
  <si>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</si>
  <si>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</si>
  <si>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</si>
  <si>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</si>
  <si>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</si>
  <si>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</si>
  <si>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</si>
  <si>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</si>
  <si>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</si>
  <si>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</si>
  <si>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</si>
  <si>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</si>
  <si>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</si>
  <si>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</si>
  <si>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</si>
  <si>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</si>
  <si>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</si>
  <si>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</si>
  <si>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</si>
  <si>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</si>
  <si>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</si>
  <si>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</si>
  <si>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</si>
  <si>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</si>
  <si>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</si>
  <si>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</si>
  <si>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</si>
  <si>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</si>
  <si>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</si>
  <si>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</si>
  <si>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</si>
  <si>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</si>
  <si>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</si>
  <si>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</si>
  <si>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</si>
  <si>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</si>
  <si>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</si>
  <si>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</si>
  <si>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</si>
  <si>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</si>
  <si>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</si>
  <si>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</si>
  <si>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</si>
  <si>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</si>
  <si>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</si>
  <si>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</si>
  <si>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</si>
  <si>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</si>
  <si>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</si>
  <si>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</si>
  <si>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</si>
  <si>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</si>
  <si>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</si>
  <si>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</si>
  <si>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</si>
  <si>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</si>
  <si>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</si>
  <si>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</si>
  <si>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</si>
  <si>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</si>
  <si>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</si>
  <si>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</si>
  <si>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</si>
  <si>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</si>
  <si>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</si>
  <si>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</si>
  <si>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</si>
  <si>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</si>
  <si>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</si>
  <si>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</si>
  <si>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</si>
  <si>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</si>
  <si>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</si>
  <si>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</si>
  <si>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</si>
  <si>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</si>
  <si>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</si>
  <si>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</si>
  <si>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</si>
  <si>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</si>
  <si>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</si>
  <si>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</si>
  <si>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</si>
  <si>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</si>
  <si>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</si>
  <si>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</si>
  <si>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</si>
  <si>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</si>
  <si>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</si>
  <si>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</si>
  <si>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</si>
  <si>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</si>
  <si>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</si>
  <si>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</si>
  <si>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</si>
  <si>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</si>
  <si>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</si>
  <si>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</si>
  <si>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</si>
  <si>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</si>
  <si>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</si>
  <si>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</si>
  <si>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</si>
  <si>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</si>
  <si>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</si>
  <si>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</si>
  <si>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</si>
  <si>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</si>
  <si>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</si>
  <si>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</si>
  <si>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</si>
  <si>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</si>
  <si>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</si>
  <si>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</si>
  <si>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</si>
  <si>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</si>
  <si>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</si>
  <si>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</si>
  <si>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</si>
  <si>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</si>
  <si>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</si>
  <si>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</si>
  <si>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</si>
  <si>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</si>
  <si>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</si>
  <si>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</si>
  <si>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</si>
  <si>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</si>
  <si>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</si>
  <si>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</si>
  <si>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</si>
  <si>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</si>
  <si>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</si>
  <si>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</si>
  <si>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</si>
  <si>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</si>
  <si>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</si>
  <si>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</si>
  <si>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</si>
  <si>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</si>
  <si>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</si>
  <si>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</si>
  <si>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</si>
  <si>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</si>
  <si>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</si>
  <si>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</si>
  <si>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</si>
  <si>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</si>
  <si>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</si>
  <si>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</si>
  <si>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</si>
  <si>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</si>
  <si>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</si>
  <si>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</si>
  <si>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</si>
  <si>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</si>
  <si>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</si>
  <si>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</si>
  <si>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</si>
  <si>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</si>
  <si>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</si>
  <si>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</si>
  <si>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</si>
  <si>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</si>
  <si>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</si>
  <si>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</si>
  <si>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</si>
  <si>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</si>
  <si>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</si>
  <si>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</si>
  <si>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</si>
  <si>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</si>
  <si>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</si>
  <si>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</si>
  <si>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</si>
  <si>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</si>
  <si>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</si>
  <si>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</si>
  <si>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</si>
  <si>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</si>
  <si>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</si>
  <si>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</si>
  <si>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</si>
  <si>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</si>
  <si>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</si>
  <si>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</si>
  <si>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</si>
  <si>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</si>
  <si>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</si>
  <si>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</si>
  <si>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</si>
  <si>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</si>
  <si>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</si>
  <si>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</si>
  <si>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</si>
  <si>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</si>
  <si>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</si>
  <si>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</si>
  <si>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</si>
  <si>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</si>
  <si>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</si>
  <si>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</si>
  <si>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</si>
  <si>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</si>
  <si>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</si>
  <si>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</si>
  <si>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</si>
  <si>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</si>
  <si>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</si>
  <si>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</si>
  <si>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</si>
  <si>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</si>
  <si>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</si>
  <si>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</si>
  <si>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</si>
  <si>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</si>
  <si>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</si>
  <si>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</si>
  <si>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</si>
  <si>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</si>
  <si>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</si>
  <si>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</si>
  <si>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</si>
  <si>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</si>
  <si>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</si>
  <si>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</si>
  <si>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</si>
  <si>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</si>
  <si>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</si>
  <si>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</si>
  <si>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</si>
  <si>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</si>
  <si>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</si>
  <si>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</si>
  <si>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</si>
  <si>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</si>
  <si>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</si>
  <si>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</si>
  <si>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</si>
  <si>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</si>
  <si>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</si>
  <si>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</si>
  <si>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</si>
  <si>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</si>
  <si>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</si>
  <si>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</si>
  <si>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</si>
  <si>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</si>
  <si>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</si>
  <si>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</si>
  <si>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</si>
  <si>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</si>
  <si>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</si>
  <si>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</si>
  <si>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</si>
  <si>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</si>
  <si>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</si>
  <si>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</si>
  <si>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</si>
  <si>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</si>
  <si>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</si>
  <si>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</si>
  <si>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</si>
  <si>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</si>
  <si>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</si>
  <si>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</si>
  <si>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</si>
  <si>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</si>
  <si>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</si>
  <si>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</si>
  <si>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</si>
  <si>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</si>
  <si>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</si>
  <si>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</si>
  <si>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</si>
  <si>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</si>
  <si>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</si>
  <si>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</si>
  <si>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</si>
  <si>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</si>
  <si>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</si>
  <si>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</si>
  <si>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</si>
  <si>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</si>
  <si>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</si>
  <si>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</si>
  <si>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</si>
  <si>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</si>
  <si>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</si>
  <si>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</si>
  <si>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</si>
  <si>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</si>
  <si>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</si>
  <si>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</si>
  <si>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</si>
  <si>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</si>
  <si>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</si>
  <si>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</si>
  <si>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</si>
  <si>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</si>
  <si>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</si>
  <si>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</si>
  <si>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</si>
  <si>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</si>
  <si>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</si>
  <si>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</si>
  <si>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</si>
  <si>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</si>
  <si>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</si>
  <si>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</si>
  <si>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</si>
  <si>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</si>
  <si>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</si>
  <si>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</si>
  <si>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</si>
  <si>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</si>
  <si>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</si>
  <si>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</si>
  <si>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</si>
  <si>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</si>
  <si>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</si>
  <si>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</si>
  <si>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</si>
  <si>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</si>
  <si>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</si>
  <si>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</si>
  <si>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</si>
  <si>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</si>
  <si>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</si>
  <si>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</si>
  <si>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</si>
  <si>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</si>
  <si>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</si>
  <si>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</si>
  <si>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</si>
  <si>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</si>
  <si>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</si>
  <si>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</si>
  <si>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</si>
  <si>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</si>
  <si>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</si>
  <si>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</si>
  <si>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</si>
  <si>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</si>
  <si>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</si>
  <si>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</si>
  <si>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</si>
  <si>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</si>
  <si>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</si>
  <si>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</si>
  <si>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</si>
  <si>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</si>
  <si>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</si>
  <si>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</si>
  <si>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</si>
  <si>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</si>
  <si>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</si>
  <si>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</si>
  <si>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</si>
  <si>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</si>
  <si>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</si>
  <si>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</si>
  <si>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</si>
  <si>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</si>
  <si>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</si>
  <si>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</si>
  <si>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</si>
  <si>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</si>
  <si>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</si>
  <si>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</si>
  <si>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</si>
  <si>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</si>
  <si>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</si>
  <si>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</si>
  <si>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</si>
  <si>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</si>
  <si>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</si>
  <si>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</si>
  <si>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</si>
  <si>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</si>
  <si>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</si>
  <si>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</si>
  <si>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</si>
  <si>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</si>
  <si>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</si>
  <si>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</si>
  <si>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</si>
  <si>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</si>
  <si>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</si>
  <si>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</si>
  <si>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</si>
  <si>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</si>
  <si>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</si>
  <si>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</si>
  <si>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</si>
  <si>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</si>
  <si>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</si>
  <si>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</si>
  <si>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</si>
  <si>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</si>
  <si>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</si>
  <si>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</si>
  <si>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</si>
  <si>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</si>
  <si>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</si>
  <si>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</si>
  <si>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</si>
  <si>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</si>
  <si>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</si>
  <si>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</si>
  <si>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</si>
  <si>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</si>
  <si>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</si>
  <si>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</si>
  <si>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</si>
  <si>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</si>
  <si>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</si>
  <si>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</si>
  <si>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</si>
  <si>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</si>
  <si>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</si>
  <si>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</si>
  <si>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</si>
  <si>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</si>
  <si>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</si>
  <si>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</si>
  <si>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</si>
  <si>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</si>
  <si>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</si>
  <si>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</si>
  <si>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</si>
  <si>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</si>
  <si>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</si>
  <si>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</si>
  <si>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</si>
  <si>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</si>
  <si>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</si>
  <si>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</si>
  <si>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</si>
  <si>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</si>
  <si>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</si>
  <si>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</si>
  <si>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</si>
  <si>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</si>
  <si>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</si>
  <si>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</si>
  <si>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</si>
  <si>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</si>
  <si>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</si>
  <si>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</si>
  <si>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</si>
  <si>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</si>
  <si>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</si>
  <si>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</si>
  <si>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</si>
  <si>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</si>
  <si>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</si>
  <si>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</si>
  <si>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</si>
  <si>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</si>
  <si>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</si>
  <si>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</si>
  <si>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</si>
  <si>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</si>
  <si>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</si>
  <si>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</si>
  <si>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</si>
  <si>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</si>
  <si>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</si>
  <si>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</si>
  <si>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</si>
  <si>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</si>
  <si>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</si>
  <si>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</si>
  <si>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</si>
  <si>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</si>
  <si>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</si>
  <si>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</si>
  <si>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</si>
  <si>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</si>
  <si>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</si>
  <si>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</si>
  <si>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</si>
  <si>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</si>
  <si>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</si>
  <si>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</si>
  <si>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</si>
  <si>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</si>
  <si>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</si>
  <si>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</si>
  <si>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</si>
  <si>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</si>
  <si>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</si>
  <si>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</si>
  <si>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</si>
  <si>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</si>
  <si>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</si>
  <si>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</si>
  <si>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</si>
  <si>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</si>
  <si>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</si>
  <si>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</si>
  <si>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</si>
  <si>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</si>
  <si>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</si>
  <si>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</si>
  <si>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</si>
  <si>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</si>
  <si>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</si>
  <si>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</si>
  <si>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</si>
  <si>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</si>
  <si>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</si>
  <si>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</si>
  <si>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</si>
  <si>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</si>
  <si>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</si>
  <si>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</si>
  <si>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</si>
  <si>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</si>
  <si>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</si>
  <si>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</si>
  <si>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</si>
  <si>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</si>
  <si>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</si>
  <si>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</si>
  <si>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</si>
  <si>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</si>
  <si>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</si>
  <si>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</si>
  <si>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</si>
  <si>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</si>
  <si>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</si>
  <si>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</si>
  <si>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</si>
  <si>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</si>
  <si>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</si>
  <si>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</si>
  <si>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</si>
  <si>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</si>
  <si>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</si>
  <si>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</si>
  <si>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</si>
  <si>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</si>
  <si>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</si>
  <si>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</si>
  <si>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</si>
  <si>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</si>
  <si>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</si>
  <si>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</si>
  <si>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</si>
  <si>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</si>
  <si>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</si>
  <si>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</si>
  <si>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</si>
  <si>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</si>
  <si>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</si>
  <si>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</si>
  <si>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</si>
  <si>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</si>
  <si>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</si>
  <si>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</si>
  <si>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</si>
  <si>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</si>
  <si>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</si>
  <si>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</si>
  <si>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</si>
  <si>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</si>
  <si>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</si>
  <si>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</si>
  <si>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</si>
  <si>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</si>
  <si>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</si>
  <si>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</si>
  <si>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</si>
  <si>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</si>
  <si>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</si>
  <si>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</si>
  <si>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</si>
  <si>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</si>
  <si>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</si>
  <si>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</si>
  <si>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</si>
  <si>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</si>
  <si>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</si>
  <si>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</si>
  <si>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</si>
  <si>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</si>
  <si>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</si>
  <si>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</si>
  <si>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</si>
  <si>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</si>
  <si>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</si>
  <si>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</si>
  <si>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</si>
  <si>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</si>
  <si>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</si>
  <si>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</si>
  <si>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</si>
  <si>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</si>
  <si>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</si>
  <si>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</si>
  <si>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</si>
  <si>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</si>
  <si>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</si>
  <si>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</si>
  <si>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</si>
  <si>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</si>
  <si>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</si>
  <si>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</si>
  <si>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</si>
  <si>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</si>
  <si>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</si>
  <si>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</si>
  <si>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</si>
  <si>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</si>
  <si>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</si>
  <si>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</si>
  <si>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</si>
  <si>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</si>
  <si>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</si>
  <si>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</si>
  <si>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</si>
  <si>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</si>
  <si>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</si>
  <si>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</si>
  <si>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</si>
  <si>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</si>
  <si>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</si>
  <si>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</si>
  <si>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</si>
  <si>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</si>
  <si>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</si>
  <si>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</si>
  <si>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</si>
  <si>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</si>
  <si>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</si>
  <si>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</si>
  <si>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</si>
  <si>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</si>
  <si>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</si>
  <si>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</si>
  <si>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</si>
  <si>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</si>
  <si>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</si>
  <si>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</si>
  <si>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</si>
  <si>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</si>
  <si>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</si>
  <si>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</si>
  <si>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</si>
  <si>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</si>
  <si>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</si>
  <si>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</si>
  <si>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</si>
  <si>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</si>
  <si>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</si>
  <si>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</si>
  <si>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</si>
  <si>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</si>
  <si>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</si>
  <si>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</si>
  <si>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</si>
  <si>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</si>
  <si>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</si>
  <si>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</si>
  <si>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</si>
  <si>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</si>
  <si>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</si>
  <si>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</si>
  <si>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</si>
  <si>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</si>
  <si>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</si>
  <si>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</si>
  <si>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</si>
  <si>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</si>
  <si>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</si>
  <si>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</si>
  <si>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</si>
  <si>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</si>
  <si>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</si>
  <si>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</si>
  <si>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</si>
  <si>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</si>
  <si>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</si>
  <si>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</si>
  <si>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</si>
  <si>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</si>
  <si>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</si>
  <si>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</si>
  <si>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</si>
  <si>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</si>
  <si>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</si>
  <si>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</si>
  <si>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</si>
  <si>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</si>
  <si>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</si>
  <si>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</si>
  <si>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</si>
  <si>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</si>
  <si>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</si>
  <si>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</si>
  <si>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</si>
  <si>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</si>
  <si>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</si>
  <si>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</si>
  <si>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</si>
  <si>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</si>
  <si>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</si>
  <si>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</si>
  <si>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</si>
  <si>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</si>
  <si>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</si>
  <si>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</si>
  <si>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</si>
  <si>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</si>
  <si>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</si>
  <si>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</si>
  <si>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</si>
  <si>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</si>
  <si>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</si>
  <si>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</si>
  <si>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</si>
  <si>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Part Profit of Rs.72.5/-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</si>
  <si>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</si>
  <si>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</si>
  <si>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</si>
  <si>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</si>
  <si>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</si>
  <si>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</si>
  <si>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</si>
  <si>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</si>
  <si>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</si>
  <si>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</si>
  <si>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</si>
  <si>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</si>
  <si>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</si>
  <si>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SANCO</t>
  </si>
  <si>
    <t>Sanco Industries Ltd.</t>
  </si>
  <si>
    <t>NIFTY 13800 PE 11-FEB</t>
  </si>
  <si>
    <t>210-220</t>
  </si>
  <si>
    <t>NIFTY 13400 PE 11-FEB</t>
  </si>
  <si>
    <t>NIFTY 13800 PE 4-FEB</t>
  </si>
  <si>
    <t>Loss of Rs, 32.5</t>
  </si>
  <si>
    <t>ALPHA LEON ENTERPRISES LLP</t>
  </si>
  <si>
    <t>OLGA TRADING PRIVATE LIMITED</t>
  </si>
  <si>
    <t>RATNABHUMI</t>
  </si>
  <si>
    <t>MEGHNA MUNIR SHAH</t>
  </si>
  <si>
    <t>KAIVAN JITENDRAKUMAR SHAH</t>
  </si>
  <si>
    <t>Retail Research Technical Calls &amp; Fundamental Performance Report for the month of February-2021</t>
  </si>
  <si>
    <t>2235-2245</t>
  </si>
  <si>
    <t>2500-2550</t>
  </si>
  <si>
    <t>2400-2450</t>
  </si>
  <si>
    <t>Part Profit of Rs.102.5/-</t>
  </si>
  <si>
    <t>625-630</t>
  </si>
  <si>
    <t xml:space="preserve">AUROPHARMA FEB FUT </t>
  </si>
  <si>
    <t>960-965</t>
  </si>
  <si>
    <t>RELIANCE FEB FUT</t>
  </si>
  <si>
    <t>1925-1935</t>
  </si>
  <si>
    <t>575-578</t>
  </si>
  <si>
    <t>600-610</t>
  </si>
  <si>
    <t>CONCORD</t>
  </si>
  <si>
    <t>RAJASTHAN GLOBAL SECURITIES PRIVATE LIMITED</t>
  </si>
  <si>
    <t>ASHOK KUMAR SINGH</t>
  </si>
  <si>
    <t>SUPRBPA</t>
  </si>
  <si>
    <t>AEGIS INVESTMENT FUND</t>
  </si>
  <si>
    <t>VMV</t>
  </si>
  <si>
    <t>RIKHAV SECURITIES LIMITED</t>
  </si>
  <si>
    <t>SUNIL BHANDARI</t>
  </si>
  <si>
    <t>AARNAV</t>
  </si>
  <si>
    <t>BNK CAPITAL MARKETS LTD.</t>
  </si>
  <si>
    <t>ARNOLD</t>
  </si>
  <si>
    <t>HAZOOR MULTI PROJECTS LIMITED</t>
  </si>
  <si>
    <t>INT INFRASTURCTURE PRIVATE LIMITED</t>
  </si>
  <si>
    <t>DHAVAL PATEL</t>
  </si>
  <si>
    <t>PRAKASH MISRIMAL SANGHVI</t>
  </si>
  <si>
    <t>BILLWIN</t>
  </si>
  <si>
    <t>SHERWOOD SECURITIES PVT LTD</t>
  </si>
  <si>
    <t>WELKIN INFRA DEVELOPERS</t>
  </si>
  <si>
    <t>GOPIDI</t>
  </si>
  <si>
    <t>DARSHANORNA</t>
  </si>
  <si>
    <t>VIRALI SANJAY SHAH</t>
  </si>
  <si>
    <t>KDLL</t>
  </si>
  <si>
    <t>SHIVA KUMAR</t>
  </si>
  <si>
    <t>CHANDA SONI</t>
  </si>
  <si>
    <t>NITIN MEHRA</t>
  </si>
  <si>
    <t>MAHANIN</t>
  </si>
  <si>
    <t>ZUBER TRADING LLP</t>
  </si>
  <si>
    <t>NSIL</t>
  </si>
  <si>
    <t>NIRAJ DEV SHARMA</t>
  </si>
  <si>
    <t>GOENKA BUSINESS &amp; FINANCE LIMITED</t>
  </si>
  <si>
    <t>OSIAJEE</t>
  </si>
  <si>
    <t>POONAM SANJEEV MISHRA</t>
  </si>
  <si>
    <t>DIPESHKUMAR MOHANLAL SHAH</t>
  </si>
  <si>
    <t>JAYSHREEBEN SHARADKUMAR SHAH</t>
  </si>
  <si>
    <t>PACL</t>
  </si>
  <si>
    <t>RAGHAV VIJAY KAROL</t>
  </si>
  <si>
    <t>PROFINC</t>
  </si>
  <si>
    <t>ROCKYRASIKLALVORA</t>
  </si>
  <si>
    <t>SEEMA AGGARWAL</t>
  </si>
  <si>
    <t>RCL</t>
  </si>
  <si>
    <t>ABHISHEK CHOUDHARY</t>
  </si>
  <si>
    <t>KARAN PAL SINGH</t>
  </si>
  <si>
    <t>REGENCY</t>
  </si>
  <si>
    <t>KUMAR EXPORTS</t>
  </si>
  <si>
    <t>RAMINA</t>
  </si>
  <si>
    <t>SAGARPROD</t>
  </si>
  <si>
    <t>AVANI JASMIN AJMERA</t>
  </si>
  <si>
    <t>SAVERA</t>
  </si>
  <si>
    <t>SRI INVESTMENT AND FINANCE PRIVATE LIMITED</t>
  </si>
  <si>
    <t>GADANA PROPERTIES LLP</t>
  </si>
  <si>
    <t>SMGOLD</t>
  </si>
  <si>
    <t>CHIRAGKUMAR MAKWANA</t>
  </si>
  <si>
    <t>SMIT S THAKKAR HUF</t>
  </si>
  <si>
    <t>GULSHAN SINGH</t>
  </si>
  <si>
    <t>TOYAMIND</t>
  </si>
  <si>
    <t>ASPIRE EMERGING FUND</t>
  </si>
  <si>
    <t>GULAM RASUL YUSUF BADERPURA</t>
  </si>
  <si>
    <t>TRIJAL</t>
  </si>
  <si>
    <t>KEVIN PRAVINBHAI BHATT</t>
  </si>
  <si>
    <t>VISIONCINE</t>
  </si>
  <si>
    <t>SUBRATAKUMARSAO</t>
  </si>
  <si>
    <t>MANSI RAJESHKUMAR KAPADIA</t>
  </si>
  <si>
    <t>WHITEORG</t>
  </si>
  <si>
    <t>VIMAL TRADING</t>
  </si>
  <si>
    <t>AVROIND</t>
  </si>
  <si>
    <t>AVRO INDIA LIMITED</t>
  </si>
  <si>
    <t>VINIT ARUN AGRAWAL</t>
  </si>
  <si>
    <t>BUTTERFLY</t>
  </si>
  <si>
    <t>Btrfly Gandhi Appl Ltd</t>
  </si>
  <si>
    <t>NAVODYA ENTERPRISES</t>
  </si>
  <si>
    <t>HOMEFIRST</t>
  </si>
  <si>
    <t>Home First Fin Co Ind Ltd</t>
  </si>
  <si>
    <t>NUMIV RESEARCH PRIVATE LIMITED</t>
  </si>
  <si>
    <t>ALPHAGREP SECURITIES PRIVATE LIMITED</t>
  </si>
  <si>
    <t>VAIBHAV STOCK AND DERIVATIVES BROKING PRIVATE LIMITED</t>
  </si>
  <si>
    <t>INDOTHAI</t>
  </si>
  <si>
    <t>Indo Thai Sec Ltd</t>
  </si>
  <si>
    <t>SYAMALA  MARUPUDI</t>
  </si>
  <si>
    <t>KEERTI</t>
  </si>
  <si>
    <t>Keerti Know &amp; Skill Ltd.</t>
  </si>
  <si>
    <t>LEXUS</t>
  </si>
  <si>
    <t>Lexus Granito (India) Ltd</t>
  </si>
  <si>
    <t>PANTOMATH FINANCE PRIVATE LIMITED</t>
  </si>
  <si>
    <t>PVR Limited</t>
  </si>
  <si>
    <t>SOCIETE GENERALE - ODI</t>
  </si>
  <si>
    <t>RELIGARE</t>
  </si>
  <si>
    <t>Religare Enterprises Limi</t>
  </si>
  <si>
    <t>SINGULARITY HOLDINGS LIMITED</t>
  </si>
  <si>
    <t>SSINFRA</t>
  </si>
  <si>
    <t>S S Infra Devp Consl Ltd</t>
  </si>
  <si>
    <t>Venky's (India) Limited</t>
  </si>
  <si>
    <t>XTX MARKETS LLP</t>
  </si>
  <si>
    <t>VIKASECO</t>
  </si>
  <si>
    <t>Vikas EcoTech Limited</t>
  </si>
  <si>
    <t>VIKASMCORP</t>
  </si>
  <si>
    <t>Vikas Multicorp Limited</t>
  </si>
  <si>
    <t>VINNY</t>
  </si>
  <si>
    <t>Vinny Overseas Limited</t>
  </si>
  <si>
    <t>PRADEEP KUMAR RAJGARHIA</t>
  </si>
  <si>
    <t>PANTOMATH STOCK BROKERS PRIVATE LIMITED</t>
  </si>
  <si>
    <t>NEULANDLAB</t>
  </si>
  <si>
    <t>Neuland Laboratories Ltd</t>
  </si>
  <si>
    <t>ROHINTON SOLI SCREWVALA</t>
  </si>
  <si>
    <t>PIONEEREMB</t>
  </si>
  <si>
    <t>Pioneer Embroideries Limi</t>
  </si>
  <si>
    <t>BHAGCHANDKA SUNITA</t>
  </si>
  <si>
    <t>BERRY CREEK INVESTMENT LTD</t>
  </si>
  <si>
    <t>GRAY BIRCH INVESTMENT LTD</t>
  </si>
  <si>
    <t>PALLADIUM FINSERVE PRIVATE LIMITED</t>
  </si>
  <si>
    <t>VAIBHAV RAJENDRA DOSHI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</si>
  <si>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</si>
  <si>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</si>
  <si>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</si>
  <si>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</si>
  <si>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</si>
  <si>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</si>
  <si>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</si>
  <si>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1840-1848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</si>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</sst>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5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19"/>
      <c r="B2" s="320"/>
      <c r="C2" s="319"/>
      <c r="D2" s="319"/>
      <c r="E2" s="319"/>
      <c r="F2" s="319"/>
      <c r="G2" s="319"/>
      <c r="H2" s="321"/>
      <c r="I2" s="335"/>
      <c r="J2" s="335"/>
      <c r="K2" s="335"/>
      <c r="L2" s="267"/>
    </row>
    <row r="3" spans="1:12">
      <c r="A3" s="319"/>
      <c r="B3" s="320"/>
      <c r="C3" s="319"/>
      <c r="D3" s="319"/>
      <c r="E3" s="319"/>
      <c r="F3" s="319"/>
      <c r="G3" s="319"/>
      <c r="H3" s="321"/>
      <c r="I3" s="335"/>
      <c r="J3" s="335"/>
      <c r="K3" s="335"/>
      <c r="L3" s="267"/>
    </row>
    <row r="4" spans="1:12">
      <c r="A4" s="319"/>
      <c r="B4" s="320"/>
      <c r="C4" s="319"/>
      <c r="D4" s="319"/>
      <c r="E4" s="319"/>
      <c r="F4" s="319"/>
      <c r="G4" s="319"/>
      <c r="H4" s="321"/>
      <c r="I4" s="335"/>
      <c r="J4" s="335"/>
      <c r="K4" s="335"/>
      <c r="L4" s="267"/>
    </row>
    <row r="5" spans="1:12" s="50" customFormat="1">
      <c r="A5" s="85"/>
      <c r="B5" s="322"/>
      <c r="C5" s="85"/>
      <c r="D5" s="85"/>
      <c r="E5" s="85"/>
      <c r="F5" s="85"/>
      <c r="G5" s="85"/>
      <c r="H5" s="322"/>
    </row>
    <row r="6" spans="1:12" s="50" customFormat="1">
      <c r="A6" s="85"/>
      <c r="B6" s="322"/>
      <c r="C6" s="85"/>
      <c r="D6" s="85"/>
      <c r="E6" s="85"/>
      <c r="F6" s="85"/>
      <c r="G6" s="85"/>
      <c r="H6" s="322"/>
    </row>
    <row r="7" spans="1:12" s="50" customFormat="1">
      <c r="A7" s="85"/>
      <c r="B7" s="322"/>
      <c r="C7" s="85"/>
      <c r="D7" s="85"/>
      <c r="E7" s="85"/>
      <c r="F7" s="85"/>
      <c r="G7" s="85"/>
      <c r="H7" s="322"/>
    </row>
    <row r="8" spans="1:12" s="50" customFormat="1">
      <c r="A8" s="85"/>
      <c r="B8" s="322"/>
      <c r="C8" s="85"/>
      <c r="D8" s="85"/>
      <c r="E8" s="85"/>
      <c r="F8" s="85"/>
      <c r="G8" s="85"/>
      <c r="H8" s="322"/>
    </row>
    <row r="10" spans="1:12" ht="15.75">
      <c r="B10" s="275">
        <v>44231</v>
      </c>
      <c r="C10" s="323"/>
      <c r="E10" s="324"/>
    </row>
    <row r="11" spans="1:12">
      <c r="B11" s="275"/>
      <c r="C11" s="325"/>
    </row>
    <row r="12" spans="1:12">
      <c r="B12" s="326" t="s">
        <v>1</v>
      </c>
      <c r="C12" s="271" t="s">
        <v>2</v>
      </c>
      <c r="D12" s="326" t="s">
        <v>3</v>
      </c>
    </row>
    <row r="13" spans="1:12">
      <c r="B13" s="327">
        <v>1</v>
      </c>
      <c r="C13" s="328" t="s">
        <v>4</v>
      </c>
      <c r="D13" s="329" t="s">
        <v>5</v>
      </c>
    </row>
    <row r="14" spans="1:12">
      <c r="B14" s="327">
        <v>2</v>
      </c>
      <c r="C14" s="328" t="s">
        <v>6</v>
      </c>
      <c r="D14" s="329" t="s">
        <v>7</v>
      </c>
    </row>
    <row r="15" spans="1:12">
      <c r="B15" s="330">
        <v>3</v>
      </c>
      <c r="C15" s="331" t="s">
        <v>8</v>
      </c>
      <c r="D15" s="329" t="s">
        <v>9</v>
      </c>
    </row>
    <row r="16" spans="1:12">
      <c r="B16" s="118">
        <v>4</v>
      </c>
      <c r="C16" s="332" t="s">
        <v>10</v>
      </c>
      <c r="D16" s="333" t="s">
        <v>11</v>
      </c>
    </row>
    <row r="17" spans="2:11">
      <c r="B17" s="118">
        <v>5</v>
      </c>
      <c r="C17" s="332" t="s">
        <v>12</v>
      </c>
      <c r="D17" s="334"/>
    </row>
    <row r="25" spans="2:11">
      <c r="E25" s="40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6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6" ht="6.7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6" ht="24" customHeight="1">
      <c r="M5" s="255" t="s">
        <v>14</v>
      </c>
    </row>
    <row r="6" spans="1:16" ht="16.5" customHeight="1" thickBot="1">
      <c r="A6" s="295" t="s">
        <v>15</v>
      </c>
      <c r="B6" s="295"/>
      <c r="L6" s="275">
        <f>Main!B10</f>
        <v>44231</v>
      </c>
      <c r="M6" s="275"/>
    </row>
    <row r="7" spans="1:16" ht="10.5" hidden="1" customHeight="1">
      <c r="K7" s="275"/>
      <c r="L7" s="275"/>
      <c r="M7" s="275"/>
    </row>
    <row r="8" spans="1:16" ht="13.5" hidden="1" customHeight="1">
      <c r="A8" s="309"/>
      <c r="B8" s="309"/>
      <c r="K8" s="275"/>
      <c r="L8" s="275"/>
      <c r="M8" s="275"/>
    </row>
    <row r="9" spans="1:16" ht="27.75" customHeight="1" thickBot="1">
      <c r="A9" s="541" t="s">
        <v>16</v>
      </c>
      <c r="B9" s="543" t="s">
        <v>17</v>
      </c>
      <c r="C9" s="543" t="s">
        <v>18</v>
      </c>
      <c r="D9" s="543" t="s">
        <v>841</v>
      </c>
      <c r="E9" s="269" t="s">
        <v>19</v>
      </c>
      <c r="F9" s="269" t="s">
        <v>20</v>
      </c>
      <c r="G9" s="538" t="s">
        <v>21</v>
      </c>
      <c r="H9" s="539"/>
      <c r="I9" s="540"/>
      <c r="J9" s="538" t="s">
        <v>22</v>
      </c>
      <c r="K9" s="539"/>
      <c r="L9" s="540"/>
      <c r="M9" s="269"/>
      <c r="N9" s="276"/>
      <c r="O9" s="276"/>
      <c r="P9" s="276"/>
    </row>
    <row r="10" spans="1:16" ht="59.25" customHeight="1">
      <c r="A10" s="542"/>
      <c r="B10" s="544" t="s">
        <v>17</v>
      </c>
      <c r="C10" s="544"/>
      <c r="D10" s="544"/>
      <c r="E10" s="270" t="s">
        <v>23</v>
      </c>
      <c r="F10" s="270" t="s">
        <v>23</v>
      </c>
      <c r="G10" s="271" t="s">
        <v>24</v>
      </c>
      <c r="H10" s="271" t="s">
        <v>25</v>
      </c>
      <c r="I10" s="271" t="s">
        <v>26</v>
      </c>
      <c r="J10" s="271" t="s">
        <v>27</v>
      </c>
      <c r="K10" s="271" t="s">
        <v>28</v>
      </c>
      <c r="L10" s="271" t="s">
        <v>29</v>
      </c>
      <c r="M10" s="271" t="s">
        <v>30</v>
      </c>
      <c r="N10" s="278" t="s">
        <v>31</v>
      </c>
      <c r="O10" s="278" t="s">
        <v>32</v>
      </c>
      <c r="P10" s="313" t="s">
        <v>33</v>
      </c>
    </row>
    <row r="11" spans="1:16" ht="15">
      <c r="A11" s="272">
        <v>1</v>
      </c>
      <c r="B11" s="382" t="s">
        <v>34</v>
      </c>
      <c r="C11" s="513" t="s">
        <v>35</v>
      </c>
      <c r="D11" s="514">
        <v>44252</v>
      </c>
      <c r="E11" s="298">
        <v>34841.75</v>
      </c>
      <c r="F11" s="298">
        <v>34646.049999999996</v>
      </c>
      <c r="G11" s="310">
        <v>34293.19999999999</v>
      </c>
      <c r="H11" s="310">
        <v>33744.649999999994</v>
      </c>
      <c r="I11" s="310">
        <v>33391.799999999988</v>
      </c>
      <c r="J11" s="310">
        <v>35194.599999999991</v>
      </c>
      <c r="K11" s="310">
        <v>35547.449999999997</v>
      </c>
      <c r="L11" s="310">
        <v>36095.999999999993</v>
      </c>
      <c r="M11" s="297">
        <v>34998.9</v>
      </c>
      <c r="N11" s="297">
        <v>34097.5</v>
      </c>
      <c r="O11" s="511">
        <v>1948975</v>
      </c>
      <c r="P11" s="512">
        <v>0.11078023481135302</v>
      </c>
    </row>
    <row r="12" spans="1:16" ht="15">
      <c r="A12" s="272">
        <v>2</v>
      </c>
      <c r="B12" s="382" t="s">
        <v>34</v>
      </c>
      <c r="C12" s="513" t="s">
        <v>36</v>
      </c>
      <c r="D12" s="514">
        <v>44252</v>
      </c>
      <c r="E12" s="311">
        <v>14820.55</v>
      </c>
      <c r="F12" s="311">
        <v>14778.483333333332</v>
      </c>
      <c r="G12" s="312">
        <v>14653.066666666664</v>
      </c>
      <c r="H12" s="312">
        <v>14485.583333333332</v>
      </c>
      <c r="I12" s="312">
        <v>14360.166666666664</v>
      </c>
      <c r="J12" s="312">
        <v>14945.966666666664</v>
      </c>
      <c r="K12" s="312">
        <v>15071.383333333331</v>
      </c>
      <c r="L12" s="312">
        <v>15238.866666666663</v>
      </c>
      <c r="M12" s="299">
        <v>14903.9</v>
      </c>
      <c r="N12" s="299">
        <v>14611</v>
      </c>
      <c r="O12" s="314">
        <v>11202450</v>
      </c>
      <c r="P12" s="315">
        <v>4.6266137110275218E-2</v>
      </c>
    </row>
    <row r="13" spans="1:16" ht="15">
      <c r="A13" s="272">
        <v>3</v>
      </c>
      <c r="B13" s="382" t="s">
        <v>34</v>
      </c>
      <c r="C13" s="513" t="s">
        <v>839</v>
      </c>
      <c r="D13" s="514">
        <v>44252</v>
      </c>
      <c r="E13" s="445">
        <v>16440.25</v>
      </c>
      <c r="F13" s="445">
        <v>16357.099999999999</v>
      </c>
      <c r="G13" s="446">
        <v>16200.999999999996</v>
      </c>
      <c r="H13" s="446">
        <v>15961.749999999998</v>
      </c>
      <c r="I13" s="446">
        <v>15805.649999999996</v>
      </c>
      <c r="J13" s="446">
        <v>16596.349999999999</v>
      </c>
      <c r="K13" s="446">
        <v>16752.450000000004</v>
      </c>
      <c r="L13" s="446">
        <v>16991.699999999997</v>
      </c>
      <c r="M13" s="447">
        <v>16513.2</v>
      </c>
      <c r="N13" s="447">
        <v>16117.85</v>
      </c>
      <c r="O13" s="448">
        <v>42920</v>
      </c>
      <c r="P13" s="449">
        <v>4.2759961127308066E-2</v>
      </c>
    </row>
    <row r="14" spans="1:16" ht="15">
      <c r="A14" s="272">
        <v>4</v>
      </c>
      <c r="B14" s="402" t="s">
        <v>39</v>
      </c>
      <c r="C14" s="513" t="s">
        <v>736</v>
      </c>
      <c r="D14" s="514">
        <v>44252</v>
      </c>
      <c r="E14" s="311">
        <v>1198.3</v>
      </c>
      <c r="F14" s="311">
        <v>1194.7833333333335</v>
      </c>
      <c r="G14" s="312">
        <v>1174.5666666666671</v>
      </c>
      <c r="H14" s="312">
        <v>1150.8333333333335</v>
      </c>
      <c r="I14" s="312">
        <v>1130.616666666667</v>
      </c>
      <c r="J14" s="312">
        <v>1218.5166666666671</v>
      </c>
      <c r="K14" s="312">
        <v>1238.7333333333338</v>
      </c>
      <c r="L14" s="312">
        <v>1262.4666666666672</v>
      </c>
      <c r="M14" s="299">
        <v>1215</v>
      </c>
      <c r="N14" s="299">
        <v>1171.05</v>
      </c>
      <c r="O14" s="314">
        <v>629000</v>
      </c>
      <c r="P14" s="315">
        <v>0.22821576763485477</v>
      </c>
    </row>
    <row r="15" spans="1:16" ht="15">
      <c r="A15" s="272">
        <v>5</v>
      </c>
      <c r="B15" s="382" t="s">
        <v>37</v>
      </c>
      <c r="C15" s="513" t="s">
        <v>38</v>
      </c>
      <c r="D15" s="514">
        <v>44252</v>
      </c>
      <c r="E15" s="311">
        <v>1738.05</v>
      </c>
      <c r="F15" s="311">
        <v>1753.7</v>
      </c>
      <c r="G15" s="312">
        <v>1717.5</v>
      </c>
      <c r="H15" s="312">
        <v>1696.95</v>
      </c>
      <c r="I15" s="312">
        <v>1660.75</v>
      </c>
      <c r="J15" s="312">
        <v>1774.25</v>
      </c>
      <c r="K15" s="312">
        <v>1810.4500000000003</v>
      </c>
      <c r="L15" s="312">
        <v>1831</v>
      </c>
      <c r="M15" s="299">
        <v>1789.9</v>
      </c>
      <c r="N15" s="299">
        <v>1733.15</v>
      </c>
      <c r="O15" s="314">
        <v>2801500</v>
      </c>
      <c r="P15" s="315">
        <v>2.52516010978957E-2</v>
      </c>
    </row>
    <row r="16" spans="1:16" ht="15">
      <c r="A16" s="272">
        <v>6</v>
      </c>
      <c r="B16" s="382" t="s">
        <v>39</v>
      </c>
      <c r="C16" s="513" t="s">
        <v>40</v>
      </c>
      <c r="D16" s="514">
        <v>44252</v>
      </c>
      <c r="E16" s="311">
        <v>567.1</v>
      </c>
      <c r="F16" s="311">
        <v>568.51666666666665</v>
      </c>
      <c r="G16" s="312">
        <v>558.63333333333333</v>
      </c>
      <c r="H16" s="312">
        <v>550.16666666666663</v>
      </c>
      <c r="I16" s="312">
        <v>540.2833333333333</v>
      </c>
      <c r="J16" s="312">
        <v>576.98333333333335</v>
      </c>
      <c r="K16" s="312">
        <v>586.86666666666656</v>
      </c>
      <c r="L16" s="312">
        <v>595.33333333333337</v>
      </c>
      <c r="M16" s="299">
        <v>578.4</v>
      </c>
      <c r="N16" s="299">
        <v>560.04999999999995</v>
      </c>
      <c r="O16" s="314">
        <v>18094000</v>
      </c>
      <c r="P16" s="315">
        <v>-2.1628636314480372E-2</v>
      </c>
    </row>
    <row r="17" spans="1:16" ht="15">
      <c r="A17" s="272">
        <v>7</v>
      </c>
      <c r="B17" s="382" t="s">
        <v>39</v>
      </c>
      <c r="C17" s="513" t="s">
        <v>41</v>
      </c>
      <c r="D17" s="514">
        <v>44252</v>
      </c>
      <c r="E17" s="311">
        <v>563.35</v>
      </c>
      <c r="F17" s="311">
        <v>557.81666666666672</v>
      </c>
      <c r="G17" s="312">
        <v>549.98333333333346</v>
      </c>
      <c r="H17" s="312">
        <v>536.61666666666679</v>
      </c>
      <c r="I17" s="312">
        <v>528.78333333333353</v>
      </c>
      <c r="J17" s="312">
        <v>571.18333333333339</v>
      </c>
      <c r="K17" s="312">
        <v>579.01666666666665</v>
      </c>
      <c r="L17" s="312">
        <v>592.38333333333333</v>
      </c>
      <c r="M17" s="299">
        <v>565.65</v>
      </c>
      <c r="N17" s="299">
        <v>544.45000000000005</v>
      </c>
      <c r="O17" s="314">
        <v>38460000</v>
      </c>
      <c r="P17" s="315">
        <v>5.1681706316652996E-2</v>
      </c>
    </row>
    <row r="18" spans="1:16" ht="15">
      <c r="A18" s="272">
        <v>8</v>
      </c>
      <c r="B18" s="382" t="s">
        <v>43</v>
      </c>
      <c r="C18" s="513" t="s">
        <v>44</v>
      </c>
      <c r="D18" s="514">
        <v>44252</v>
      </c>
      <c r="E18" s="311">
        <v>957.6</v>
      </c>
      <c r="F18" s="311">
        <v>954.38333333333333</v>
      </c>
      <c r="G18" s="312">
        <v>939.81666666666661</v>
      </c>
      <c r="H18" s="312">
        <v>922.0333333333333</v>
      </c>
      <c r="I18" s="312">
        <v>907.46666666666658</v>
      </c>
      <c r="J18" s="312">
        <v>972.16666666666663</v>
      </c>
      <c r="K18" s="312">
        <v>986.73333333333346</v>
      </c>
      <c r="L18" s="312">
        <v>1004.5166666666667</v>
      </c>
      <c r="M18" s="299">
        <v>968.95</v>
      </c>
      <c r="N18" s="299">
        <v>936.6</v>
      </c>
      <c r="O18" s="314">
        <v>1981000</v>
      </c>
      <c r="P18" s="315">
        <v>6.6774367259019918E-2</v>
      </c>
    </row>
    <row r="19" spans="1:16" ht="15">
      <c r="A19" s="272">
        <v>9</v>
      </c>
      <c r="B19" s="382" t="s">
        <v>37</v>
      </c>
      <c r="C19" s="513" t="s">
        <v>45</v>
      </c>
      <c r="D19" s="514">
        <v>44252</v>
      </c>
      <c r="E19" s="311">
        <v>270.3</v>
      </c>
      <c r="F19" s="311">
        <v>272.95000000000005</v>
      </c>
      <c r="G19" s="312">
        <v>266.80000000000007</v>
      </c>
      <c r="H19" s="312">
        <v>263.3</v>
      </c>
      <c r="I19" s="312">
        <v>257.15000000000003</v>
      </c>
      <c r="J19" s="312">
        <v>276.4500000000001</v>
      </c>
      <c r="K19" s="312">
        <v>282.60000000000008</v>
      </c>
      <c r="L19" s="312">
        <v>286.10000000000014</v>
      </c>
      <c r="M19" s="299">
        <v>279.10000000000002</v>
      </c>
      <c r="N19" s="299">
        <v>269.45</v>
      </c>
      <c r="O19" s="314">
        <v>20955000</v>
      </c>
      <c r="P19" s="315">
        <v>-2.42787774921451E-3</v>
      </c>
    </row>
    <row r="20" spans="1:16" ht="15">
      <c r="A20" s="272">
        <v>10</v>
      </c>
      <c r="B20" s="382" t="s">
        <v>39</v>
      </c>
      <c r="C20" s="513" t="s">
        <v>46</v>
      </c>
      <c r="D20" s="514">
        <v>44252</v>
      </c>
      <c r="E20" s="311">
        <v>2733.5</v>
      </c>
      <c r="F20" s="311">
        <v>2755.1166666666668</v>
      </c>
      <c r="G20" s="312">
        <v>2698.3833333333337</v>
      </c>
      <c r="H20" s="312">
        <v>2663.2666666666669</v>
      </c>
      <c r="I20" s="312">
        <v>2606.5333333333338</v>
      </c>
      <c r="J20" s="312">
        <v>2790.2333333333336</v>
      </c>
      <c r="K20" s="312">
        <v>2846.9666666666672</v>
      </c>
      <c r="L20" s="312">
        <v>2882.0833333333335</v>
      </c>
      <c r="M20" s="299">
        <v>2811.85</v>
      </c>
      <c r="N20" s="299">
        <v>2720</v>
      </c>
      <c r="O20" s="314">
        <v>1433000</v>
      </c>
      <c r="P20" s="315">
        <v>9.1549295774647887E-3</v>
      </c>
    </row>
    <row r="21" spans="1:16" ht="15">
      <c r="A21" s="272">
        <v>11</v>
      </c>
      <c r="B21" s="382" t="s">
        <v>43</v>
      </c>
      <c r="C21" s="513" t="s">
        <v>47</v>
      </c>
      <c r="D21" s="514">
        <v>44252</v>
      </c>
      <c r="E21" s="311">
        <v>228.35</v>
      </c>
      <c r="F21" s="311">
        <v>228.15</v>
      </c>
      <c r="G21" s="312">
        <v>223.70000000000002</v>
      </c>
      <c r="H21" s="312">
        <v>219.05</v>
      </c>
      <c r="I21" s="312">
        <v>214.60000000000002</v>
      </c>
      <c r="J21" s="312">
        <v>232.8</v>
      </c>
      <c r="K21" s="312">
        <v>237.25</v>
      </c>
      <c r="L21" s="312">
        <v>241.9</v>
      </c>
      <c r="M21" s="299">
        <v>232.6</v>
      </c>
      <c r="N21" s="299">
        <v>223.5</v>
      </c>
      <c r="O21" s="314">
        <v>16870000</v>
      </c>
      <c r="P21" s="315">
        <v>-7.205720572057206E-2</v>
      </c>
    </row>
    <row r="22" spans="1:16" ht="15">
      <c r="A22" s="272">
        <v>12</v>
      </c>
      <c r="B22" s="382" t="s">
        <v>43</v>
      </c>
      <c r="C22" s="513" t="s">
        <v>48</v>
      </c>
      <c r="D22" s="514">
        <v>44252</v>
      </c>
      <c r="E22" s="311">
        <v>134.80000000000001</v>
      </c>
      <c r="F22" s="311">
        <v>135.15</v>
      </c>
      <c r="G22" s="312">
        <v>132.95000000000002</v>
      </c>
      <c r="H22" s="312">
        <v>131.10000000000002</v>
      </c>
      <c r="I22" s="312">
        <v>128.90000000000003</v>
      </c>
      <c r="J22" s="312">
        <v>137</v>
      </c>
      <c r="K22" s="312">
        <v>139.19999999999999</v>
      </c>
      <c r="L22" s="312">
        <v>141.04999999999998</v>
      </c>
      <c r="M22" s="299">
        <v>137.35</v>
      </c>
      <c r="N22" s="299">
        <v>133.30000000000001</v>
      </c>
      <c r="O22" s="314">
        <v>35955000</v>
      </c>
      <c r="P22" s="315">
        <v>-5.9557438794726927E-2</v>
      </c>
    </row>
    <row r="23" spans="1:16" ht="15">
      <c r="A23" s="272">
        <v>13</v>
      </c>
      <c r="B23" s="382" t="s">
        <v>49</v>
      </c>
      <c r="C23" s="513" t="s">
        <v>50</v>
      </c>
      <c r="D23" s="514">
        <v>44252</v>
      </c>
      <c r="E23" s="311">
        <v>2463.9499999999998</v>
      </c>
      <c r="F23" s="311">
        <v>2471.4333333333329</v>
      </c>
      <c r="G23" s="312">
        <v>2437.8666666666659</v>
      </c>
      <c r="H23" s="312">
        <v>2411.7833333333328</v>
      </c>
      <c r="I23" s="312">
        <v>2378.2166666666658</v>
      </c>
      <c r="J23" s="312">
        <v>2497.516666666666</v>
      </c>
      <c r="K23" s="312">
        <v>2531.0833333333326</v>
      </c>
      <c r="L23" s="312">
        <v>2557.1666666666661</v>
      </c>
      <c r="M23" s="299">
        <v>2505</v>
      </c>
      <c r="N23" s="299">
        <v>2445.35</v>
      </c>
      <c r="O23" s="314">
        <v>5526600</v>
      </c>
      <c r="P23" s="315">
        <v>2.1760417800021762E-3</v>
      </c>
    </row>
    <row r="24" spans="1:16" ht="15">
      <c r="A24" s="272">
        <v>14</v>
      </c>
      <c r="B24" s="382" t="s">
        <v>51</v>
      </c>
      <c r="C24" s="513" t="s">
        <v>52</v>
      </c>
      <c r="D24" s="514">
        <v>44252</v>
      </c>
      <c r="E24" s="311">
        <v>924.4</v>
      </c>
      <c r="F24" s="311">
        <v>933.15</v>
      </c>
      <c r="G24" s="312">
        <v>912.5</v>
      </c>
      <c r="H24" s="312">
        <v>900.6</v>
      </c>
      <c r="I24" s="312">
        <v>879.95</v>
      </c>
      <c r="J24" s="312">
        <v>945.05</v>
      </c>
      <c r="K24" s="312">
        <v>965.69999999999982</v>
      </c>
      <c r="L24" s="312">
        <v>977.59999999999991</v>
      </c>
      <c r="M24" s="299">
        <v>953.8</v>
      </c>
      <c r="N24" s="299">
        <v>921.25</v>
      </c>
      <c r="O24" s="314">
        <v>9588800</v>
      </c>
      <c r="P24" s="315">
        <v>0.1209726443768997</v>
      </c>
    </row>
    <row r="25" spans="1:16" ht="15">
      <c r="A25" s="272">
        <v>15</v>
      </c>
      <c r="B25" s="382" t="s">
        <v>53</v>
      </c>
      <c r="C25" s="513" t="s">
        <v>54</v>
      </c>
      <c r="D25" s="514">
        <v>44252</v>
      </c>
      <c r="E25" s="311">
        <v>735.3</v>
      </c>
      <c r="F25" s="311">
        <v>730.81666666666661</v>
      </c>
      <c r="G25" s="312">
        <v>722.73333333333323</v>
      </c>
      <c r="H25" s="312">
        <v>710.16666666666663</v>
      </c>
      <c r="I25" s="312">
        <v>702.08333333333326</v>
      </c>
      <c r="J25" s="312">
        <v>743.38333333333321</v>
      </c>
      <c r="K25" s="312">
        <v>751.4666666666667</v>
      </c>
      <c r="L25" s="312">
        <v>764.03333333333319</v>
      </c>
      <c r="M25" s="299">
        <v>738.9</v>
      </c>
      <c r="N25" s="299">
        <v>718.25</v>
      </c>
      <c r="O25" s="314">
        <v>44857200</v>
      </c>
      <c r="P25" s="315">
        <v>-6.6434588504158806E-3</v>
      </c>
    </row>
    <row r="26" spans="1:16" ht="15">
      <c r="A26" s="272">
        <v>16</v>
      </c>
      <c r="B26" s="382" t="s">
        <v>43</v>
      </c>
      <c r="C26" s="513" t="s">
        <v>55</v>
      </c>
      <c r="D26" s="514">
        <v>44252</v>
      </c>
      <c r="E26" s="311">
        <v>4247.25</v>
      </c>
      <c r="F26" s="311">
        <v>4231.3666666666668</v>
      </c>
      <c r="G26" s="312">
        <v>4189.8833333333332</v>
      </c>
      <c r="H26" s="312">
        <v>4132.5166666666664</v>
      </c>
      <c r="I26" s="312">
        <v>4091.0333333333328</v>
      </c>
      <c r="J26" s="312">
        <v>4288.7333333333336</v>
      </c>
      <c r="K26" s="312">
        <v>4330.2166666666672</v>
      </c>
      <c r="L26" s="312">
        <v>4387.5833333333339</v>
      </c>
      <c r="M26" s="299">
        <v>4272.8500000000004</v>
      </c>
      <c r="N26" s="299">
        <v>4174</v>
      </c>
      <c r="O26" s="314">
        <v>1782250</v>
      </c>
      <c r="P26" s="315">
        <v>7.2054252613732691E-3</v>
      </c>
    </row>
    <row r="27" spans="1:16" ht="15">
      <c r="A27" s="272">
        <v>17</v>
      </c>
      <c r="B27" s="382" t="s">
        <v>56</v>
      </c>
      <c r="C27" s="513" t="s">
        <v>57</v>
      </c>
      <c r="D27" s="514">
        <v>44252</v>
      </c>
      <c r="E27" s="311">
        <v>9581.7999999999993</v>
      </c>
      <c r="F27" s="311">
        <v>9573.3166666666657</v>
      </c>
      <c r="G27" s="312">
        <v>9480.4833333333318</v>
      </c>
      <c r="H27" s="312">
        <v>9379.1666666666661</v>
      </c>
      <c r="I27" s="312">
        <v>9286.3333333333321</v>
      </c>
      <c r="J27" s="312">
        <v>9674.6333333333314</v>
      </c>
      <c r="K27" s="312">
        <v>9767.4666666666672</v>
      </c>
      <c r="L27" s="312">
        <v>9868.783333333331</v>
      </c>
      <c r="M27" s="299">
        <v>9666.15</v>
      </c>
      <c r="N27" s="299">
        <v>9472</v>
      </c>
      <c r="O27" s="314">
        <v>698625</v>
      </c>
      <c r="P27" s="315">
        <v>-2.8545941123996432E-3</v>
      </c>
    </row>
    <row r="28" spans="1:16" ht="15">
      <c r="A28" s="272">
        <v>18</v>
      </c>
      <c r="B28" s="382" t="s">
        <v>56</v>
      </c>
      <c r="C28" s="513" t="s">
        <v>58</v>
      </c>
      <c r="D28" s="514">
        <v>44252</v>
      </c>
      <c r="E28" s="311">
        <v>5253.85</v>
      </c>
      <c r="F28" s="311">
        <v>5229.6166666666668</v>
      </c>
      <c r="G28" s="312">
        <v>5174.2333333333336</v>
      </c>
      <c r="H28" s="312">
        <v>5094.6166666666668</v>
      </c>
      <c r="I28" s="312">
        <v>5039.2333333333336</v>
      </c>
      <c r="J28" s="312">
        <v>5309.2333333333336</v>
      </c>
      <c r="K28" s="312">
        <v>5364.6166666666668</v>
      </c>
      <c r="L28" s="312">
        <v>5444.2333333333336</v>
      </c>
      <c r="M28" s="299">
        <v>5285</v>
      </c>
      <c r="N28" s="299">
        <v>5150</v>
      </c>
      <c r="O28" s="314">
        <v>3691000</v>
      </c>
      <c r="P28" s="315">
        <v>-2.612137203166227E-2</v>
      </c>
    </row>
    <row r="29" spans="1:16" ht="15">
      <c r="A29" s="272">
        <v>19</v>
      </c>
      <c r="B29" s="382" t="s">
        <v>43</v>
      </c>
      <c r="C29" s="513" t="s">
        <v>59</v>
      </c>
      <c r="D29" s="514">
        <v>44252</v>
      </c>
      <c r="E29" s="311">
        <v>1728.35</v>
      </c>
      <c r="F29" s="311">
        <v>1729.0833333333333</v>
      </c>
      <c r="G29" s="312">
        <v>1693.2166666666665</v>
      </c>
      <c r="H29" s="312">
        <v>1658.0833333333333</v>
      </c>
      <c r="I29" s="312">
        <v>1622.2166666666665</v>
      </c>
      <c r="J29" s="312">
        <v>1764.2166666666665</v>
      </c>
      <c r="K29" s="312">
        <v>1800.0833333333333</v>
      </c>
      <c r="L29" s="312">
        <v>1835.2166666666665</v>
      </c>
      <c r="M29" s="299">
        <v>1764.95</v>
      </c>
      <c r="N29" s="299">
        <v>1693.95</v>
      </c>
      <c r="O29" s="314">
        <v>1382000</v>
      </c>
      <c r="P29" s="315">
        <v>1.052939455981281E-2</v>
      </c>
    </row>
    <row r="30" spans="1:16" ht="15">
      <c r="A30" s="272">
        <v>20</v>
      </c>
      <c r="B30" s="382" t="s">
        <v>53</v>
      </c>
      <c r="C30" s="513" t="s">
        <v>230</v>
      </c>
      <c r="D30" s="514">
        <v>44252</v>
      </c>
      <c r="E30" s="311">
        <v>341.55</v>
      </c>
      <c r="F30" s="311">
        <v>341.5</v>
      </c>
      <c r="G30" s="312">
        <v>336.6</v>
      </c>
      <c r="H30" s="312">
        <v>331.65000000000003</v>
      </c>
      <c r="I30" s="312">
        <v>326.75000000000006</v>
      </c>
      <c r="J30" s="312">
        <v>346.45</v>
      </c>
      <c r="K30" s="312">
        <v>351.34999999999997</v>
      </c>
      <c r="L30" s="312">
        <v>356.29999999999995</v>
      </c>
      <c r="M30" s="299">
        <v>346.4</v>
      </c>
      <c r="N30" s="299">
        <v>336.55</v>
      </c>
      <c r="O30" s="314">
        <v>25914600</v>
      </c>
      <c r="P30" s="315">
        <v>3.9644714038128248E-2</v>
      </c>
    </row>
    <row r="31" spans="1:16" ht="15">
      <c r="A31" s="272">
        <v>21</v>
      </c>
      <c r="B31" s="382" t="s">
        <v>53</v>
      </c>
      <c r="C31" s="513" t="s">
        <v>60</v>
      </c>
      <c r="D31" s="514">
        <v>44252</v>
      </c>
      <c r="E31" s="311">
        <v>77.400000000000006</v>
      </c>
      <c r="F31" s="311">
        <v>76.783333333333346</v>
      </c>
      <c r="G31" s="312">
        <v>74.316666666666691</v>
      </c>
      <c r="H31" s="312">
        <v>71.233333333333348</v>
      </c>
      <c r="I31" s="312">
        <v>68.766666666666694</v>
      </c>
      <c r="J31" s="312">
        <v>79.866666666666688</v>
      </c>
      <c r="K31" s="312">
        <v>82.333333333333357</v>
      </c>
      <c r="L31" s="312">
        <v>85.416666666666686</v>
      </c>
      <c r="M31" s="299">
        <v>79.25</v>
      </c>
      <c r="N31" s="299">
        <v>73.7</v>
      </c>
      <c r="O31" s="314">
        <v>68012100</v>
      </c>
      <c r="P31" s="315">
        <v>-4.7936997089539461E-3</v>
      </c>
    </row>
    <row r="32" spans="1:16" ht="15">
      <c r="A32" s="272">
        <v>22</v>
      </c>
      <c r="B32" s="382" t="s">
        <v>49</v>
      </c>
      <c r="C32" s="513" t="s">
        <v>62</v>
      </c>
      <c r="D32" s="514">
        <v>44252</v>
      </c>
      <c r="E32" s="311">
        <v>1576.6</v>
      </c>
      <c r="F32" s="311">
        <v>1571.8500000000001</v>
      </c>
      <c r="G32" s="312">
        <v>1545.7500000000002</v>
      </c>
      <c r="H32" s="312">
        <v>1514.9</v>
      </c>
      <c r="I32" s="312">
        <v>1488.8000000000002</v>
      </c>
      <c r="J32" s="312">
        <v>1602.7000000000003</v>
      </c>
      <c r="K32" s="312">
        <v>1628.8000000000002</v>
      </c>
      <c r="L32" s="312">
        <v>1659.6500000000003</v>
      </c>
      <c r="M32" s="299">
        <v>1597.95</v>
      </c>
      <c r="N32" s="299">
        <v>1541</v>
      </c>
      <c r="O32" s="314">
        <v>1182500</v>
      </c>
      <c r="P32" s="315">
        <v>0.14179500796601169</v>
      </c>
    </row>
    <row r="33" spans="1:16" ht="15">
      <c r="A33" s="272">
        <v>23</v>
      </c>
      <c r="B33" s="382" t="s">
        <v>63</v>
      </c>
      <c r="C33" s="513" t="s">
        <v>64</v>
      </c>
      <c r="D33" s="514">
        <v>44252</v>
      </c>
      <c r="E33" s="311">
        <v>138.5</v>
      </c>
      <c r="F33" s="311">
        <v>137.6</v>
      </c>
      <c r="G33" s="312">
        <v>134.6</v>
      </c>
      <c r="H33" s="312">
        <v>130.69999999999999</v>
      </c>
      <c r="I33" s="312">
        <v>127.69999999999999</v>
      </c>
      <c r="J33" s="312">
        <v>141.5</v>
      </c>
      <c r="K33" s="312">
        <v>144.5</v>
      </c>
      <c r="L33" s="312">
        <v>148.4</v>
      </c>
      <c r="M33" s="299">
        <v>140.6</v>
      </c>
      <c r="N33" s="299">
        <v>133.69999999999999</v>
      </c>
      <c r="O33" s="314">
        <v>33782000</v>
      </c>
      <c r="P33" s="315">
        <v>0.11236236236236236</v>
      </c>
    </row>
    <row r="34" spans="1:16" ht="15">
      <c r="A34" s="272">
        <v>24</v>
      </c>
      <c r="B34" s="382" t="s">
        <v>49</v>
      </c>
      <c r="C34" s="513" t="s">
        <v>65</v>
      </c>
      <c r="D34" s="514">
        <v>44252</v>
      </c>
      <c r="E34" s="311">
        <v>731.55</v>
      </c>
      <c r="F34" s="311">
        <v>729.11666666666667</v>
      </c>
      <c r="G34" s="312">
        <v>722.33333333333337</v>
      </c>
      <c r="H34" s="312">
        <v>713.11666666666667</v>
      </c>
      <c r="I34" s="312">
        <v>706.33333333333337</v>
      </c>
      <c r="J34" s="312">
        <v>738.33333333333337</v>
      </c>
      <c r="K34" s="312">
        <v>745.11666666666667</v>
      </c>
      <c r="L34" s="312">
        <v>754.33333333333337</v>
      </c>
      <c r="M34" s="299">
        <v>735.9</v>
      </c>
      <c r="N34" s="299">
        <v>719.9</v>
      </c>
      <c r="O34" s="314">
        <v>3030500</v>
      </c>
      <c r="P34" s="315">
        <v>-2.3742026931254431E-2</v>
      </c>
    </row>
    <row r="35" spans="1:16" ht="15">
      <c r="A35" s="272">
        <v>25</v>
      </c>
      <c r="B35" s="382" t="s">
        <v>43</v>
      </c>
      <c r="C35" s="513" t="s">
        <v>66</v>
      </c>
      <c r="D35" s="514">
        <v>44252</v>
      </c>
      <c r="E35" s="311">
        <v>637.35</v>
      </c>
      <c r="F35" s="311">
        <v>647.18333333333339</v>
      </c>
      <c r="G35" s="312">
        <v>625.26666666666677</v>
      </c>
      <c r="H35" s="312">
        <v>613.18333333333339</v>
      </c>
      <c r="I35" s="312">
        <v>591.26666666666677</v>
      </c>
      <c r="J35" s="312">
        <v>659.26666666666677</v>
      </c>
      <c r="K35" s="312">
        <v>681.18333333333328</v>
      </c>
      <c r="L35" s="312">
        <v>693.26666666666677</v>
      </c>
      <c r="M35" s="299">
        <v>669.1</v>
      </c>
      <c r="N35" s="299">
        <v>635.1</v>
      </c>
      <c r="O35" s="314">
        <v>5805000</v>
      </c>
      <c r="P35" s="315">
        <v>2.2457067371202115E-2</v>
      </c>
    </row>
    <row r="36" spans="1:16" ht="15">
      <c r="A36" s="272">
        <v>26</v>
      </c>
      <c r="B36" s="382" t="s">
        <v>67</v>
      </c>
      <c r="C36" s="513" t="s">
        <v>68</v>
      </c>
      <c r="D36" s="514">
        <v>44252</v>
      </c>
      <c r="E36" s="311">
        <v>611.5</v>
      </c>
      <c r="F36" s="311">
        <v>612.51666666666665</v>
      </c>
      <c r="G36" s="312">
        <v>600.5333333333333</v>
      </c>
      <c r="H36" s="312">
        <v>589.56666666666661</v>
      </c>
      <c r="I36" s="312">
        <v>577.58333333333326</v>
      </c>
      <c r="J36" s="312">
        <v>623.48333333333335</v>
      </c>
      <c r="K36" s="312">
        <v>635.4666666666667</v>
      </c>
      <c r="L36" s="312">
        <v>646.43333333333339</v>
      </c>
      <c r="M36" s="299">
        <v>624.5</v>
      </c>
      <c r="N36" s="299">
        <v>601.54999999999995</v>
      </c>
      <c r="O36" s="314">
        <v>99792963</v>
      </c>
      <c r="P36" s="315">
        <v>1.9226406533575317E-2</v>
      </c>
    </row>
    <row r="37" spans="1:16" ht="15">
      <c r="A37" s="272">
        <v>27</v>
      </c>
      <c r="B37" s="382" t="s">
        <v>63</v>
      </c>
      <c r="C37" s="513" t="s">
        <v>69</v>
      </c>
      <c r="D37" s="514">
        <v>44252</v>
      </c>
      <c r="E37" s="311">
        <v>39.950000000000003</v>
      </c>
      <c r="F37" s="311">
        <v>40.266666666666673</v>
      </c>
      <c r="G37" s="312">
        <v>38.933333333333344</v>
      </c>
      <c r="H37" s="312">
        <v>37.916666666666671</v>
      </c>
      <c r="I37" s="312">
        <v>36.583333333333343</v>
      </c>
      <c r="J37" s="312">
        <v>41.283333333333346</v>
      </c>
      <c r="K37" s="312">
        <v>42.616666666666674</v>
      </c>
      <c r="L37" s="312">
        <v>43.633333333333347</v>
      </c>
      <c r="M37" s="299">
        <v>41.6</v>
      </c>
      <c r="N37" s="299">
        <v>39.25</v>
      </c>
      <c r="O37" s="314">
        <v>121023000</v>
      </c>
      <c r="P37" s="315">
        <v>0.15283056611322265</v>
      </c>
    </row>
    <row r="38" spans="1:16" ht="15">
      <c r="A38" s="272">
        <v>28</v>
      </c>
      <c r="B38" s="382" t="s">
        <v>51</v>
      </c>
      <c r="C38" s="513" t="s">
        <v>70</v>
      </c>
      <c r="D38" s="514">
        <v>44252</v>
      </c>
      <c r="E38" s="311">
        <v>402.3</v>
      </c>
      <c r="F38" s="311">
        <v>400.23333333333329</v>
      </c>
      <c r="G38" s="312">
        <v>394.46666666666658</v>
      </c>
      <c r="H38" s="312">
        <v>386.63333333333327</v>
      </c>
      <c r="I38" s="312">
        <v>380.86666666666656</v>
      </c>
      <c r="J38" s="312">
        <v>408.06666666666661</v>
      </c>
      <c r="K38" s="312">
        <v>413.83333333333337</v>
      </c>
      <c r="L38" s="312">
        <v>421.66666666666663</v>
      </c>
      <c r="M38" s="299">
        <v>406</v>
      </c>
      <c r="N38" s="299">
        <v>392.4</v>
      </c>
      <c r="O38" s="314">
        <v>18294200</v>
      </c>
      <c r="P38" s="315">
        <v>1.0288327194208052E-2</v>
      </c>
    </row>
    <row r="39" spans="1:16" ht="15">
      <c r="A39" s="272">
        <v>29</v>
      </c>
      <c r="B39" s="382" t="s">
        <v>43</v>
      </c>
      <c r="C39" s="513" t="s">
        <v>71</v>
      </c>
      <c r="D39" s="514">
        <v>44252</v>
      </c>
      <c r="E39" s="311">
        <v>16606.5</v>
      </c>
      <c r="F39" s="311">
        <v>16677.466666666664</v>
      </c>
      <c r="G39" s="312">
        <v>16461.833333333328</v>
      </c>
      <c r="H39" s="312">
        <v>16317.166666666664</v>
      </c>
      <c r="I39" s="312">
        <v>16101.533333333329</v>
      </c>
      <c r="J39" s="312">
        <v>16822.133333333328</v>
      </c>
      <c r="K39" s="312">
        <v>17037.766666666666</v>
      </c>
      <c r="L39" s="312">
        <v>17182.433333333327</v>
      </c>
      <c r="M39" s="299">
        <v>16893.099999999999</v>
      </c>
      <c r="N39" s="299">
        <v>16532.8</v>
      </c>
      <c r="O39" s="314">
        <v>83100</v>
      </c>
      <c r="P39" s="315">
        <v>-3.1468531468531472E-2</v>
      </c>
    </row>
    <row r="40" spans="1:16" ht="15">
      <c r="A40" s="272">
        <v>30</v>
      </c>
      <c r="B40" s="382" t="s">
        <v>72</v>
      </c>
      <c r="C40" s="513" t="s">
        <v>73</v>
      </c>
      <c r="D40" s="514">
        <v>44252</v>
      </c>
      <c r="E40" s="311">
        <v>409.65</v>
      </c>
      <c r="F40" s="311">
        <v>407.15000000000003</v>
      </c>
      <c r="G40" s="312">
        <v>401.30000000000007</v>
      </c>
      <c r="H40" s="312">
        <v>392.95000000000005</v>
      </c>
      <c r="I40" s="312">
        <v>387.10000000000008</v>
      </c>
      <c r="J40" s="312">
        <v>415.50000000000006</v>
      </c>
      <c r="K40" s="312">
        <v>421.35000000000008</v>
      </c>
      <c r="L40" s="312">
        <v>429.70000000000005</v>
      </c>
      <c r="M40" s="299">
        <v>413</v>
      </c>
      <c r="N40" s="299">
        <v>398.8</v>
      </c>
      <c r="O40" s="314">
        <v>23374800</v>
      </c>
      <c r="P40" s="315">
        <v>-2.534756893770643E-3</v>
      </c>
    </row>
    <row r="41" spans="1:16" ht="15">
      <c r="A41" s="272">
        <v>31</v>
      </c>
      <c r="B41" s="382" t="s">
        <v>49</v>
      </c>
      <c r="C41" s="513" t="s">
        <v>74</v>
      </c>
      <c r="D41" s="514">
        <v>44252</v>
      </c>
      <c r="E41" s="311">
        <v>3529.95</v>
      </c>
      <c r="F41" s="311">
        <v>3531.6666666666665</v>
      </c>
      <c r="G41" s="312">
        <v>3513.4333333333329</v>
      </c>
      <c r="H41" s="312">
        <v>3496.9166666666665</v>
      </c>
      <c r="I41" s="312">
        <v>3478.6833333333329</v>
      </c>
      <c r="J41" s="312">
        <v>3548.1833333333329</v>
      </c>
      <c r="K41" s="312">
        <v>3566.4166666666665</v>
      </c>
      <c r="L41" s="312">
        <v>3582.9333333333329</v>
      </c>
      <c r="M41" s="299">
        <v>3549.9</v>
      </c>
      <c r="N41" s="299">
        <v>3515.15</v>
      </c>
      <c r="O41" s="314">
        <v>2243600</v>
      </c>
      <c r="P41" s="315">
        <v>5.5911144578313254E-2</v>
      </c>
    </row>
    <row r="42" spans="1:16" ht="15">
      <c r="A42" s="272">
        <v>32</v>
      </c>
      <c r="B42" s="382" t="s">
        <v>51</v>
      </c>
      <c r="C42" s="513" t="s">
        <v>75</v>
      </c>
      <c r="D42" s="514">
        <v>44252</v>
      </c>
      <c r="E42" s="311">
        <v>478.1</v>
      </c>
      <c r="F42" s="311">
        <v>477.73333333333329</v>
      </c>
      <c r="G42" s="312">
        <v>470.51666666666659</v>
      </c>
      <c r="H42" s="312">
        <v>462.93333333333328</v>
      </c>
      <c r="I42" s="312">
        <v>455.71666666666658</v>
      </c>
      <c r="J42" s="312">
        <v>485.31666666666661</v>
      </c>
      <c r="K42" s="312">
        <v>492.5333333333333</v>
      </c>
      <c r="L42" s="312">
        <v>500.11666666666662</v>
      </c>
      <c r="M42" s="299">
        <v>484.95</v>
      </c>
      <c r="N42" s="299">
        <v>470.15</v>
      </c>
      <c r="O42" s="314">
        <v>11657800</v>
      </c>
      <c r="P42" s="315">
        <v>5.3060413354531002E-2</v>
      </c>
    </row>
    <row r="43" spans="1:16" ht="15">
      <c r="A43" s="272">
        <v>33</v>
      </c>
      <c r="B43" s="382" t="s">
        <v>53</v>
      </c>
      <c r="C43" s="513" t="s">
        <v>76</v>
      </c>
      <c r="D43" s="514">
        <v>44252</v>
      </c>
      <c r="E43" s="311">
        <v>153.9</v>
      </c>
      <c r="F43" s="311">
        <v>152.29999999999998</v>
      </c>
      <c r="G43" s="312">
        <v>147.44999999999996</v>
      </c>
      <c r="H43" s="312">
        <v>140.99999999999997</v>
      </c>
      <c r="I43" s="312">
        <v>136.14999999999995</v>
      </c>
      <c r="J43" s="312">
        <v>158.74999999999997</v>
      </c>
      <c r="K43" s="312">
        <v>163.6</v>
      </c>
      <c r="L43" s="312">
        <v>170.04999999999998</v>
      </c>
      <c r="M43" s="299">
        <v>157.15</v>
      </c>
      <c r="N43" s="299">
        <v>145.85</v>
      </c>
      <c r="O43" s="314">
        <v>60431400</v>
      </c>
      <c r="P43" s="315">
        <v>2.6697247706422018E-2</v>
      </c>
    </row>
    <row r="44" spans="1:16" ht="15">
      <c r="A44" s="272">
        <v>34</v>
      </c>
      <c r="B44" s="382" t="s">
        <v>56</v>
      </c>
      <c r="C44" s="513" t="s">
        <v>81</v>
      </c>
      <c r="D44" s="514">
        <v>44252</v>
      </c>
      <c r="E44" s="311">
        <v>460.15</v>
      </c>
      <c r="F44" s="311">
        <v>456.04999999999995</v>
      </c>
      <c r="G44" s="312">
        <v>443.64999999999992</v>
      </c>
      <c r="H44" s="312">
        <v>427.15</v>
      </c>
      <c r="I44" s="312">
        <v>414.74999999999994</v>
      </c>
      <c r="J44" s="312">
        <v>472.5499999999999</v>
      </c>
      <c r="K44" s="312">
        <v>484.95</v>
      </c>
      <c r="L44" s="312">
        <v>501.44999999999987</v>
      </c>
      <c r="M44" s="299">
        <v>468.45</v>
      </c>
      <c r="N44" s="299">
        <v>439.55</v>
      </c>
      <c r="O44" s="314">
        <v>5425000</v>
      </c>
      <c r="P44" s="315">
        <v>-3.8546743464776254E-2</v>
      </c>
    </row>
    <row r="45" spans="1:16" ht="15">
      <c r="A45" s="272">
        <v>35</v>
      </c>
      <c r="B45" s="382" t="s">
        <v>51</v>
      </c>
      <c r="C45" s="513" t="s">
        <v>82</v>
      </c>
      <c r="D45" s="514">
        <v>44252</v>
      </c>
      <c r="E45" s="311">
        <v>851.1</v>
      </c>
      <c r="F45" s="311">
        <v>854.21666666666658</v>
      </c>
      <c r="G45" s="312">
        <v>824.43333333333317</v>
      </c>
      <c r="H45" s="312">
        <v>797.76666666666654</v>
      </c>
      <c r="I45" s="312">
        <v>767.98333333333312</v>
      </c>
      <c r="J45" s="312">
        <v>880.88333333333321</v>
      </c>
      <c r="K45" s="312">
        <v>910.66666666666674</v>
      </c>
      <c r="L45" s="312">
        <v>937.33333333333326</v>
      </c>
      <c r="M45" s="299">
        <v>884</v>
      </c>
      <c r="N45" s="299">
        <v>827.55</v>
      </c>
      <c r="O45" s="314">
        <v>13140400</v>
      </c>
      <c r="P45" s="315">
        <v>2.4794208072994148E-3</v>
      </c>
    </row>
    <row r="46" spans="1:16" ht="15">
      <c r="A46" s="272">
        <v>36</v>
      </c>
      <c r="B46" s="382" t="s">
        <v>39</v>
      </c>
      <c r="C46" s="513" t="s">
        <v>83</v>
      </c>
      <c r="D46" s="514">
        <v>44252</v>
      </c>
      <c r="E46" s="311">
        <v>136.80000000000001</v>
      </c>
      <c r="F46" s="311">
        <v>135.08333333333334</v>
      </c>
      <c r="G46" s="312">
        <v>132.4666666666667</v>
      </c>
      <c r="H46" s="312">
        <v>128.13333333333335</v>
      </c>
      <c r="I46" s="312">
        <v>125.51666666666671</v>
      </c>
      <c r="J46" s="312">
        <v>139.41666666666669</v>
      </c>
      <c r="K46" s="312">
        <v>142.0333333333333</v>
      </c>
      <c r="L46" s="312">
        <v>146.36666666666667</v>
      </c>
      <c r="M46" s="299">
        <v>137.69999999999999</v>
      </c>
      <c r="N46" s="299">
        <v>130.75</v>
      </c>
      <c r="O46" s="314">
        <v>34696200</v>
      </c>
      <c r="P46" s="315">
        <v>-7.6157459181391191E-2</v>
      </c>
    </row>
    <row r="47" spans="1:16" ht="15">
      <c r="A47" s="272">
        <v>37</v>
      </c>
      <c r="B47" s="402" t="s">
        <v>106</v>
      </c>
      <c r="C47" s="513" t="s">
        <v>826</v>
      </c>
      <c r="D47" s="514">
        <v>44252</v>
      </c>
      <c r="E47" s="311">
        <v>2527.4</v>
      </c>
      <c r="F47" s="311">
        <v>2508.4833333333336</v>
      </c>
      <c r="G47" s="312">
        <v>2456.8166666666671</v>
      </c>
      <c r="H47" s="312">
        <v>2386.2333333333336</v>
      </c>
      <c r="I47" s="312">
        <v>2334.5666666666671</v>
      </c>
      <c r="J47" s="312">
        <v>2579.0666666666671</v>
      </c>
      <c r="K47" s="312">
        <v>2630.7333333333331</v>
      </c>
      <c r="L47" s="312">
        <v>2701.3166666666671</v>
      </c>
      <c r="M47" s="299">
        <v>2560.15</v>
      </c>
      <c r="N47" s="299">
        <v>2437.9</v>
      </c>
      <c r="O47" s="314">
        <v>520500</v>
      </c>
      <c r="P47" s="315">
        <v>5.7971014492753624E-3</v>
      </c>
    </row>
    <row r="48" spans="1:16" ht="15">
      <c r="A48" s="272">
        <v>38</v>
      </c>
      <c r="B48" s="382" t="s">
        <v>49</v>
      </c>
      <c r="C48" s="513" t="s">
        <v>84</v>
      </c>
      <c r="D48" s="514">
        <v>44252</v>
      </c>
      <c r="E48" s="311">
        <v>1612.85</v>
      </c>
      <c r="F48" s="311">
        <v>1618.4833333333336</v>
      </c>
      <c r="G48" s="312">
        <v>1600.0166666666671</v>
      </c>
      <c r="H48" s="312">
        <v>1587.1833333333336</v>
      </c>
      <c r="I48" s="312">
        <v>1568.7166666666672</v>
      </c>
      <c r="J48" s="312">
        <v>1631.3166666666671</v>
      </c>
      <c r="K48" s="312">
        <v>1649.7833333333333</v>
      </c>
      <c r="L48" s="312">
        <v>1662.616666666667</v>
      </c>
      <c r="M48" s="299">
        <v>1636.95</v>
      </c>
      <c r="N48" s="299">
        <v>1605.65</v>
      </c>
      <c r="O48" s="314">
        <v>3294200</v>
      </c>
      <c r="P48" s="315">
        <v>5.9854638734501923E-3</v>
      </c>
    </row>
    <row r="49" spans="1:16" ht="15">
      <c r="A49" s="272">
        <v>39</v>
      </c>
      <c r="B49" s="382" t="s">
        <v>39</v>
      </c>
      <c r="C49" s="513" t="s">
        <v>85</v>
      </c>
      <c r="D49" s="514">
        <v>44252</v>
      </c>
      <c r="E49" s="311">
        <v>466.5</v>
      </c>
      <c r="F49" s="311">
        <v>467.65000000000003</v>
      </c>
      <c r="G49" s="312">
        <v>459.95000000000005</v>
      </c>
      <c r="H49" s="312">
        <v>453.40000000000003</v>
      </c>
      <c r="I49" s="312">
        <v>445.70000000000005</v>
      </c>
      <c r="J49" s="312">
        <v>474.20000000000005</v>
      </c>
      <c r="K49" s="312">
        <v>481.9</v>
      </c>
      <c r="L49" s="312">
        <v>488.45000000000005</v>
      </c>
      <c r="M49" s="299">
        <v>475.35</v>
      </c>
      <c r="N49" s="299">
        <v>461.1</v>
      </c>
      <c r="O49" s="314">
        <v>7660263</v>
      </c>
      <c r="P49" s="315">
        <v>2.4028416213957376E-2</v>
      </c>
    </row>
    <row r="50" spans="1:16" ht="15">
      <c r="A50" s="272">
        <v>40</v>
      </c>
      <c r="B50" s="382" t="s">
        <v>63</v>
      </c>
      <c r="C50" s="513" t="s">
        <v>86</v>
      </c>
      <c r="D50" s="514">
        <v>44252</v>
      </c>
      <c r="E50" s="311">
        <v>759.05</v>
      </c>
      <c r="F50" s="311">
        <v>757.85</v>
      </c>
      <c r="G50" s="312">
        <v>742.95</v>
      </c>
      <c r="H50" s="312">
        <v>726.85</v>
      </c>
      <c r="I50" s="312">
        <v>711.95</v>
      </c>
      <c r="J50" s="312">
        <v>773.95</v>
      </c>
      <c r="K50" s="312">
        <v>788.84999999999991</v>
      </c>
      <c r="L50" s="312">
        <v>804.95</v>
      </c>
      <c r="M50" s="299">
        <v>772.75</v>
      </c>
      <c r="N50" s="299">
        <v>741.75</v>
      </c>
      <c r="O50" s="314">
        <v>1340400</v>
      </c>
      <c r="P50" s="315">
        <v>-9.3344155844155841E-2</v>
      </c>
    </row>
    <row r="51" spans="1:16" ht="15">
      <c r="A51" s="272">
        <v>41</v>
      </c>
      <c r="B51" s="382" t="s">
        <v>49</v>
      </c>
      <c r="C51" s="513" t="s">
        <v>87</v>
      </c>
      <c r="D51" s="514">
        <v>44252</v>
      </c>
      <c r="E51" s="311">
        <v>526.29999999999995</v>
      </c>
      <c r="F51" s="311">
        <v>527.33333333333337</v>
      </c>
      <c r="G51" s="312">
        <v>524.2166666666667</v>
      </c>
      <c r="H51" s="312">
        <v>522.13333333333333</v>
      </c>
      <c r="I51" s="312">
        <v>519.01666666666665</v>
      </c>
      <c r="J51" s="312">
        <v>529.41666666666674</v>
      </c>
      <c r="K51" s="312">
        <v>532.5333333333333</v>
      </c>
      <c r="L51" s="312">
        <v>534.61666666666679</v>
      </c>
      <c r="M51" s="299">
        <v>530.45000000000005</v>
      </c>
      <c r="N51" s="299">
        <v>525.25</v>
      </c>
      <c r="O51" s="314">
        <v>14580000</v>
      </c>
      <c r="P51" s="315">
        <v>8.2115999654248425E-3</v>
      </c>
    </row>
    <row r="52" spans="1:16" ht="15">
      <c r="A52" s="272">
        <v>42</v>
      </c>
      <c r="B52" s="382" t="s">
        <v>51</v>
      </c>
      <c r="C52" s="513" t="s">
        <v>90</v>
      </c>
      <c r="D52" s="514">
        <v>44252</v>
      </c>
      <c r="E52" s="311">
        <v>3696.55</v>
      </c>
      <c r="F52" s="311">
        <v>3665.5833333333335</v>
      </c>
      <c r="G52" s="312">
        <v>3602.916666666667</v>
      </c>
      <c r="H52" s="312">
        <v>3509.2833333333333</v>
      </c>
      <c r="I52" s="312">
        <v>3446.6166666666668</v>
      </c>
      <c r="J52" s="312">
        <v>3759.2166666666672</v>
      </c>
      <c r="K52" s="312">
        <v>3821.8833333333341</v>
      </c>
      <c r="L52" s="312">
        <v>3915.5166666666673</v>
      </c>
      <c r="M52" s="299">
        <v>3728.25</v>
      </c>
      <c r="N52" s="299">
        <v>3571.95</v>
      </c>
      <c r="O52" s="314">
        <v>3287000</v>
      </c>
      <c r="P52" s="315">
        <v>-1.4924478542315992E-2</v>
      </c>
    </row>
    <row r="53" spans="1:16" ht="15">
      <c r="A53" s="272">
        <v>43</v>
      </c>
      <c r="B53" s="382" t="s">
        <v>91</v>
      </c>
      <c r="C53" s="513" t="s">
        <v>92</v>
      </c>
      <c r="D53" s="514">
        <v>44252</v>
      </c>
      <c r="E53" s="311">
        <v>291.45</v>
      </c>
      <c r="F53" s="311">
        <v>293.16666666666669</v>
      </c>
      <c r="G53" s="312">
        <v>284.78333333333336</v>
      </c>
      <c r="H53" s="312">
        <v>278.11666666666667</v>
      </c>
      <c r="I53" s="312">
        <v>269.73333333333335</v>
      </c>
      <c r="J53" s="312">
        <v>299.83333333333337</v>
      </c>
      <c r="K53" s="312">
        <v>308.2166666666667</v>
      </c>
      <c r="L53" s="312">
        <v>314.88333333333338</v>
      </c>
      <c r="M53" s="299">
        <v>301.55</v>
      </c>
      <c r="N53" s="299">
        <v>286.5</v>
      </c>
      <c r="O53" s="314">
        <v>30528300</v>
      </c>
      <c r="P53" s="315">
        <v>9.1821078720642033E-2</v>
      </c>
    </row>
    <row r="54" spans="1:16" ht="15">
      <c r="A54" s="272">
        <v>44</v>
      </c>
      <c r="B54" s="382" t="s">
        <v>51</v>
      </c>
      <c r="C54" s="513" t="s">
        <v>93</v>
      </c>
      <c r="D54" s="514">
        <v>44252</v>
      </c>
      <c r="E54" s="311">
        <v>4661.2</v>
      </c>
      <c r="F54" s="311">
        <v>4661.3666666666659</v>
      </c>
      <c r="G54" s="312">
        <v>4549.1333333333314</v>
      </c>
      <c r="H54" s="312">
        <v>4437.0666666666657</v>
      </c>
      <c r="I54" s="312">
        <v>4324.8333333333312</v>
      </c>
      <c r="J54" s="312">
        <v>4773.4333333333316</v>
      </c>
      <c r="K54" s="312">
        <v>4885.666666666667</v>
      </c>
      <c r="L54" s="312">
        <v>4997.7333333333318</v>
      </c>
      <c r="M54" s="299">
        <v>4773.6000000000004</v>
      </c>
      <c r="N54" s="299">
        <v>4549.3</v>
      </c>
      <c r="O54" s="314">
        <v>3281875</v>
      </c>
      <c r="P54" s="315">
        <v>-4.8214609389160779E-2</v>
      </c>
    </row>
    <row r="55" spans="1:16" ht="15">
      <c r="A55" s="272">
        <v>45</v>
      </c>
      <c r="B55" s="382" t="s">
        <v>43</v>
      </c>
      <c r="C55" s="513" t="s">
        <v>94</v>
      </c>
      <c r="D55" s="514">
        <v>44252</v>
      </c>
      <c r="E55" s="311">
        <v>2927.05</v>
      </c>
      <c r="F55" s="311">
        <v>2925.0666666666671</v>
      </c>
      <c r="G55" s="312">
        <v>2888.8333333333339</v>
      </c>
      <c r="H55" s="312">
        <v>2850.6166666666668</v>
      </c>
      <c r="I55" s="312">
        <v>2814.3833333333337</v>
      </c>
      <c r="J55" s="312">
        <v>2963.2833333333342</v>
      </c>
      <c r="K55" s="312">
        <v>2999.5166666666669</v>
      </c>
      <c r="L55" s="312">
        <v>3037.7333333333345</v>
      </c>
      <c r="M55" s="299">
        <v>2961.3</v>
      </c>
      <c r="N55" s="299">
        <v>2886.85</v>
      </c>
      <c r="O55" s="314">
        <v>2372300</v>
      </c>
      <c r="P55" s="315">
        <v>3.4177601464754348E-2</v>
      </c>
    </row>
    <row r="56" spans="1:16" ht="15">
      <c r="A56" s="272">
        <v>46</v>
      </c>
      <c r="B56" s="382" t="s">
        <v>43</v>
      </c>
      <c r="C56" s="513" t="s">
        <v>96</v>
      </c>
      <c r="D56" s="514">
        <v>44252</v>
      </c>
      <c r="E56" s="311">
        <v>1391.75</v>
      </c>
      <c r="F56" s="311">
        <v>1378.05</v>
      </c>
      <c r="G56" s="312">
        <v>1323.85</v>
      </c>
      <c r="H56" s="312">
        <v>1255.95</v>
      </c>
      <c r="I56" s="312">
        <v>1201.75</v>
      </c>
      <c r="J56" s="312">
        <v>1445.9499999999998</v>
      </c>
      <c r="K56" s="312">
        <v>1500.15</v>
      </c>
      <c r="L56" s="312">
        <v>1568.0499999999997</v>
      </c>
      <c r="M56" s="299">
        <v>1432.25</v>
      </c>
      <c r="N56" s="299">
        <v>1310.1500000000001</v>
      </c>
      <c r="O56" s="314">
        <v>3570050</v>
      </c>
      <c r="P56" s="315">
        <v>1.421875E-2</v>
      </c>
    </row>
    <row r="57" spans="1:16" ht="15">
      <c r="A57" s="272">
        <v>47</v>
      </c>
      <c r="B57" s="382" t="s">
        <v>43</v>
      </c>
      <c r="C57" s="513" t="s">
        <v>97</v>
      </c>
      <c r="D57" s="514">
        <v>44252</v>
      </c>
      <c r="E57" s="311">
        <v>203.55</v>
      </c>
      <c r="F57" s="311">
        <v>203.48333333333335</v>
      </c>
      <c r="G57" s="312">
        <v>199.9666666666667</v>
      </c>
      <c r="H57" s="312">
        <v>196.38333333333335</v>
      </c>
      <c r="I57" s="312">
        <v>192.8666666666667</v>
      </c>
      <c r="J57" s="312">
        <v>207.06666666666669</v>
      </c>
      <c r="K57" s="312">
        <v>210.58333333333334</v>
      </c>
      <c r="L57" s="312">
        <v>214.16666666666669</v>
      </c>
      <c r="M57" s="299">
        <v>207</v>
      </c>
      <c r="N57" s="299">
        <v>199.9</v>
      </c>
      <c r="O57" s="314">
        <v>11073600</v>
      </c>
      <c r="P57" s="315">
        <v>2.3968042609853527E-2</v>
      </c>
    </row>
    <row r="58" spans="1:16" ht="15">
      <c r="A58" s="272">
        <v>48</v>
      </c>
      <c r="B58" s="382" t="s">
        <v>53</v>
      </c>
      <c r="C58" s="513" t="s">
        <v>98</v>
      </c>
      <c r="D58" s="514">
        <v>44252</v>
      </c>
      <c r="E58" s="311">
        <v>81.95</v>
      </c>
      <c r="F58" s="311">
        <v>81.433333333333323</v>
      </c>
      <c r="G58" s="312">
        <v>80.116666666666646</v>
      </c>
      <c r="H58" s="312">
        <v>78.283333333333317</v>
      </c>
      <c r="I58" s="312">
        <v>76.96666666666664</v>
      </c>
      <c r="J58" s="312">
        <v>83.266666666666652</v>
      </c>
      <c r="K58" s="312">
        <v>84.583333333333343</v>
      </c>
      <c r="L58" s="312">
        <v>86.416666666666657</v>
      </c>
      <c r="M58" s="299">
        <v>82.75</v>
      </c>
      <c r="N58" s="299">
        <v>79.599999999999994</v>
      </c>
      <c r="O58" s="314">
        <v>88050000</v>
      </c>
      <c r="P58" s="315">
        <v>2.6941917424772567E-2</v>
      </c>
    </row>
    <row r="59" spans="1:16" ht="15">
      <c r="A59" s="272">
        <v>49</v>
      </c>
      <c r="B59" s="382" t="s">
        <v>72</v>
      </c>
      <c r="C59" s="513" t="s">
        <v>99</v>
      </c>
      <c r="D59" s="514">
        <v>44252</v>
      </c>
      <c r="E59" s="311">
        <v>131.30000000000001</v>
      </c>
      <c r="F59" s="311">
        <v>131.46666666666667</v>
      </c>
      <c r="G59" s="312">
        <v>129.78333333333333</v>
      </c>
      <c r="H59" s="312">
        <v>128.26666666666665</v>
      </c>
      <c r="I59" s="312">
        <v>126.58333333333331</v>
      </c>
      <c r="J59" s="312">
        <v>132.98333333333335</v>
      </c>
      <c r="K59" s="312">
        <v>134.66666666666669</v>
      </c>
      <c r="L59" s="312">
        <v>136.18333333333337</v>
      </c>
      <c r="M59" s="299">
        <v>133.15</v>
      </c>
      <c r="N59" s="299">
        <v>129.94999999999999</v>
      </c>
      <c r="O59" s="314">
        <v>31390600</v>
      </c>
      <c r="P59" s="315">
        <v>8.8639729215147026E-2</v>
      </c>
    </row>
    <row r="60" spans="1:16" ht="15">
      <c r="A60" s="272">
        <v>50</v>
      </c>
      <c r="B60" s="382" t="s">
        <v>51</v>
      </c>
      <c r="C60" s="513" t="s">
        <v>100</v>
      </c>
      <c r="D60" s="514">
        <v>44252</v>
      </c>
      <c r="E60" s="311">
        <v>503.45</v>
      </c>
      <c r="F60" s="311">
        <v>501.88333333333338</v>
      </c>
      <c r="G60" s="312">
        <v>492.76666666666677</v>
      </c>
      <c r="H60" s="312">
        <v>482.08333333333337</v>
      </c>
      <c r="I60" s="312">
        <v>472.96666666666675</v>
      </c>
      <c r="J60" s="312">
        <v>512.56666666666683</v>
      </c>
      <c r="K60" s="312">
        <v>521.68333333333339</v>
      </c>
      <c r="L60" s="312">
        <v>532.36666666666679</v>
      </c>
      <c r="M60" s="299">
        <v>511</v>
      </c>
      <c r="N60" s="299">
        <v>491.2</v>
      </c>
      <c r="O60" s="314">
        <v>4472350</v>
      </c>
      <c r="P60" s="315">
        <v>2.503953610964681E-2</v>
      </c>
    </row>
    <row r="61" spans="1:16" ht="15">
      <c r="A61" s="272">
        <v>51</v>
      </c>
      <c r="B61" s="382" t="s">
        <v>101</v>
      </c>
      <c r="C61" s="513" t="s">
        <v>102</v>
      </c>
      <c r="D61" s="514">
        <v>44252</v>
      </c>
      <c r="E61" s="311">
        <v>26.4</v>
      </c>
      <c r="F61" s="311">
        <v>26.266666666666669</v>
      </c>
      <c r="G61" s="312">
        <v>24.983333333333338</v>
      </c>
      <c r="H61" s="312">
        <v>23.56666666666667</v>
      </c>
      <c r="I61" s="312">
        <v>22.283333333333339</v>
      </c>
      <c r="J61" s="312">
        <v>27.683333333333337</v>
      </c>
      <c r="K61" s="312">
        <v>28.966666666666669</v>
      </c>
      <c r="L61" s="312">
        <v>30.383333333333336</v>
      </c>
      <c r="M61" s="299">
        <v>27.55</v>
      </c>
      <c r="N61" s="299">
        <v>24.85</v>
      </c>
      <c r="O61" s="314">
        <v>147555000</v>
      </c>
      <c r="P61" s="315">
        <v>5.2115266707541382E-3</v>
      </c>
    </row>
    <row r="62" spans="1:16" ht="15">
      <c r="A62" s="272">
        <v>52</v>
      </c>
      <c r="B62" s="382" t="s">
        <v>49</v>
      </c>
      <c r="C62" s="513" t="s">
        <v>103</v>
      </c>
      <c r="D62" s="514">
        <v>44252</v>
      </c>
      <c r="E62" s="311">
        <v>748.85</v>
      </c>
      <c r="F62" s="311">
        <v>751.38333333333321</v>
      </c>
      <c r="G62" s="312">
        <v>743.76666666666642</v>
      </c>
      <c r="H62" s="312">
        <v>738.68333333333317</v>
      </c>
      <c r="I62" s="312">
        <v>731.06666666666638</v>
      </c>
      <c r="J62" s="312">
        <v>756.46666666666647</v>
      </c>
      <c r="K62" s="312">
        <v>764.08333333333326</v>
      </c>
      <c r="L62" s="312">
        <v>769.16666666666652</v>
      </c>
      <c r="M62" s="299">
        <v>759</v>
      </c>
      <c r="N62" s="299">
        <v>746.3</v>
      </c>
      <c r="O62" s="314">
        <v>3417000</v>
      </c>
      <c r="P62" s="315">
        <v>4.7195832056389823E-2</v>
      </c>
    </row>
    <row r="63" spans="1:16" ht="15">
      <c r="A63" s="272">
        <v>53</v>
      </c>
      <c r="B63" s="402" t="s">
        <v>39</v>
      </c>
      <c r="C63" s="513" t="s">
        <v>245</v>
      </c>
      <c r="D63" s="514">
        <v>44252</v>
      </c>
      <c r="E63" s="311">
        <v>1394.5</v>
      </c>
      <c r="F63" s="311">
        <v>1403.2666666666667</v>
      </c>
      <c r="G63" s="312">
        <v>1381.7833333333333</v>
      </c>
      <c r="H63" s="312">
        <v>1369.0666666666666</v>
      </c>
      <c r="I63" s="312">
        <v>1347.5833333333333</v>
      </c>
      <c r="J63" s="312">
        <v>1415.9833333333333</v>
      </c>
      <c r="K63" s="312">
        <v>1437.4666666666665</v>
      </c>
      <c r="L63" s="312">
        <v>1450.1833333333334</v>
      </c>
      <c r="M63" s="299">
        <v>1424.75</v>
      </c>
      <c r="N63" s="299">
        <v>1390.55</v>
      </c>
      <c r="O63" s="314">
        <v>1953250</v>
      </c>
      <c r="P63" s="315">
        <v>0.22154471544715448</v>
      </c>
    </row>
    <row r="64" spans="1:16" ht="15">
      <c r="A64" s="272">
        <v>54</v>
      </c>
      <c r="B64" s="382" t="s">
        <v>37</v>
      </c>
      <c r="C64" s="513" t="s">
        <v>104</v>
      </c>
      <c r="D64" s="514">
        <v>44252</v>
      </c>
      <c r="E64" s="311">
        <v>1192.7</v>
      </c>
      <c r="F64" s="311">
        <v>1192.3166666666668</v>
      </c>
      <c r="G64" s="312">
        <v>1176.7833333333338</v>
      </c>
      <c r="H64" s="312">
        <v>1160.866666666667</v>
      </c>
      <c r="I64" s="312">
        <v>1145.3333333333339</v>
      </c>
      <c r="J64" s="312">
        <v>1208.2333333333336</v>
      </c>
      <c r="K64" s="312">
        <v>1223.7666666666669</v>
      </c>
      <c r="L64" s="312">
        <v>1239.6833333333334</v>
      </c>
      <c r="M64" s="299">
        <v>1207.8499999999999</v>
      </c>
      <c r="N64" s="299">
        <v>1176.4000000000001</v>
      </c>
      <c r="O64" s="314">
        <v>17155100</v>
      </c>
      <c r="P64" s="315">
        <v>-2.5472207231516459E-2</v>
      </c>
    </row>
    <row r="65" spans="1:16" ht="15">
      <c r="A65" s="272">
        <v>55</v>
      </c>
      <c r="B65" s="382" t="s">
        <v>39</v>
      </c>
      <c r="C65" s="513" t="s">
        <v>105</v>
      </c>
      <c r="D65" s="514">
        <v>44252</v>
      </c>
      <c r="E65" s="311">
        <v>1115.5999999999999</v>
      </c>
      <c r="F65" s="311">
        <v>1122.8833333333332</v>
      </c>
      <c r="G65" s="312">
        <v>1100.9666666666665</v>
      </c>
      <c r="H65" s="312">
        <v>1086.3333333333333</v>
      </c>
      <c r="I65" s="312">
        <v>1064.4166666666665</v>
      </c>
      <c r="J65" s="312">
        <v>1137.5166666666664</v>
      </c>
      <c r="K65" s="312">
        <v>1159.4333333333334</v>
      </c>
      <c r="L65" s="312">
        <v>1174.0666666666664</v>
      </c>
      <c r="M65" s="299">
        <v>1144.8</v>
      </c>
      <c r="N65" s="299">
        <v>1108.25</v>
      </c>
      <c r="O65" s="314">
        <v>4136000</v>
      </c>
      <c r="P65" s="315">
        <v>-2.8929604628736743E-3</v>
      </c>
    </row>
    <row r="66" spans="1:16" ht="15">
      <c r="A66" s="272">
        <v>56</v>
      </c>
      <c r="B66" s="382" t="s">
        <v>106</v>
      </c>
      <c r="C66" s="513" t="s">
        <v>107</v>
      </c>
      <c r="D66" s="514">
        <v>44252</v>
      </c>
      <c r="E66" s="311">
        <v>962</v>
      </c>
      <c r="F66" s="311">
        <v>964.26666666666677</v>
      </c>
      <c r="G66" s="312">
        <v>952.73333333333358</v>
      </c>
      <c r="H66" s="312">
        <v>943.46666666666681</v>
      </c>
      <c r="I66" s="312">
        <v>931.93333333333362</v>
      </c>
      <c r="J66" s="312">
        <v>973.53333333333353</v>
      </c>
      <c r="K66" s="312">
        <v>985.06666666666661</v>
      </c>
      <c r="L66" s="312">
        <v>994.33333333333348</v>
      </c>
      <c r="M66" s="299">
        <v>975.8</v>
      </c>
      <c r="N66" s="299">
        <v>955</v>
      </c>
      <c r="O66" s="314">
        <v>19448800</v>
      </c>
      <c r="P66" s="315">
        <v>-3.3801641396578104E-2</v>
      </c>
    </row>
    <row r="67" spans="1:16" ht="15">
      <c r="A67" s="272">
        <v>57</v>
      </c>
      <c r="B67" s="382" t="s">
        <v>56</v>
      </c>
      <c r="C67" s="513" t="s">
        <v>108</v>
      </c>
      <c r="D67" s="514">
        <v>44252</v>
      </c>
      <c r="E67" s="445">
        <v>2709.25</v>
      </c>
      <c r="F67" s="445">
        <v>2693.75</v>
      </c>
      <c r="G67" s="446">
        <v>2645.5</v>
      </c>
      <c r="H67" s="446">
        <v>2581.75</v>
      </c>
      <c r="I67" s="446">
        <v>2533.5</v>
      </c>
      <c r="J67" s="446">
        <v>2757.5</v>
      </c>
      <c r="K67" s="446">
        <v>2805.75</v>
      </c>
      <c r="L67" s="446">
        <v>2869.5</v>
      </c>
      <c r="M67" s="447">
        <v>2742</v>
      </c>
      <c r="N67" s="447">
        <v>2630</v>
      </c>
      <c r="O67" s="448">
        <v>17635200</v>
      </c>
      <c r="P67" s="449">
        <v>-2.0021672084687837E-2</v>
      </c>
    </row>
    <row r="68" spans="1:16" ht="15">
      <c r="A68" s="272">
        <v>58</v>
      </c>
      <c r="B68" s="402" t="s">
        <v>56</v>
      </c>
      <c r="C68" s="513" t="s">
        <v>249</v>
      </c>
      <c r="D68" s="514">
        <v>44252</v>
      </c>
      <c r="E68" s="311">
        <v>3037.75</v>
      </c>
      <c r="F68" s="311">
        <v>3033.9166666666665</v>
      </c>
      <c r="G68" s="312">
        <v>2980.8833333333332</v>
      </c>
      <c r="H68" s="312">
        <v>2924.0166666666669</v>
      </c>
      <c r="I68" s="312">
        <v>2870.9833333333336</v>
      </c>
      <c r="J68" s="312">
        <v>3090.7833333333328</v>
      </c>
      <c r="K68" s="312">
        <v>3143.8166666666666</v>
      </c>
      <c r="L68" s="312">
        <v>3200.6833333333325</v>
      </c>
      <c r="M68" s="299">
        <v>3086.95</v>
      </c>
      <c r="N68" s="299">
        <v>2977.05</v>
      </c>
      <c r="O68" s="314">
        <v>471000</v>
      </c>
      <c r="P68" s="315">
        <v>1.2032660077352814E-2</v>
      </c>
    </row>
    <row r="69" spans="1:16" ht="15">
      <c r="A69" s="272">
        <v>59</v>
      </c>
      <c r="B69" s="382" t="s">
        <v>53</v>
      </c>
      <c r="C69" s="513" t="s">
        <v>109</v>
      </c>
      <c r="D69" s="514">
        <v>44252</v>
      </c>
      <c r="E69" s="311">
        <v>1575.75</v>
      </c>
      <c r="F69" s="311">
        <v>1568.8666666666668</v>
      </c>
      <c r="G69" s="312">
        <v>1553.3333333333335</v>
      </c>
      <c r="H69" s="312">
        <v>1530.9166666666667</v>
      </c>
      <c r="I69" s="312">
        <v>1515.3833333333334</v>
      </c>
      <c r="J69" s="312">
        <v>1591.2833333333335</v>
      </c>
      <c r="K69" s="312">
        <v>1606.8166666666668</v>
      </c>
      <c r="L69" s="312">
        <v>1629.2333333333336</v>
      </c>
      <c r="M69" s="299">
        <v>1584.4</v>
      </c>
      <c r="N69" s="299">
        <v>1546.45</v>
      </c>
      <c r="O69" s="314">
        <v>25438050</v>
      </c>
      <c r="P69" s="315">
        <v>-3.2971295577967417E-3</v>
      </c>
    </row>
    <row r="70" spans="1:16" ht="15">
      <c r="A70" s="272">
        <v>60</v>
      </c>
      <c r="B70" s="382" t="s">
        <v>56</v>
      </c>
      <c r="C70" s="513" t="s">
        <v>250</v>
      </c>
      <c r="D70" s="514">
        <v>44252</v>
      </c>
      <c r="E70" s="311">
        <v>690.6</v>
      </c>
      <c r="F70" s="311">
        <v>689.7166666666667</v>
      </c>
      <c r="G70" s="312">
        <v>680.88333333333344</v>
      </c>
      <c r="H70" s="312">
        <v>671.16666666666674</v>
      </c>
      <c r="I70" s="312">
        <v>662.33333333333348</v>
      </c>
      <c r="J70" s="312">
        <v>699.43333333333339</v>
      </c>
      <c r="K70" s="312">
        <v>708.26666666666665</v>
      </c>
      <c r="L70" s="312">
        <v>717.98333333333335</v>
      </c>
      <c r="M70" s="299">
        <v>698.55</v>
      </c>
      <c r="N70" s="299">
        <v>680</v>
      </c>
      <c r="O70" s="314">
        <v>8692200</v>
      </c>
      <c r="P70" s="315">
        <v>-3.2092111709946101E-2</v>
      </c>
    </row>
    <row r="71" spans="1:16" ht="15">
      <c r="A71" s="272">
        <v>61</v>
      </c>
      <c r="B71" s="382" t="s">
        <v>43</v>
      </c>
      <c r="C71" s="513" t="s">
        <v>110</v>
      </c>
      <c r="D71" s="514">
        <v>44252</v>
      </c>
      <c r="E71" s="311">
        <v>3328.85</v>
      </c>
      <c r="F71" s="311">
        <v>3300.8666666666668</v>
      </c>
      <c r="G71" s="312">
        <v>3241.7333333333336</v>
      </c>
      <c r="H71" s="312">
        <v>3154.6166666666668</v>
      </c>
      <c r="I71" s="312">
        <v>3095.4833333333336</v>
      </c>
      <c r="J71" s="312">
        <v>3387.9833333333336</v>
      </c>
      <c r="K71" s="312">
        <v>3447.1166666666668</v>
      </c>
      <c r="L71" s="312">
        <v>3534.2333333333336</v>
      </c>
      <c r="M71" s="299">
        <v>3360</v>
      </c>
      <c r="N71" s="299">
        <v>3213.75</v>
      </c>
      <c r="O71" s="314">
        <v>3532800</v>
      </c>
      <c r="P71" s="315">
        <v>1.2292615834264593E-2</v>
      </c>
    </row>
    <row r="72" spans="1:16" ht="15">
      <c r="A72" s="272">
        <v>62</v>
      </c>
      <c r="B72" s="382" t="s">
        <v>111</v>
      </c>
      <c r="C72" s="513" t="s">
        <v>112</v>
      </c>
      <c r="D72" s="514">
        <v>44252</v>
      </c>
      <c r="E72" s="311">
        <v>258.7</v>
      </c>
      <c r="F72" s="311">
        <v>259.18333333333334</v>
      </c>
      <c r="G72" s="312">
        <v>253.56666666666666</v>
      </c>
      <c r="H72" s="312">
        <v>248.43333333333334</v>
      </c>
      <c r="I72" s="312">
        <v>242.81666666666666</v>
      </c>
      <c r="J72" s="312">
        <v>264.31666666666666</v>
      </c>
      <c r="K72" s="312">
        <v>269.93333333333334</v>
      </c>
      <c r="L72" s="312">
        <v>275.06666666666666</v>
      </c>
      <c r="M72" s="299">
        <v>264.8</v>
      </c>
      <c r="N72" s="299">
        <v>254.05</v>
      </c>
      <c r="O72" s="314">
        <v>25146400</v>
      </c>
      <c r="P72" s="315">
        <v>6.773781267117035E-2</v>
      </c>
    </row>
    <row r="73" spans="1:16" ht="15">
      <c r="A73" s="272">
        <v>63</v>
      </c>
      <c r="B73" s="382" t="s">
        <v>72</v>
      </c>
      <c r="C73" s="513" t="s">
        <v>113</v>
      </c>
      <c r="D73" s="514">
        <v>44252</v>
      </c>
      <c r="E73" s="311">
        <v>226.5</v>
      </c>
      <c r="F73" s="311">
        <v>226.11666666666667</v>
      </c>
      <c r="G73" s="312">
        <v>222.28333333333336</v>
      </c>
      <c r="H73" s="312">
        <v>218.06666666666669</v>
      </c>
      <c r="I73" s="312">
        <v>214.23333333333338</v>
      </c>
      <c r="J73" s="312">
        <v>230.33333333333334</v>
      </c>
      <c r="K73" s="312">
        <v>234.16666666666666</v>
      </c>
      <c r="L73" s="312">
        <v>238.38333333333333</v>
      </c>
      <c r="M73" s="299">
        <v>229.95</v>
      </c>
      <c r="N73" s="299">
        <v>221.9</v>
      </c>
      <c r="O73" s="314">
        <v>31992300</v>
      </c>
      <c r="P73" s="315">
        <v>0.10295075863352882</v>
      </c>
    </row>
    <row r="74" spans="1:16" ht="15">
      <c r="A74" s="272">
        <v>64</v>
      </c>
      <c r="B74" s="382" t="s">
        <v>49</v>
      </c>
      <c r="C74" s="513" t="s">
        <v>114</v>
      </c>
      <c r="D74" s="514">
        <v>44252</v>
      </c>
      <c r="E74" s="311">
        <v>2243.8000000000002</v>
      </c>
      <c r="F74" s="311">
        <v>2244.7333333333336</v>
      </c>
      <c r="G74" s="312">
        <v>2225.0666666666671</v>
      </c>
      <c r="H74" s="312">
        <v>2206.3333333333335</v>
      </c>
      <c r="I74" s="312">
        <v>2186.666666666667</v>
      </c>
      <c r="J74" s="312">
        <v>2263.4666666666672</v>
      </c>
      <c r="K74" s="312">
        <v>2283.1333333333332</v>
      </c>
      <c r="L74" s="312">
        <v>2301.8666666666672</v>
      </c>
      <c r="M74" s="299">
        <v>2264.4</v>
      </c>
      <c r="N74" s="299">
        <v>2226</v>
      </c>
      <c r="O74" s="314">
        <v>7330200</v>
      </c>
      <c r="P74" s="315">
        <v>3.9965950202170676E-2</v>
      </c>
    </row>
    <row r="75" spans="1:16" ht="15">
      <c r="A75" s="272">
        <v>65</v>
      </c>
      <c r="B75" s="382" t="s">
        <v>56</v>
      </c>
      <c r="C75" s="513" t="s">
        <v>115</v>
      </c>
      <c r="D75" s="514">
        <v>44252</v>
      </c>
      <c r="E75" s="311">
        <v>218.5</v>
      </c>
      <c r="F75" s="311">
        <v>217.76666666666665</v>
      </c>
      <c r="G75" s="312">
        <v>212.98333333333329</v>
      </c>
      <c r="H75" s="312">
        <v>207.46666666666664</v>
      </c>
      <c r="I75" s="312">
        <v>202.68333333333328</v>
      </c>
      <c r="J75" s="312">
        <v>223.2833333333333</v>
      </c>
      <c r="K75" s="312">
        <v>228.06666666666666</v>
      </c>
      <c r="L75" s="312">
        <v>233.58333333333331</v>
      </c>
      <c r="M75" s="299">
        <v>222.55</v>
      </c>
      <c r="N75" s="299">
        <v>212.25</v>
      </c>
      <c r="O75" s="314">
        <v>29521300</v>
      </c>
      <c r="P75" s="315">
        <v>7.7248677248677247E-3</v>
      </c>
    </row>
    <row r="76" spans="1:16" ht="15">
      <c r="A76" s="272">
        <v>66</v>
      </c>
      <c r="B76" s="382" t="s">
        <v>53</v>
      </c>
      <c r="C76" t="s">
        <v>116</v>
      </c>
      <c r="D76" s="514">
        <v>44252</v>
      </c>
      <c r="E76" s="445">
        <v>626</v>
      </c>
      <c r="F76" s="445">
        <v>624.68333333333328</v>
      </c>
      <c r="G76" s="446">
        <v>618.61666666666656</v>
      </c>
      <c r="H76" s="446">
        <v>611.23333333333323</v>
      </c>
      <c r="I76" s="446">
        <v>605.16666666666652</v>
      </c>
      <c r="J76" s="446">
        <v>632.06666666666661</v>
      </c>
      <c r="K76" s="446">
        <v>638.13333333333344</v>
      </c>
      <c r="L76" s="446">
        <v>645.51666666666665</v>
      </c>
      <c r="M76" s="447">
        <v>630.75</v>
      </c>
      <c r="N76" s="447">
        <v>617.29999999999995</v>
      </c>
      <c r="O76" s="448">
        <v>104409250</v>
      </c>
      <c r="P76" s="449">
        <v>3.2020440892658132E-2</v>
      </c>
    </row>
    <row r="77" spans="1:16" ht="15">
      <c r="A77" s="272">
        <v>67</v>
      </c>
      <c r="B77" s="402" t="s">
        <v>56</v>
      </c>
      <c r="C77" s="513" t="s">
        <v>253</v>
      </c>
      <c r="D77" s="514">
        <v>44252</v>
      </c>
      <c r="E77" s="311">
        <v>1439.9</v>
      </c>
      <c r="F77" s="311">
        <v>1434.55</v>
      </c>
      <c r="G77" s="312">
        <v>1399.35</v>
      </c>
      <c r="H77" s="312">
        <v>1358.8</v>
      </c>
      <c r="I77" s="312">
        <v>1323.6</v>
      </c>
      <c r="J77" s="312">
        <v>1475.1</v>
      </c>
      <c r="K77" s="312">
        <v>1510.3000000000002</v>
      </c>
      <c r="L77" s="312">
        <v>1550.85</v>
      </c>
      <c r="M77" s="299">
        <v>1469.75</v>
      </c>
      <c r="N77" s="299">
        <v>1394</v>
      </c>
      <c r="O77" s="314">
        <v>1377850</v>
      </c>
      <c r="P77" s="315">
        <v>1.8216080402010049E-2</v>
      </c>
    </row>
    <row r="78" spans="1:16" ht="15">
      <c r="A78" s="272">
        <v>68</v>
      </c>
      <c r="B78" s="382" t="s">
        <v>56</v>
      </c>
      <c r="C78" s="513" t="s">
        <v>117</v>
      </c>
      <c r="D78" s="514">
        <v>44252</v>
      </c>
      <c r="E78" s="311">
        <v>481.3</v>
      </c>
      <c r="F78" s="311">
        <v>480.86666666666662</v>
      </c>
      <c r="G78" s="312">
        <v>472.83333333333326</v>
      </c>
      <c r="H78" s="312">
        <v>464.36666666666662</v>
      </c>
      <c r="I78" s="312">
        <v>456.33333333333326</v>
      </c>
      <c r="J78" s="312">
        <v>489.33333333333326</v>
      </c>
      <c r="K78" s="312">
        <v>497.36666666666667</v>
      </c>
      <c r="L78" s="312">
        <v>505.83333333333326</v>
      </c>
      <c r="M78" s="299">
        <v>488.9</v>
      </c>
      <c r="N78" s="299">
        <v>472.4</v>
      </c>
      <c r="O78" s="314">
        <v>6676500</v>
      </c>
      <c r="P78" s="315">
        <v>5.3990054463651432E-2</v>
      </c>
    </row>
    <row r="79" spans="1:16" ht="15">
      <c r="A79" s="272">
        <v>69</v>
      </c>
      <c r="B79" s="382" t="s">
        <v>67</v>
      </c>
      <c r="C79" s="513" t="s">
        <v>118</v>
      </c>
      <c r="D79" s="514">
        <v>44252</v>
      </c>
      <c r="E79" s="311">
        <v>12.35</v>
      </c>
      <c r="F79" s="311">
        <v>12.333333333333334</v>
      </c>
      <c r="G79" s="312">
        <v>11.816666666666668</v>
      </c>
      <c r="H79" s="312">
        <v>11.283333333333335</v>
      </c>
      <c r="I79" s="312">
        <v>10.766666666666669</v>
      </c>
      <c r="J79" s="312">
        <v>12.866666666666667</v>
      </c>
      <c r="K79" s="312">
        <v>13.383333333333333</v>
      </c>
      <c r="L79" s="312">
        <v>13.916666666666666</v>
      </c>
      <c r="M79" s="299">
        <v>12.85</v>
      </c>
      <c r="N79" s="299">
        <v>11.8</v>
      </c>
      <c r="O79" s="314">
        <v>844270000</v>
      </c>
      <c r="P79" s="315">
        <v>7.9090990426769259E-2</v>
      </c>
    </row>
    <row r="80" spans="1:16" ht="15">
      <c r="A80" s="272">
        <v>70</v>
      </c>
      <c r="B80" s="382" t="s">
        <v>53</v>
      </c>
      <c r="C80" s="513" t="s">
        <v>119</v>
      </c>
      <c r="D80" s="514">
        <v>44252</v>
      </c>
      <c r="E80" s="311">
        <v>47.3</v>
      </c>
      <c r="F80" s="311">
        <v>47.20000000000001</v>
      </c>
      <c r="G80" s="312">
        <v>46.550000000000018</v>
      </c>
      <c r="H80" s="312">
        <v>45.800000000000011</v>
      </c>
      <c r="I80" s="312">
        <v>45.15000000000002</v>
      </c>
      <c r="J80" s="312">
        <v>47.950000000000017</v>
      </c>
      <c r="K80" s="312">
        <v>48.600000000000009</v>
      </c>
      <c r="L80" s="312">
        <v>49.350000000000016</v>
      </c>
      <c r="M80" s="299">
        <v>47.85</v>
      </c>
      <c r="N80" s="299">
        <v>46.45</v>
      </c>
      <c r="O80" s="314">
        <v>180234000</v>
      </c>
      <c r="P80" s="315">
        <v>6.0451797645561566E-3</v>
      </c>
    </row>
    <row r="81" spans="1:16" ht="15">
      <c r="A81" s="272">
        <v>71</v>
      </c>
      <c r="B81" s="382" t="s">
        <v>72</v>
      </c>
      <c r="C81" s="513" t="s">
        <v>120</v>
      </c>
      <c r="D81" s="514">
        <v>44252</v>
      </c>
      <c r="E81" s="311">
        <v>546.6</v>
      </c>
      <c r="F81" s="311">
        <v>549.94999999999993</v>
      </c>
      <c r="G81" s="312">
        <v>541.89999999999986</v>
      </c>
      <c r="H81" s="312">
        <v>537.19999999999993</v>
      </c>
      <c r="I81" s="312">
        <v>529.14999999999986</v>
      </c>
      <c r="J81" s="312">
        <v>554.64999999999986</v>
      </c>
      <c r="K81" s="312">
        <v>562.69999999999982</v>
      </c>
      <c r="L81" s="312">
        <v>567.39999999999986</v>
      </c>
      <c r="M81" s="299">
        <v>558</v>
      </c>
      <c r="N81" s="299">
        <v>545.25</v>
      </c>
      <c r="O81" s="314">
        <v>5308875</v>
      </c>
      <c r="P81" s="315">
        <v>1.3651877133105802E-2</v>
      </c>
    </row>
    <row r="82" spans="1:16" ht="15">
      <c r="A82" s="272">
        <v>72</v>
      </c>
      <c r="B82" s="382" t="s">
        <v>39</v>
      </c>
      <c r="C82" s="513" t="s">
        <v>121</v>
      </c>
      <c r="D82" s="514">
        <v>44252</v>
      </c>
      <c r="E82" s="311">
        <v>1628.05</v>
      </c>
      <c r="F82" s="311">
        <v>1640.6833333333332</v>
      </c>
      <c r="G82" s="312">
        <v>1610.5166666666664</v>
      </c>
      <c r="H82" s="312">
        <v>1592.9833333333333</v>
      </c>
      <c r="I82" s="312">
        <v>1562.8166666666666</v>
      </c>
      <c r="J82" s="312">
        <v>1658.2166666666662</v>
      </c>
      <c r="K82" s="312">
        <v>1688.3833333333328</v>
      </c>
      <c r="L82" s="312">
        <v>1705.9166666666661</v>
      </c>
      <c r="M82" s="299">
        <v>1670.85</v>
      </c>
      <c r="N82" s="299">
        <v>1623.15</v>
      </c>
      <c r="O82" s="314">
        <v>2959500</v>
      </c>
      <c r="P82" s="315">
        <v>3.2984293193717276E-2</v>
      </c>
    </row>
    <row r="83" spans="1:16" ht="15">
      <c r="A83" s="272">
        <v>73</v>
      </c>
      <c r="B83" s="382" t="s">
        <v>53</v>
      </c>
      <c r="C83" s="513" t="s">
        <v>122</v>
      </c>
      <c r="D83" s="514">
        <v>44252</v>
      </c>
      <c r="E83" s="311">
        <v>1053.4000000000001</v>
      </c>
      <c r="F83" s="311">
        <v>1039.1666666666667</v>
      </c>
      <c r="G83" s="312">
        <v>992.03333333333353</v>
      </c>
      <c r="H83" s="312">
        <v>930.66666666666674</v>
      </c>
      <c r="I83" s="312">
        <v>883.53333333333353</v>
      </c>
      <c r="J83" s="312">
        <v>1100.5333333333335</v>
      </c>
      <c r="K83" s="312">
        <v>1147.6666666666667</v>
      </c>
      <c r="L83" s="312">
        <v>1209.0333333333335</v>
      </c>
      <c r="M83" s="299">
        <v>1086.3</v>
      </c>
      <c r="N83" s="299">
        <v>977.8</v>
      </c>
      <c r="O83" s="314">
        <v>25907400</v>
      </c>
      <c r="P83" s="315">
        <v>0.10392698266605307</v>
      </c>
    </row>
    <row r="84" spans="1:16" ht="15">
      <c r="A84" s="272">
        <v>74</v>
      </c>
      <c r="B84" s="382" t="s">
        <v>67</v>
      </c>
      <c r="C84" s="513" t="s">
        <v>833</v>
      </c>
      <c r="D84" s="514">
        <v>44252</v>
      </c>
      <c r="E84" s="311">
        <v>249.75</v>
      </c>
      <c r="F84" s="311">
        <v>249.29999999999998</v>
      </c>
      <c r="G84" s="312">
        <v>246.34999999999997</v>
      </c>
      <c r="H84" s="312">
        <v>242.95</v>
      </c>
      <c r="I84" s="312">
        <v>239.99999999999997</v>
      </c>
      <c r="J84" s="312">
        <v>252.69999999999996</v>
      </c>
      <c r="K84" s="312">
        <v>255.64999999999995</v>
      </c>
      <c r="L84" s="312">
        <v>259.04999999999995</v>
      </c>
      <c r="M84" s="299">
        <v>252.25</v>
      </c>
      <c r="N84" s="299">
        <v>245.9</v>
      </c>
      <c r="O84" s="314">
        <v>12950000</v>
      </c>
      <c r="P84" s="315">
        <v>0.24763960075532776</v>
      </c>
    </row>
    <row r="85" spans="1:16" ht="15">
      <c r="A85" s="272">
        <v>75</v>
      </c>
      <c r="B85" s="382" t="s">
        <v>106</v>
      </c>
      <c r="C85" s="513" t="s">
        <v>124</v>
      </c>
      <c r="D85" s="514">
        <v>44252</v>
      </c>
      <c r="E85" s="311">
        <v>1287.4000000000001</v>
      </c>
      <c r="F85" s="311">
        <v>1290.8833333333334</v>
      </c>
      <c r="G85" s="312">
        <v>1274.3166666666668</v>
      </c>
      <c r="H85" s="312">
        <v>1261.2333333333333</v>
      </c>
      <c r="I85" s="312">
        <v>1244.6666666666667</v>
      </c>
      <c r="J85" s="312">
        <v>1303.9666666666669</v>
      </c>
      <c r="K85" s="312">
        <v>1320.5333333333335</v>
      </c>
      <c r="L85" s="312">
        <v>1333.616666666667</v>
      </c>
      <c r="M85" s="299">
        <v>1307.45</v>
      </c>
      <c r="N85" s="299">
        <v>1277.8</v>
      </c>
      <c r="O85" s="314">
        <v>33673800</v>
      </c>
      <c r="P85" s="315">
        <v>-1.7007041020072163E-2</v>
      </c>
    </row>
    <row r="86" spans="1:16" ht="15">
      <c r="A86" s="272">
        <v>76</v>
      </c>
      <c r="B86" s="382" t="s">
        <v>72</v>
      </c>
      <c r="C86" s="513" t="s">
        <v>125</v>
      </c>
      <c r="D86" s="514">
        <v>44252</v>
      </c>
      <c r="E86" s="311">
        <v>102.5</v>
      </c>
      <c r="F86" s="311">
        <v>101.95</v>
      </c>
      <c r="G86" s="312">
        <v>100.9</v>
      </c>
      <c r="H86" s="312">
        <v>99.3</v>
      </c>
      <c r="I86" s="312">
        <v>98.25</v>
      </c>
      <c r="J86" s="312">
        <v>103.55000000000001</v>
      </c>
      <c r="K86" s="312">
        <v>104.6</v>
      </c>
      <c r="L86" s="312">
        <v>106.20000000000002</v>
      </c>
      <c r="M86" s="299">
        <v>103</v>
      </c>
      <c r="N86" s="299">
        <v>100.35</v>
      </c>
      <c r="O86" s="314">
        <v>54171000</v>
      </c>
      <c r="P86" s="315">
        <v>0.14698596201486375</v>
      </c>
    </row>
    <row r="87" spans="1:16" ht="15">
      <c r="A87" s="272">
        <v>77</v>
      </c>
      <c r="B87" s="382" t="s">
        <v>49</v>
      </c>
      <c r="C87" s="513" t="s">
        <v>126</v>
      </c>
      <c r="D87" s="514">
        <v>44252</v>
      </c>
      <c r="E87" s="311">
        <v>217.85</v>
      </c>
      <c r="F87" s="311">
        <v>219.20000000000002</v>
      </c>
      <c r="G87" s="312">
        <v>215.05000000000004</v>
      </c>
      <c r="H87" s="312">
        <v>212.25000000000003</v>
      </c>
      <c r="I87" s="312">
        <v>208.10000000000005</v>
      </c>
      <c r="J87" s="312">
        <v>222.00000000000003</v>
      </c>
      <c r="K87" s="312">
        <v>226.15</v>
      </c>
      <c r="L87" s="312">
        <v>228.95000000000002</v>
      </c>
      <c r="M87" s="299">
        <v>223.35</v>
      </c>
      <c r="N87" s="299">
        <v>216.4</v>
      </c>
      <c r="O87" s="314">
        <v>112998400</v>
      </c>
      <c r="P87" s="315">
        <v>7.4259986005901862E-2</v>
      </c>
    </row>
    <row r="88" spans="1:16" ht="15">
      <c r="A88" s="272">
        <v>78</v>
      </c>
      <c r="B88" s="382" t="s">
        <v>111</v>
      </c>
      <c r="C88" s="513" t="s">
        <v>127</v>
      </c>
      <c r="D88" s="514">
        <v>44252</v>
      </c>
      <c r="E88" s="311">
        <v>286.95</v>
      </c>
      <c r="F88" s="311">
        <v>286.09999999999997</v>
      </c>
      <c r="G88" s="312">
        <v>276.54999999999995</v>
      </c>
      <c r="H88" s="312">
        <v>266.14999999999998</v>
      </c>
      <c r="I88" s="312">
        <v>256.59999999999997</v>
      </c>
      <c r="J88" s="312">
        <v>296.49999999999994</v>
      </c>
      <c r="K88" s="312">
        <v>306.05</v>
      </c>
      <c r="L88" s="312">
        <v>316.44999999999993</v>
      </c>
      <c r="M88" s="299">
        <v>295.64999999999998</v>
      </c>
      <c r="N88" s="299">
        <v>275.7</v>
      </c>
      <c r="O88" s="314">
        <v>24825000</v>
      </c>
      <c r="P88" s="315">
        <v>7.6306091480598304E-2</v>
      </c>
    </row>
    <row r="89" spans="1:16" ht="15">
      <c r="A89" s="272">
        <v>79</v>
      </c>
      <c r="B89" s="382" t="s">
        <v>111</v>
      </c>
      <c r="C89" s="513" t="s">
        <v>128</v>
      </c>
      <c r="D89" s="514">
        <v>44252</v>
      </c>
      <c r="E89" s="311">
        <v>395</v>
      </c>
      <c r="F89" s="311">
        <v>394.16666666666669</v>
      </c>
      <c r="G89" s="312">
        <v>387.43333333333339</v>
      </c>
      <c r="H89" s="312">
        <v>379.86666666666673</v>
      </c>
      <c r="I89" s="312">
        <v>373.13333333333344</v>
      </c>
      <c r="J89" s="312">
        <v>401.73333333333335</v>
      </c>
      <c r="K89" s="312">
        <v>408.46666666666658</v>
      </c>
      <c r="L89" s="312">
        <v>416.0333333333333</v>
      </c>
      <c r="M89" s="299">
        <v>400.9</v>
      </c>
      <c r="N89" s="299">
        <v>386.6</v>
      </c>
      <c r="O89" s="314">
        <v>34281900</v>
      </c>
      <c r="P89" s="315">
        <v>7.8764965343415251E-5</v>
      </c>
    </row>
    <row r="90" spans="1:16" ht="15">
      <c r="A90" s="272">
        <v>80</v>
      </c>
      <c r="B90" s="382" t="s">
        <v>39</v>
      </c>
      <c r="C90" s="513" t="s">
        <v>129</v>
      </c>
      <c r="D90" s="514">
        <v>44252</v>
      </c>
      <c r="E90" s="311">
        <v>2658.05</v>
      </c>
      <c r="F90" s="311">
        <v>2680.1666666666665</v>
      </c>
      <c r="G90" s="312">
        <v>2583.3833333333332</v>
      </c>
      <c r="H90" s="312">
        <v>2508.7166666666667</v>
      </c>
      <c r="I90" s="312">
        <v>2411.9333333333334</v>
      </c>
      <c r="J90" s="312">
        <v>2754.833333333333</v>
      </c>
      <c r="K90" s="312">
        <v>2851.6166666666668</v>
      </c>
      <c r="L90" s="312">
        <v>2926.2833333333328</v>
      </c>
      <c r="M90" s="299">
        <v>2776.95</v>
      </c>
      <c r="N90" s="299">
        <v>2605.5</v>
      </c>
      <c r="O90" s="314">
        <v>1609000</v>
      </c>
      <c r="P90" s="315">
        <v>0.12615923009623797</v>
      </c>
    </row>
    <row r="91" spans="1:16" ht="15">
      <c r="A91" s="272">
        <v>81</v>
      </c>
      <c r="B91" s="382" t="s">
        <v>53</v>
      </c>
      <c r="C91" s="513" t="s">
        <v>131</v>
      </c>
      <c r="D91" s="514">
        <v>44252</v>
      </c>
      <c r="E91" s="311">
        <v>1856.2</v>
      </c>
      <c r="F91" s="311">
        <v>1855.0833333333333</v>
      </c>
      <c r="G91" s="312">
        <v>1825.1666666666665</v>
      </c>
      <c r="H91" s="312">
        <v>1794.1333333333332</v>
      </c>
      <c r="I91" s="312">
        <v>1764.2166666666665</v>
      </c>
      <c r="J91" s="312">
        <v>1886.1166666666666</v>
      </c>
      <c r="K91" s="312">
        <v>1916.0333333333331</v>
      </c>
      <c r="L91" s="312">
        <v>1947.0666666666666</v>
      </c>
      <c r="M91" s="299">
        <v>1885</v>
      </c>
      <c r="N91" s="299">
        <v>1824.05</v>
      </c>
      <c r="O91" s="314">
        <v>13925200</v>
      </c>
      <c r="P91" s="315">
        <v>2.5510354375938963E-2</v>
      </c>
    </row>
    <row r="92" spans="1:16" ht="15">
      <c r="A92" s="272">
        <v>82</v>
      </c>
      <c r="B92" s="382" t="s">
        <v>56</v>
      </c>
      <c r="C92" s="513" t="s">
        <v>132</v>
      </c>
      <c r="D92" s="514">
        <v>44252</v>
      </c>
      <c r="E92" s="445">
        <v>92.85</v>
      </c>
      <c r="F92" s="445">
        <v>93.5</v>
      </c>
      <c r="G92" s="446">
        <v>91.65</v>
      </c>
      <c r="H92" s="446">
        <v>90.45</v>
      </c>
      <c r="I92" s="446">
        <v>88.600000000000009</v>
      </c>
      <c r="J92" s="446">
        <v>94.7</v>
      </c>
      <c r="K92" s="446">
        <v>96.55</v>
      </c>
      <c r="L92" s="446">
        <v>97.75</v>
      </c>
      <c r="M92" s="447">
        <v>95.35</v>
      </c>
      <c r="N92" s="447">
        <v>92.3</v>
      </c>
      <c r="O92" s="448">
        <v>28092752</v>
      </c>
      <c r="P92" s="449">
        <v>6.7118644067796607E-2</v>
      </c>
    </row>
    <row r="93" spans="1:16" ht="15">
      <c r="A93" s="272">
        <v>83</v>
      </c>
      <c r="B93" s="402" t="s">
        <v>39</v>
      </c>
      <c r="C93" s="513" t="s">
        <v>349</v>
      </c>
      <c r="D93" s="514">
        <v>44252</v>
      </c>
      <c r="E93" s="311">
        <v>2377.9499999999998</v>
      </c>
      <c r="F93" s="311">
        <v>2404.65</v>
      </c>
      <c r="G93" s="312">
        <v>2343.3000000000002</v>
      </c>
      <c r="H93" s="312">
        <v>2308.65</v>
      </c>
      <c r="I93" s="312">
        <v>2247.3000000000002</v>
      </c>
      <c r="J93" s="312">
        <v>2439.3000000000002</v>
      </c>
      <c r="K93" s="312">
        <v>2500.6499999999996</v>
      </c>
      <c r="L93" s="312">
        <v>2535.3000000000002</v>
      </c>
      <c r="M93" s="299">
        <v>2466</v>
      </c>
      <c r="N93" s="299">
        <v>2370</v>
      </c>
      <c r="O93" s="314">
        <v>110500</v>
      </c>
      <c r="P93" s="315">
        <v>5.7416267942583733E-2</v>
      </c>
    </row>
    <row r="94" spans="1:16" ht="15">
      <c r="A94" s="272">
        <v>84</v>
      </c>
      <c r="B94" s="382" t="s">
        <v>56</v>
      </c>
      <c r="C94" s="513" t="s">
        <v>133</v>
      </c>
      <c r="D94" s="514">
        <v>44252</v>
      </c>
      <c r="E94" s="311">
        <v>451.1</v>
      </c>
      <c r="F94" s="311">
        <v>445.09999999999997</v>
      </c>
      <c r="G94" s="312">
        <v>436.49999999999994</v>
      </c>
      <c r="H94" s="312">
        <v>421.9</v>
      </c>
      <c r="I94" s="312">
        <v>413.29999999999995</v>
      </c>
      <c r="J94" s="312">
        <v>459.69999999999993</v>
      </c>
      <c r="K94" s="312">
        <v>468.29999999999995</v>
      </c>
      <c r="L94" s="312">
        <v>482.89999999999992</v>
      </c>
      <c r="M94" s="299">
        <v>453.7</v>
      </c>
      <c r="N94" s="299">
        <v>430.5</v>
      </c>
      <c r="O94" s="314">
        <v>8818000</v>
      </c>
      <c r="P94" s="315">
        <v>6.4718666988650086E-2</v>
      </c>
    </row>
    <row r="95" spans="1:16" ht="15">
      <c r="A95" s="272">
        <v>85</v>
      </c>
      <c r="B95" s="382" t="s">
        <v>63</v>
      </c>
      <c r="C95" s="513" t="s">
        <v>134</v>
      </c>
      <c r="D95" s="514">
        <v>44252</v>
      </c>
      <c r="E95" s="311">
        <v>1537.4</v>
      </c>
      <c r="F95" s="311">
        <v>1538.95</v>
      </c>
      <c r="G95" s="312">
        <v>1510.45</v>
      </c>
      <c r="H95" s="312">
        <v>1483.5</v>
      </c>
      <c r="I95" s="312">
        <v>1455</v>
      </c>
      <c r="J95" s="312">
        <v>1565.9</v>
      </c>
      <c r="K95" s="312">
        <v>1594.4</v>
      </c>
      <c r="L95" s="312">
        <v>1621.3500000000001</v>
      </c>
      <c r="M95" s="299">
        <v>1567.45</v>
      </c>
      <c r="N95" s="299">
        <v>1512</v>
      </c>
      <c r="O95" s="314">
        <v>14422725</v>
      </c>
      <c r="P95" s="315">
        <v>-1.5310328583205747E-2</v>
      </c>
    </row>
    <row r="96" spans="1:16" ht="15">
      <c r="A96" s="272">
        <v>86</v>
      </c>
      <c r="B96" s="382" t="s">
        <v>51</v>
      </c>
      <c r="C96" s="513" t="s">
        <v>135</v>
      </c>
      <c r="D96" s="514">
        <v>44252</v>
      </c>
      <c r="E96" s="311">
        <v>1040.8</v>
      </c>
      <c r="F96" s="311">
        <v>1047</v>
      </c>
      <c r="G96" s="312">
        <v>1022.7</v>
      </c>
      <c r="H96" s="312">
        <v>1004.6000000000001</v>
      </c>
      <c r="I96" s="312">
        <v>980.30000000000018</v>
      </c>
      <c r="J96" s="312">
        <v>1065.0999999999999</v>
      </c>
      <c r="K96" s="312">
        <v>1089.4000000000001</v>
      </c>
      <c r="L96" s="312">
        <v>1107.4999999999998</v>
      </c>
      <c r="M96" s="299">
        <v>1071.3</v>
      </c>
      <c r="N96" s="299">
        <v>1028.9000000000001</v>
      </c>
      <c r="O96" s="314">
        <v>7343150</v>
      </c>
      <c r="P96" s="315">
        <v>-4.1495617441473426E-2</v>
      </c>
    </row>
    <row r="97" spans="1:16" ht="15">
      <c r="A97" s="272">
        <v>87</v>
      </c>
      <c r="B97" s="382" t="s">
        <v>43</v>
      </c>
      <c r="C97" s="513" t="s">
        <v>136</v>
      </c>
      <c r="D97" s="514">
        <v>44252</v>
      </c>
      <c r="E97" s="311">
        <v>835.65</v>
      </c>
      <c r="F97" s="311">
        <v>839.30000000000007</v>
      </c>
      <c r="G97" s="312">
        <v>816.60000000000014</v>
      </c>
      <c r="H97" s="312">
        <v>797.55000000000007</v>
      </c>
      <c r="I97" s="312">
        <v>774.85000000000014</v>
      </c>
      <c r="J97" s="312">
        <v>858.35000000000014</v>
      </c>
      <c r="K97" s="312">
        <v>881.05000000000018</v>
      </c>
      <c r="L97" s="312">
        <v>900.10000000000014</v>
      </c>
      <c r="M97" s="299">
        <v>862</v>
      </c>
      <c r="N97" s="299">
        <v>820.25</v>
      </c>
      <c r="O97" s="314">
        <v>10393600</v>
      </c>
      <c r="P97" s="315">
        <v>-5.3850296176628971E-4</v>
      </c>
    </row>
    <row r="98" spans="1:16" ht="15">
      <c r="A98" s="272">
        <v>88</v>
      </c>
      <c r="B98" s="382" t="s">
        <v>56</v>
      </c>
      <c r="C98" s="513" t="s">
        <v>137</v>
      </c>
      <c r="D98" s="514">
        <v>44252</v>
      </c>
      <c r="E98" s="311">
        <v>183.95</v>
      </c>
      <c r="F98" s="311">
        <v>179.70000000000002</v>
      </c>
      <c r="G98" s="312">
        <v>174.15000000000003</v>
      </c>
      <c r="H98" s="312">
        <v>164.35000000000002</v>
      </c>
      <c r="I98" s="312">
        <v>158.80000000000004</v>
      </c>
      <c r="J98" s="312">
        <v>189.50000000000003</v>
      </c>
      <c r="K98" s="312">
        <v>195.05000000000004</v>
      </c>
      <c r="L98" s="312">
        <v>204.85000000000002</v>
      </c>
      <c r="M98" s="299">
        <v>185.25</v>
      </c>
      <c r="N98" s="299">
        <v>169.9</v>
      </c>
      <c r="O98" s="314">
        <v>13344000</v>
      </c>
      <c r="P98" s="315">
        <v>-0.10610932475884244</v>
      </c>
    </row>
    <row r="99" spans="1:16" ht="15">
      <c r="A99" s="272">
        <v>89</v>
      </c>
      <c r="B99" s="382" t="s">
        <v>56</v>
      </c>
      <c r="C99" s="513" t="s">
        <v>138</v>
      </c>
      <c r="D99" s="514">
        <v>44252</v>
      </c>
      <c r="E99" s="311">
        <v>173.25</v>
      </c>
      <c r="F99" s="311">
        <v>172.58333333333334</v>
      </c>
      <c r="G99" s="312">
        <v>169.51666666666668</v>
      </c>
      <c r="H99" s="312">
        <v>165.78333333333333</v>
      </c>
      <c r="I99" s="312">
        <v>162.71666666666667</v>
      </c>
      <c r="J99" s="312">
        <v>176.31666666666669</v>
      </c>
      <c r="K99" s="312">
        <v>179.38333333333335</v>
      </c>
      <c r="L99" s="312">
        <v>183.1166666666667</v>
      </c>
      <c r="M99" s="299">
        <v>175.65</v>
      </c>
      <c r="N99" s="299">
        <v>168.85</v>
      </c>
      <c r="O99" s="314">
        <v>13914000</v>
      </c>
      <c r="P99" s="315">
        <v>-2.4400504838031131E-2</v>
      </c>
    </row>
    <row r="100" spans="1:16" ht="15">
      <c r="A100" s="272">
        <v>90</v>
      </c>
      <c r="B100" s="382" t="s">
        <v>49</v>
      </c>
      <c r="C100" s="513" t="s">
        <v>139</v>
      </c>
      <c r="D100" s="514">
        <v>44252</v>
      </c>
      <c r="E100" s="311">
        <v>417.95</v>
      </c>
      <c r="F100" s="311">
        <v>420.7166666666667</v>
      </c>
      <c r="G100" s="312">
        <v>413.83333333333337</v>
      </c>
      <c r="H100" s="312">
        <v>409.7166666666667</v>
      </c>
      <c r="I100" s="312">
        <v>402.83333333333337</v>
      </c>
      <c r="J100" s="312">
        <v>424.83333333333337</v>
      </c>
      <c r="K100" s="312">
        <v>431.7166666666667</v>
      </c>
      <c r="L100" s="312">
        <v>435.83333333333337</v>
      </c>
      <c r="M100" s="299">
        <v>427.6</v>
      </c>
      <c r="N100" s="299">
        <v>416.6</v>
      </c>
      <c r="O100" s="314">
        <v>9282000</v>
      </c>
      <c r="P100" s="315">
        <v>2.2021581149526535E-2</v>
      </c>
    </row>
    <row r="101" spans="1:16" ht="15">
      <c r="A101" s="272">
        <v>91</v>
      </c>
      <c r="B101" s="382" t="s">
        <v>43</v>
      </c>
      <c r="C101" s="513" t="s">
        <v>140</v>
      </c>
      <c r="D101" s="514">
        <v>44252</v>
      </c>
      <c r="E101" s="311">
        <v>7609</v>
      </c>
      <c r="F101" s="311">
        <v>7613.083333333333</v>
      </c>
      <c r="G101" s="312">
        <v>7495.9666666666662</v>
      </c>
      <c r="H101" s="312">
        <v>7382.9333333333334</v>
      </c>
      <c r="I101" s="312">
        <v>7265.8166666666666</v>
      </c>
      <c r="J101" s="312">
        <v>7726.1166666666659</v>
      </c>
      <c r="K101" s="312">
        <v>7843.2333333333327</v>
      </c>
      <c r="L101" s="312">
        <v>7956.2666666666655</v>
      </c>
      <c r="M101" s="299">
        <v>7730.2</v>
      </c>
      <c r="N101" s="299">
        <v>7500.05</v>
      </c>
      <c r="O101" s="314">
        <v>2405400</v>
      </c>
      <c r="P101" s="315">
        <v>1.403819400531175E-2</v>
      </c>
    </row>
    <row r="102" spans="1:16" ht="15">
      <c r="A102" s="272">
        <v>92</v>
      </c>
      <c r="B102" s="382" t="s">
        <v>49</v>
      </c>
      <c r="C102" s="513" t="s">
        <v>141</v>
      </c>
      <c r="D102" s="514">
        <v>44252</v>
      </c>
      <c r="E102" s="311">
        <v>581.5</v>
      </c>
      <c r="F102" s="311">
        <v>585.08333333333337</v>
      </c>
      <c r="G102" s="312">
        <v>575.7166666666667</v>
      </c>
      <c r="H102" s="312">
        <v>569.93333333333328</v>
      </c>
      <c r="I102" s="312">
        <v>560.56666666666661</v>
      </c>
      <c r="J102" s="312">
        <v>590.86666666666679</v>
      </c>
      <c r="K102" s="312">
        <v>600.23333333333335</v>
      </c>
      <c r="L102" s="312">
        <v>606.01666666666688</v>
      </c>
      <c r="M102" s="299">
        <v>594.45000000000005</v>
      </c>
      <c r="N102" s="299">
        <v>579.29999999999995</v>
      </c>
      <c r="O102" s="314">
        <v>12643750</v>
      </c>
      <c r="P102" s="315">
        <v>7.0370370370370375E-2</v>
      </c>
    </row>
    <row r="103" spans="1:16" ht="15">
      <c r="A103" s="272">
        <v>93</v>
      </c>
      <c r="B103" s="382" t="s">
        <v>56</v>
      </c>
      <c r="C103" s="513" t="s">
        <v>142</v>
      </c>
      <c r="D103" s="514">
        <v>44252</v>
      </c>
      <c r="E103" s="311">
        <v>704.5</v>
      </c>
      <c r="F103" s="311">
        <v>703.54999999999984</v>
      </c>
      <c r="G103" s="312">
        <v>696.24999999999966</v>
      </c>
      <c r="H103" s="312">
        <v>687.99999999999977</v>
      </c>
      <c r="I103" s="312">
        <v>680.69999999999959</v>
      </c>
      <c r="J103" s="312">
        <v>711.79999999999973</v>
      </c>
      <c r="K103" s="312">
        <v>719.09999999999991</v>
      </c>
      <c r="L103" s="312">
        <v>727.3499999999998</v>
      </c>
      <c r="M103" s="299">
        <v>710.85</v>
      </c>
      <c r="N103" s="299">
        <v>695.3</v>
      </c>
      <c r="O103" s="314">
        <v>5029700</v>
      </c>
      <c r="P103" s="315">
        <v>-9.9795291709314227E-3</v>
      </c>
    </row>
    <row r="104" spans="1:16" ht="15">
      <c r="A104" s="272">
        <v>94</v>
      </c>
      <c r="B104" s="382" t="s">
        <v>72</v>
      </c>
      <c r="C104" s="513" t="s">
        <v>143</v>
      </c>
      <c r="D104" s="514">
        <v>44252</v>
      </c>
      <c r="E104" s="311">
        <v>1078.95</v>
      </c>
      <c r="F104" s="311">
        <v>1080.4666666666665</v>
      </c>
      <c r="G104" s="312">
        <v>1067.6833333333329</v>
      </c>
      <c r="H104" s="312">
        <v>1056.4166666666665</v>
      </c>
      <c r="I104" s="312">
        <v>1043.633333333333</v>
      </c>
      <c r="J104" s="312">
        <v>1091.7333333333329</v>
      </c>
      <c r="K104" s="312">
        <v>1104.5166666666662</v>
      </c>
      <c r="L104" s="312">
        <v>1115.7833333333328</v>
      </c>
      <c r="M104" s="299">
        <v>1093.25</v>
      </c>
      <c r="N104" s="299">
        <v>1069.2</v>
      </c>
      <c r="O104" s="314">
        <v>1529400</v>
      </c>
      <c r="P104" s="315">
        <v>-3.1166856708475865E-2</v>
      </c>
    </row>
    <row r="105" spans="1:16" ht="15">
      <c r="A105" s="272">
        <v>95</v>
      </c>
      <c r="B105" s="382" t="s">
        <v>106</v>
      </c>
      <c r="C105" s="513" t="s">
        <v>144</v>
      </c>
      <c r="D105" s="514">
        <v>44252</v>
      </c>
      <c r="E105" s="311">
        <v>1708.8</v>
      </c>
      <c r="F105" s="311">
        <v>1718.0666666666668</v>
      </c>
      <c r="G105" s="312">
        <v>1678.1333333333337</v>
      </c>
      <c r="H105" s="312">
        <v>1647.4666666666669</v>
      </c>
      <c r="I105" s="312">
        <v>1607.5333333333338</v>
      </c>
      <c r="J105" s="312">
        <v>1748.7333333333336</v>
      </c>
      <c r="K105" s="312">
        <v>1788.6666666666665</v>
      </c>
      <c r="L105" s="312">
        <v>1819.3333333333335</v>
      </c>
      <c r="M105" s="299">
        <v>1758</v>
      </c>
      <c r="N105" s="299">
        <v>1687.4</v>
      </c>
      <c r="O105" s="314">
        <v>1743200</v>
      </c>
      <c r="P105" s="315">
        <v>3.2701421800947865E-2</v>
      </c>
    </row>
    <row r="106" spans="1:16" ht="15">
      <c r="A106" s="272">
        <v>96</v>
      </c>
      <c r="B106" s="382" t="s">
        <v>43</v>
      </c>
      <c r="C106" s="513" t="s">
        <v>145</v>
      </c>
      <c r="D106" s="514">
        <v>44252</v>
      </c>
      <c r="E106" s="311">
        <v>159.15</v>
      </c>
      <c r="F106" s="311">
        <v>159.78333333333333</v>
      </c>
      <c r="G106" s="312">
        <v>156.36666666666667</v>
      </c>
      <c r="H106" s="312">
        <v>153.58333333333334</v>
      </c>
      <c r="I106" s="312">
        <v>150.16666666666669</v>
      </c>
      <c r="J106" s="312">
        <v>162.56666666666666</v>
      </c>
      <c r="K106" s="312">
        <v>165.98333333333335</v>
      </c>
      <c r="L106" s="312">
        <v>168.76666666666665</v>
      </c>
      <c r="M106" s="299">
        <v>163.19999999999999</v>
      </c>
      <c r="N106" s="299">
        <v>157</v>
      </c>
      <c r="O106" s="314">
        <v>31815000</v>
      </c>
      <c r="P106" s="315">
        <v>2.8978944985284128E-2</v>
      </c>
    </row>
    <row r="107" spans="1:16" ht="15">
      <c r="A107" s="272">
        <v>97</v>
      </c>
      <c r="B107" s="382" t="s">
        <v>43</v>
      </c>
      <c r="C107" s="513" t="s">
        <v>146</v>
      </c>
      <c r="D107" s="514">
        <v>44252</v>
      </c>
      <c r="E107" s="311">
        <v>90517.75</v>
      </c>
      <c r="F107" s="311">
        <v>91486.133333333346</v>
      </c>
      <c r="G107" s="312">
        <v>89124.116666666698</v>
      </c>
      <c r="H107" s="312">
        <v>87730.483333333352</v>
      </c>
      <c r="I107" s="312">
        <v>85368.466666666704</v>
      </c>
      <c r="J107" s="312">
        <v>92879.766666666692</v>
      </c>
      <c r="K107" s="312">
        <v>95241.783333333326</v>
      </c>
      <c r="L107" s="312">
        <v>96635.416666666686</v>
      </c>
      <c r="M107" s="299">
        <v>93848.15</v>
      </c>
      <c r="N107" s="299">
        <v>90092.5</v>
      </c>
      <c r="O107" s="314">
        <v>50860</v>
      </c>
      <c r="P107" s="315">
        <v>-1.3744354997054782E-3</v>
      </c>
    </row>
    <row r="108" spans="1:16" ht="15">
      <c r="A108" s="272">
        <v>98</v>
      </c>
      <c r="B108" s="382" t="s">
        <v>56</v>
      </c>
      <c r="C108" s="513" t="s">
        <v>147</v>
      </c>
      <c r="D108" s="514">
        <v>44252</v>
      </c>
      <c r="E108" s="311">
        <v>1175.7</v>
      </c>
      <c r="F108" s="311">
        <v>1176.8</v>
      </c>
      <c r="G108" s="312">
        <v>1166.0999999999999</v>
      </c>
      <c r="H108" s="312">
        <v>1156.5</v>
      </c>
      <c r="I108" s="312">
        <v>1145.8</v>
      </c>
      <c r="J108" s="312">
        <v>1186.3999999999999</v>
      </c>
      <c r="K108" s="312">
        <v>1197.1000000000001</v>
      </c>
      <c r="L108" s="312">
        <v>1206.6999999999998</v>
      </c>
      <c r="M108" s="299">
        <v>1187.5</v>
      </c>
      <c r="N108" s="299">
        <v>1167.2</v>
      </c>
      <c r="O108" s="314">
        <v>5017500</v>
      </c>
      <c r="P108" s="315">
        <v>2.8123559243891195E-2</v>
      </c>
    </row>
    <row r="109" spans="1:16" ht="15">
      <c r="A109" s="272">
        <v>99</v>
      </c>
      <c r="B109" s="382" t="s">
        <v>111</v>
      </c>
      <c r="C109" s="513" t="s">
        <v>148</v>
      </c>
      <c r="D109" s="514">
        <v>44252</v>
      </c>
      <c r="E109" s="311">
        <v>50.25</v>
      </c>
      <c r="F109" s="311">
        <v>50.183333333333337</v>
      </c>
      <c r="G109" s="312">
        <v>49.516666666666673</v>
      </c>
      <c r="H109" s="312">
        <v>48.783333333333339</v>
      </c>
      <c r="I109" s="312">
        <v>48.116666666666674</v>
      </c>
      <c r="J109" s="312">
        <v>50.916666666666671</v>
      </c>
      <c r="K109" s="312">
        <v>51.583333333333329</v>
      </c>
      <c r="L109" s="312">
        <v>52.31666666666667</v>
      </c>
      <c r="M109" s="299">
        <v>50.85</v>
      </c>
      <c r="N109" s="299">
        <v>49.45</v>
      </c>
      <c r="O109" s="314">
        <v>52343000</v>
      </c>
      <c r="P109" s="315">
        <v>-7.8419634839868302E-2</v>
      </c>
    </row>
    <row r="110" spans="1:16" ht="15">
      <c r="A110" s="272">
        <v>100</v>
      </c>
      <c r="B110" s="382" t="s">
        <v>39</v>
      </c>
      <c r="C110" s="513" t="s">
        <v>257</v>
      </c>
      <c r="D110" s="514">
        <v>44252</v>
      </c>
      <c r="E110" s="311">
        <v>4826.3</v>
      </c>
      <c r="F110" s="311">
        <v>4857.0999999999995</v>
      </c>
      <c r="G110" s="312">
        <v>4754.1999999999989</v>
      </c>
      <c r="H110" s="312">
        <v>4682.0999999999995</v>
      </c>
      <c r="I110" s="312">
        <v>4579.1999999999989</v>
      </c>
      <c r="J110" s="312">
        <v>4929.1999999999989</v>
      </c>
      <c r="K110" s="312">
        <v>5032.0999999999985</v>
      </c>
      <c r="L110" s="312">
        <v>5104.1999999999989</v>
      </c>
      <c r="M110" s="299">
        <v>4960</v>
      </c>
      <c r="N110" s="299">
        <v>4785</v>
      </c>
      <c r="O110" s="314">
        <v>902000</v>
      </c>
      <c r="P110" s="315">
        <v>2.5006946373992774E-3</v>
      </c>
    </row>
    <row r="111" spans="1:16" ht="15">
      <c r="A111" s="272">
        <v>101</v>
      </c>
      <c r="B111" s="382" t="s">
        <v>49</v>
      </c>
      <c r="C111" s="513" t="s">
        <v>151</v>
      </c>
      <c r="D111" s="514">
        <v>44252</v>
      </c>
      <c r="E111" s="311">
        <v>17221.849999999999</v>
      </c>
      <c r="F111" s="311">
        <v>17243.583333333332</v>
      </c>
      <c r="G111" s="312">
        <v>17128.266666666663</v>
      </c>
      <c r="H111" s="312">
        <v>17034.683333333331</v>
      </c>
      <c r="I111" s="312">
        <v>16919.366666666661</v>
      </c>
      <c r="J111" s="312">
        <v>17337.166666666664</v>
      </c>
      <c r="K111" s="312">
        <v>17452.483333333337</v>
      </c>
      <c r="L111" s="312">
        <v>17546.066666666666</v>
      </c>
      <c r="M111" s="299">
        <v>17358.900000000001</v>
      </c>
      <c r="N111" s="299">
        <v>17150</v>
      </c>
      <c r="O111" s="314">
        <v>335700</v>
      </c>
      <c r="P111" s="315">
        <v>3.2129131437355879E-2</v>
      </c>
    </row>
    <row r="112" spans="1:16" ht="15">
      <c r="A112" s="272">
        <v>102</v>
      </c>
      <c r="B112" s="382" t="s">
        <v>111</v>
      </c>
      <c r="C112" s="513" t="s">
        <v>152</v>
      </c>
      <c r="D112" s="514">
        <v>44252</v>
      </c>
      <c r="E112" s="311">
        <v>111.2</v>
      </c>
      <c r="F112" s="311">
        <v>111.63333333333333</v>
      </c>
      <c r="G112" s="312">
        <v>109.66666666666666</v>
      </c>
      <c r="H112" s="312">
        <v>108.13333333333333</v>
      </c>
      <c r="I112" s="312">
        <v>106.16666666666666</v>
      </c>
      <c r="J112" s="312">
        <v>113.16666666666666</v>
      </c>
      <c r="K112" s="312">
        <v>115.13333333333333</v>
      </c>
      <c r="L112" s="312">
        <v>116.66666666666666</v>
      </c>
      <c r="M112" s="299">
        <v>113.6</v>
      </c>
      <c r="N112" s="299">
        <v>110.1</v>
      </c>
      <c r="O112" s="314">
        <v>46377400</v>
      </c>
      <c r="P112" s="315">
        <v>5.9219586840091813E-2</v>
      </c>
    </row>
    <row r="113" spans="1:16" ht="15">
      <c r="A113" s="272">
        <v>103</v>
      </c>
      <c r="B113" s="382" t="s">
        <v>42</v>
      </c>
      <c r="C113" s="513" t="s">
        <v>153</v>
      </c>
      <c r="D113" s="514">
        <v>44252</v>
      </c>
      <c r="E113" s="311">
        <v>95.15</v>
      </c>
      <c r="F113" s="311">
        <v>94.65000000000002</v>
      </c>
      <c r="G113" s="312">
        <v>93.100000000000037</v>
      </c>
      <c r="H113" s="312">
        <v>91.050000000000011</v>
      </c>
      <c r="I113" s="312">
        <v>89.500000000000028</v>
      </c>
      <c r="J113" s="312">
        <v>96.700000000000045</v>
      </c>
      <c r="K113" s="312">
        <v>98.250000000000028</v>
      </c>
      <c r="L113" s="312">
        <v>100.30000000000005</v>
      </c>
      <c r="M113" s="299">
        <v>96.2</v>
      </c>
      <c r="N113" s="299">
        <v>92.6</v>
      </c>
      <c r="O113" s="314">
        <v>74271000</v>
      </c>
      <c r="P113" s="315">
        <v>1.0312475769558812E-2</v>
      </c>
    </row>
    <row r="114" spans="1:16" ht="15">
      <c r="A114" s="272">
        <v>104</v>
      </c>
      <c r="B114" s="382" t="s">
        <v>72</v>
      </c>
      <c r="C114" s="513" t="s">
        <v>155</v>
      </c>
      <c r="D114" s="514">
        <v>44252</v>
      </c>
      <c r="E114" s="311">
        <v>93.8</v>
      </c>
      <c r="F114" s="311">
        <v>94.2</v>
      </c>
      <c r="G114" s="312">
        <v>92.9</v>
      </c>
      <c r="H114" s="312">
        <v>92</v>
      </c>
      <c r="I114" s="312">
        <v>90.7</v>
      </c>
      <c r="J114" s="312">
        <v>95.100000000000009</v>
      </c>
      <c r="K114" s="312">
        <v>96.399999999999991</v>
      </c>
      <c r="L114" s="312">
        <v>97.300000000000011</v>
      </c>
      <c r="M114" s="299">
        <v>95.5</v>
      </c>
      <c r="N114" s="299">
        <v>93.3</v>
      </c>
      <c r="O114" s="314">
        <v>46269300</v>
      </c>
      <c r="P114" s="315">
        <v>2.9820051413881749E-2</v>
      </c>
    </row>
    <row r="115" spans="1:16" ht="15">
      <c r="A115" s="272">
        <v>105</v>
      </c>
      <c r="B115" s="382" t="s">
        <v>78</v>
      </c>
      <c r="C115" s="513" t="s">
        <v>156</v>
      </c>
      <c r="D115" s="514">
        <v>44252</v>
      </c>
      <c r="E115" s="311">
        <v>29163.599999999999</v>
      </c>
      <c r="F115" s="311">
        <v>29245.016666666666</v>
      </c>
      <c r="G115" s="312">
        <v>28883.633333333331</v>
      </c>
      <c r="H115" s="312">
        <v>28603.666666666664</v>
      </c>
      <c r="I115" s="312">
        <v>28242.283333333329</v>
      </c>
      <c r="J115" s="312">
        <v>29524.983333333334</v>
      </c>
      <c r="K115" s="312">
        <v>29886.366666666672</v>
      </c>
      <c r="L115" s="312">
        <v>30166.333333333336</v>
      </c>
      <c r="M115" s="299">
        <v>29606.400000000001</v>
      </c>
      <c r="N115" s="299">
        <v>28965.05</v>
      </c>
      <c r="O115" s="314">
        <v>81300</v>
      </c>
      <c r="P115" s="315">
        <v>3.2380952380952378E-2</v>
      </c>
    </row>
    <row r="116" spans="1:16" ht="15">
      <c r="A116" s="272">
        <v>106</v>
      </c>
      <c r="B116" s="382" t="s">
        <v>51</v>
      </c>
      <c r="C116" s="513" t="s">
        <v>157</v>
      </c>
      <c r="D116" s="514">
        <v>44252</v>
      </c>
      <c r="E116" s="311">
        <v>1519</v>
      </c>
      <c r="F116" s="311">
        <v>1529.3333333333333</v>
      </c>
      <c r="G116" s="312">
        <v>1494.6666666666665</v>
      </c>
      <c r="H116" s="312">
        <v>1470.3333333333333</v>
      </c>
      <c r="I116" s="312">
        <v>1435.6666666666665</v>
      </c>
      <c r="J116" s="312">
        <v>1553.6666666666665</v>
      </c>
      <c r="K116" s="312">
        <v>1588.333333333333</v>
      </c>
      <c r="L116" s="312">
        <v>1612.6666666666665</v>
      </c>
      <c r="M116" s="299">
        <v>1564</v>
      </c>
      <c r="N116" s="299">
        <v>1505</v>
      </c>
      <c r="O116" s="314">
        <v>4169000</v>
      </c>
      <c r="P116" s="315">
        <v>-5.4273237679351216E-2</v>
      </c>
    </row>
    <row r="117" spans="1:16" ht="15">
      <c r="A117" s="272">
        <v>107</v>
      </c>
      <c r="B117" s="382" t="s">
        <v>72</v>
      </c>
      <c r="C117" s="513" t="s">
        <v>158</v>
      </c>
      <c r="D117" s="514">
        <v>44252</v>
      </c>
      <c r="E117" s="311">
        <v>248.55</v>
      </c>
      <c r="F117" s="311">
        <v>248.78333333333333</v>
      </c>
      <c r="G117" s="312">
        <v>245.66666666666666</v>
      </c>
      <c r="H117" s="312">
        <v>242.78333333333333</v>
      </c>
      <c r="I117" s="312">
        <v>239.66666666666666</v>
      </c>
      <c r="J117" s="312">
        <v>251.66666666666666</v>
      </c>
      <c r="K117" s="312">
        <v>254.78333333333333</v>
      </c>
      <c r="L117" s="312">
        <v>257.66666666666663</v>
      </c>
      <c r="M117" s="299">
        <v>251.9</v>
      </c>
      <c r="N117" s="299">
        <v>245.9</v>
      </c>
      <c r="O117" s="314">
        <v>13494000</v>
      </c>
      <c r="P117" s="315">
        <v>-1.6615653694796676E-2</v>
      </c>
    </row>
    <row r="118" spans="1:16" ht="15">
      <c r="A118" s="272">
        <v>108</v>
      </c>
      <c r="B118" s="382" t="s">
        <v>56</v>
      </c>
      <c r="C118" s="513" t="s">
        <v>159</v>
      </c>
      <c r="D118" s="514">
        <v>44252</v>
      </c>
      <c r="E118" s="311">
        <v>125.7</v>
      </c>
      <c r="F118" s="311">
        <v>123.88333333333333</v>
      </c>
      <c r="G118" s="312">
        <v>121.06666666666665</v>
      </c>
      <c r="H118" s="312">
        <v>116.43333333333332</v>
      </c>
      <c r="I118" s="312">
        <v>113.61666666666665</v>
      </c>
      <c r="J118" s="312">
        <v>128.51666666666665</v>
      </c>
      <c r="K118" s="312">
        <v>131.33333333333331</v>
      </c>
      <c r="L118" s="312">
        <v>135.96666666666664</v>
      </c>
      <c r="M118" s="299">
        <v>126.7</v>
      </c>
      <c r="N118" s="299">
        <v>119.25</v>
      </c>
      <c r="O118" s="314">
        <v>29102800</v>
      </c>
      <c r="P118" s="315">
        <v>0.11549429657794677</v>
      </c>
    </row>
    <row r="119" spans="1:16" ht="15">
      <c r="A119" s="272">
        <v>109</v>
      </c>
      <c r="B119" s="382" t="s">
        <v>49</v>
      </c>
      <c r="C119" s="513" t="s">
        <v>160</v>
      </c>
      <c r="D119" s="514">
        <v>44252</v>
      </c>
      <c r="E119" s="311">
        <v>1743.25</v>
      </c>
      <c r="F119" s="311">
        <v>1754.2666666666667</v>
      </c>
      <c r="G119" s="312">
        <v>1727.5333333333333</v>
      </c>
      <c r="H119" s="312">
        <v>1711.8166666666666</v>
      </c>
      <c r="I119" s="312">
        <v>1685.0833333333333</v>
      </c>
      <c r="J119" s="312">
        <v>1769.9833333333333</v>
      </c>
      <c r="K119" s="312">
        <v>1796.7166666666665</v>
      </c>
      <c r="L119" s="312">
        <v>1812.4333333333334</v>
      </c>
      <c r="M119" s="299">
        <v>1781</v>
      </c>
      <c r="N119" s="299">
        <v>1738.55</v>
      </c>
      <c r="O119" s="314">
        <v>2774000</v>
      </c>
      <c r="P119" s="315">
        <v>8.3605961468556887E-3</v>
      </c>
    </row>
    <row r="120" spans="1:16" ht="15">
      <c r="A120" s="272">
        <v>110</v>
      </c>
      <c r="B120" s="382" t="s">
        <v>53</v>
      </c>
      <c r="C120" s="513" t="s">
        <v>161</v>
      </c>
      <c r="D120" s="514">
        <v>44252</v>
      </c>
      <c r="E120" s="311">
        <v>38.65</v>
      </c>
      <c r="F120" s="311">
        <v>37.85</v>
      </c>
      <c r="G120" s="312">
        <v>36.700000000000003</v>
      </c>
      <c r="H120" s="312">
        <v>34.75</v>
      </c>
      <c r="I120" s="312">
        <v>33.6</v>
      </c>
      <c r="J120" s="312">
        <v>39.800000000000004</v>
      </c>
      <c r="K120" s="312">
        <v>40.949999999999996</v>
      </c>
      <c r="L120" s="312">
        <v>42.900000000000006</v>
      </c>
      <c r="M120" s="299">
        <v>39</v>
      </c>
      <c r="N120" s="299">
        <v>35.9</v>
      </c>
      <c r="O120" s="314">
        <v>233904000</v>
      </c>
      <c r="P120" s="315">
        <v>0.21068322981366461</v>
      </c>
    </row>
    <row r="121" spans="1:16" ht="15">
      <c r="A121" s="272">
        <v>111</v>
      </c>
      <c r="B121" s="382" t="s">
        <v>42</v>
      </c>
      <c r="C121" s="513" t="s">
        <v>162</v>
      </c>
      <c r="D121" s="514">
        <v>44252</v>
      </c>
      <c r="E121" s="311">
        <v>205.8</v>
      </c>
      <c r="F121" s="311">
        <v>203.6</v>
      </c>
      <c r="G121" s="312">
        <v>197.45</v>
      </c>
      <c r="H121" s="312">
        <v>189.1</v>
      </c>
      <c r="I121" s="312">
        <v>182.95</v>
      </c>
      <c r="J121" s="312">
        <v>211.95</v>
      </c>
      <c r="K121" s="312">
        <v>218.10000000000002</v>
      </c>
      <c r="L121" s="312">
        <v>226.45</v>
      </c>
      <c r="M121" s="299">
        <v>209.75</v>
      </c>
      <c r="N121" s="299">
        <v>195.25</v>
      </c>
      <c r="O121" s="314">
        <v>10408000</v>
      </c>
      <c r="P121" s="315">
        <v>-0.13410981697171381</v>
      </c>
    </row>
    <row r="122" spans="1:16" ht="15">
      <c r="A122" s="272">
        <v>112</v>
      </c>
      <c r="B122" s="382" t="s">
        <v>88</v>
      </c>
      <c r="C122" s="513" t="s">
        <v>163</v>
      </c>
      <c r="D122" s="514">
        <v>44252</v>
      </c>
      <c r="E122" s="311">
        <v>1509.1</v>
      </c>
      <c r="F122" s="311">
        <v>1533.1666666666667</v>
      </c>
      <c r="G122" s="312">
        <v>1477.4333333333334</v>
      </c>
      <c r="H122" s="312">
        <v>1445.7666666666667</v>
      </c>
      <c r="I122" s="312">
        <v>1390.0333333333333</v>
      </c>
      <c r="J122" s="312">
        <v>1564.8333333333335</v>
      </c>
      <c r="K122" s="312">
        <v>1620.5666666666666</v>
      </c>
      <c r="L122" s="312">
        <v>1652.2333333333336</v>
      </c>
      <c r="M122" s="299">
        <v>1588.9</v>
      </c>
      <c r="N122" s="299">
        <v>1501.5</v>
      </c>
      <c r="O122" s="314">
        <v>2040291</v>
      </c>
      <c r="P122" s="315">
        <v>6.9097888675623803E-2</v>
      </c>
    </row>
    <row r="123" spans="1:16" ht="15">
      <c r="A123" s="272">
        <v>113</v>
      </c>
      <c r="B123" s="382" t="s">
        <v>37</v>
      </c>
      <c r="C123" s="513" t="s">
        <v>164</v>
      </c>
      <c r="D123" s="514">
        <v>44252</v>
      </c>
      <c r="E123" s="311">
        <v>863.45</v>
      </c>
      <c r="F123" s="311">
        <v>868.81666666666661</v>
      </c>
      <c r="G123" s="312">
        <v>845.63333333333321</v>
      </c>
      <c r="H123" s="312">
        <v>827.81666666666661</v>
      </c>
      <c r="I123" s="312">
        <v>804.63333333333321</v>
      </c>
      <c r="J123" s="312">
        <v>886.63333333333321</v>
      </c>
      <c r="K123" s="312">
        <v>909.81666666666661</v>
      </c>
      <c r="L123" s="312">
        <v>927.63333333333321</v>
      </c>
      <c r="M123" s="299">
        <v>892</v>
      </c>
      <c r="N123" s="299">
        <v>851</v>
      </c>
      <c r="O123" s="314">
        <v>1770550</v>
      </c>
      <c r="P123" s="315">
        <v>0.40269360269360271</v>
      </c>
    </row>
    <row r="124" spans="1:16" ht="15">
      <c r="A124" s="272">
        <v>114</v>
      </c>
      <c r="B124" s="382" t="s">
        <v>53</v>
      </c>
      <c r="C124" s="513" t="s">
        <v>165</v>
      </c>
      <c r="D124" s="514">
        <v>44252</v>
      </c>
      <c r="E124" s="311">
        <v>256.95</v>
      </c>
      <c r="F124" s="311">
        <v>252.91666666666666</v>
      </c>
      <c r="G124" s="312">
        <v>242.83333333333331</v>
      </c>
      <c r="H124" s="312">
        <v>228.71666666666667</v>
      </c>
      <c r="I124" s="312">
        <v>218.63333333333333</v>
      </c>
      <c r="J124" s="312">
        <v>267.0333333333333</v>
      </c>
      <c r="K124" s="312">
        <v>277.11666666666662</v>
      </c>
      <c r="L124" s="312">
        <v>291.23333333333329</v>
      </c>
      <c r="M124" s="299">
        <v>263</v>
      </c>
      <c r="N124" s="299">
        <v>238.8</v>
      </c>
      <c r="O124" s="314">
        <v>16962100</v>
      </c>
      <c r="P124" s="315">
        <v>-0.12071557426337944</v>
      </c>
    </row>
    <row r="125" spans="1:16" ht="15">
      <c r="A125" s="272">
        <v>115</v>
      </c>
      <c r="B125" s="382" t="s">
        <v>42</v>
      </c>
      <c r="C125" s="513" t="s">
        <v>166</v>
      </c>
      <c r="D125" s="514">
        <v>44252</v>
      </c>
      <c r="E125" s="311">
        <v>149.1</v>
      </c>
      <c r="F125" s="311">
        <v>147.48333333333332</v>
      </c>
      <c r="G125" s="312">
        <v>144.41666666666663</v>
      </c>
      <c r="H125" s="312">
        <v>139.73333333333332</v>
      </c>
      <c r="I125" s="312">
        <v>136.66666666666663</v>
      </c>
      <c r="J125" s="312">
        <v>152.16666666666663</v>
      </c>
      <c r="K125" s="312">
        <v>155.23333333333329</v>
      </c>
      <c r="L125" s="312">
        <v>159.91666666666663</v>
      </c>
      <c r="M125" s="299">
        <v>150.55000000000001</v>
      </c>
      <c r="N125" s="299">
        <v>142.80000000000001</v>
      </c>
      <c r="O125" s="314">
        <v>13488000</v>
      </c>
      <c r="P125" s="315">
        <v>0.1440203562340967</v>
      </c>
    </row>
    <row r="126" spans="1:16" ht="15">
      <c r="A126" s="272">
        <v>116</v>
      </c>
      <c r="B126" s="382" t="s">
        <v>72</v>
      </c>
      <c r="C126" s="513" t="s">
        <v>167</v>
      </c>
      <c r="D126" s="514">
        <v>44252</v>
      </c>
      <c r="E126" s="311">
        <v>1934.7</v>
      </c>
      <c r="F126" s="311">
        <v>1937.3999999999999</v>
      </c>
      <c r="G126" s="312">
        <v>1899.7999999999997</v>
      </c>
      <c r="H126" s="312">
        <v>1864.8999999999999</v>
      </c>
      <c r="I126" s="312">
        <v>1827.2999999999997</v>
      </c>
      <c r="J126" s="312">
        <v>1972.2999999999997</v>
      </c>
      <c r="K126" s="312">
        <v>2009.8999999999996</v>
      </c>
      <c r="L126" s="312">
        <v>2044.7999999999997</v>
      </c>
      <c r="M126" s="299">
        <v>1975</v>
      </c>
      <c r="N126" s="299">
        <v>1902.5</v>
      </c>
      <c r="O126" s="314">
        <v>30738500</v>
      </c>
      <c r="P126" s="315">
        <v>4.2881996912496221E-3</v>
      </c>
    </row>
    <row r="127" spans="1:16" ht="15">
      <c r="A127" s="272">
        <v>117</v>
      </c>
      <c r="B127" s="382" t="s">
        <v>111</v>
      </c>
      <c r="C127" s="513" t="s">
        <v>168</v>
      </c>
      <c r="D127" s="514">
        <v>44252</v>
      </c>
      <c r="E127" s="311">
        <v>62.9</v>
      </c>
      <c r="F127" s="311">
        <v>62.516666666666673</v>
      </c>
      <c r="G127" s="312">
        <v>61.183333333333344</v>
      </c>
      <c r="H127" s="312">
        <v>59.466666666666669</v>
      </c>
      <c r="I127" s="312">
        <v>58.13333333333334</v>
      </c>
      <c r="J127" s="312">
        <v>64.233333333333348</v>
      </c>
      <c r="K127" s="312">
        <v>65.566666666666677</v>
      </c>
      <c r="L127" s="312">
        <v>67.28333333333336</v>
      </c>
      <c r="M127" s="299">
        <v>63.85</v>
      </c>
      <c r="N127" s="299">
        <v>60.8</v>
      </c>
      <c r="O127" s="314">
        <v>111473000</v>
      </c>
      <c r="P127" s="315">
        <v>-5.0032383419689117E-2</v>
      </c>
    </row>
    <row r="128" spans="1:16" ht="15">
      <c r="A128" s="272">
        <v>118</v>
      </c>
      <c r="B128" s="402" t="s">
        <v>56</v>
      </c>
      <c r="C128" s="513" t="s">
        <v>275</v>
      </c>
      <c r="D128" s="514">
        <v>44252</v>
      </c>
      <c r="E128" s="311">
        <v>871.2</v>
      </c>
      <c r="F128" s="311">
        <v>872.03333333333342</v>
      </c>
      <c r="G128" s="312">
        <v>861.36666666666679</v>
      </c>
      <c r="H128" s="312">
        <v>851.53333333333342</v>
      </c>
      <c r="I128" s="312">
        <v>840.86666666666679</v>
      </c>
      <c r="J128" s="312">
        <v>881.86666666666679</v>
      </c>
      <c r="K128" s="312">
        <v>892.53333333333353</v>
      </c>
      <c r="L128" s="312">
        <v>902.36666666666679</v>
      </c>
      <c r="M128" s="299">
        <v>882.7</v>
      </c>
      <c r="N128" s="299">
        <v>862.2</v>
      </c>
      <c r="O128" s="314">
        <v>5580750</v>
      </c>
      <c r="P128" s="315">
        <v>1.6152914254946829E-3</v>
      </c>
    </row>
    <row r="129" spans="1:16" ht="15">
      <c r="A129" s="272">
        <v>119</v>
      </c>
      <c r="B129" s="382" t="s">
        <v>53</v>
      </c>
      <c r="C129" s="513" t="s">
        <v>169</v>
      </c>
      <c r="D129" s="514">
        <v>44252</v>
      </c>
      <c r="E129" s="311">
        <v>337.6</v>
      </c>
      <c r="F129" s="311">
        <v>335.56666666666666</v>
      </c>
      <c r="G129" s="312">
        <v>329.13333333333333</v>
      </c>
      <c r="H129" s="312">
        <v>320.66666666666669</v>
      </c>
      <c r="I129" s="312">
        <v>314.23333333333335</v>
      </c>
      <c r="J129" s="312">
        <v>344.0333333333333</v>
      </c>
      <c r="K129" s="312">
        <v>350.46666666666658</v>
      </c>
      <c r="L129" s="312">
        <v>358.93333333333328</v>
      </c>
      <c r="M129" s="299">
        <v>342</v>
      </c>
      <c r="N129" s="299">
        <v>327.10000000000002</v>
      </c>
      <c r="O129" s="314">
        <v>83484000</v>
      </c>
      <c r="P129" s="315">
        <v>6.0760844705344208E-2</v>
      </c>
    </row>
    <row r="130" spans="1:16" ht="15">
      <c r="A130" s="272">
        <v>120</v>
      </c>
      <c r="B130" s="382" t="s">
        <v>37</v>
      </c>
      <c r="C130" s="513" t="s">
        <v>170</v>
      </c>
      <c r="D130" s="514">
        <v>44252</v>
      </c>
      <c r="E130" s="311">
        <v>26094.25</v>
      </c>
      <c r="F130" s="311">
        <v>26221.933333333334</v>
      </c>
      <c r="G130" s="312">
        <v>25744.26666666667</v>
      </c>
      <c r="H130" s="312">
        <v>25394.283333333336</v>
      </c>
      <c r="I130" s="312">
        <v>24916.616666666672</v>
      </c>
      <c r="J130" s="312">
        <v>26571.916666666668</v>
      </c>
      <c r="K130" s="312">
        <v>27049.583333333332</v>
      </c>
      <c r="L130" s="312">
        <v>27399.566666666666</v>
      </c>
      <c r="M130" s="299">
        <v>26699.599999999999</v>
      </c>
      <c r="N130" s="299">
        <v>25871.95</v>
      </c>
      <c r="O130" s="314">
        <v>132250</v>
      </c>
      <c r="P130" s="315">
        <v>-1.92806822395254E-2</v>
      </c>
    </row>
    <row r="131" spans="1:16" ht="15">
      <c r="A131" s="272">
        <v>121</v>
      </c>
      <c r="B131" s="382" t="s">
        <v>63</v>
      </c>
      <c r="C131" s="513" t="s">
        <v>171</v>
      </c>
      <c r="D131" s="514">
        <v>44252</v>
      </c>
      <c r="E131" s="311">
        <v>1802.15</v>
      </c>
      <c r="F131" s="311">
        <v>1815.2666666666667</v>
      </c>
      <c r="G131" s="312">
        <v>1775.4333333333334</v>
      </c>
      <c r="H131" s="312">
        <v>1748.7166666666667</v>
      </c>
      <c r="I131" s="312">
        <v>1708.8833333333334</v>
      </c>
      <c r="J131" s="312">
        <v>1841.9833333333333</v>
      </c>
      <c r="K131" s="312">
        <v>1881.8166666666668</v>
      </c>
      <c r="L131" s="312">
        <v>1908.5333333333333</v>
      </c>
      <c r="M131" s="299">
        <v>1855.1</v>
      </c>
      <c r="N131" s="299">
        <v>1788.55</v>
      </c>
      <c r="O131" s="314">
        <v>885500</v>
      </c>
      <c r="P131" s="315">
        <v>1.7056222362602652E-2</v>
      </c>
    </row>
    <row r="132" spans="1:16" ht="15">
      <c r="A132" s="272">
        <v>122</v>
      </c>
      <c r="B132" s="382" t="s">
        <v>78</v>
      </c>
      <c r="C132" s="513" t="s">
        <v>172</v>
      </c>
      <c r="D132" s="514">
        <v>44252</v>
      </c>
      <c r="E132" s="311">
        <v>5633.9</v>
      </c>
      <c r="F132" s="311">
        <v>5626.7833333333328</v>
      </c>
      <c r="G132" s="312">
        <v>5497.0666666666657</v>
      </c>
      <c r="H132" s="312">
        <v>5360.2333333333327</v>
      </c>
      <c r="I132" s="312">
        <v>5230.5166666666655</v>
      </c>
      <c r="J132" s="312">
        <v>5763.6166666666659</v>
      </c>
      <c r="K132" s="312">
        <v>5893.333333333333</v>
      </c>
      <c r="L132" s="312">
        <v>6030.1666666666661</v>
      </c>
      <c r="M132" s="299">
        <v>5756.5</v>
      </c>
      <c r="N132" s="299">
        <v>5489.95</v>
      </c>
      <c r="O132" s="314">
        <v>343375</v>
      </c>
      <c r="P132" s="315">
        <v>4.9675200611387083E-2</v>
      </c>
    </row>
    <row r="133" spans="1:16" ht="15">
      <c r="A133" s="272">
        <v>123</v>
      </c>
      <c r="B133" s="382" t="s">
        <v>56</v>
      </c>
      <c r="C133" s="513" t="s">
        <v>173</v>
      </c>
      <c r="D133" s="514">
        <v>44252</v>
      </c>
      <c r="E133" s="311">
        <v>1468.95</v>
      </c>
      <c r="F133" s="311">
        <v>1437.8500000000001</v>
      </c>
      <c r="G133" s="312">
        <v>1392.6500000000003</v>
      </c>
      <c r="H133" s="312">
        <v>1316.3500000000001</v>
      </c>
      <c r="I133" s="312">
        <v>1271.1500000000003</v>
      </c>
      <c r="J133" s="312">
        <v>1514.1500000000003</v>
      </c>
      <c r="K133" s="312">
        <v>1559.3500000000001</v>
      </c>
      <c r="L133" s="312">
        <v>1635.6500000000003</v>
      </c>
      <c r="M133" s="299">
        <v>1483.05</v>
      </c>
      <c r="N133" s="299">
        <v>1361.55</v>
      </c>
      <c r="O133" s="314">
        <v>4956800</v>
      </c>
      <c r="P133" s="315">
        <v>3.5947166025748205E-2</v>
      </c>
    </row>
    <row r="134" spans="1:16" ht="15">
      <c r="A134" s="272">
        <v>124</v>
      </c>
      <c r="B134" s="382" t="s">
        <v>51</v>
      </c>
      <c r="C134" s="513" t="s">
        <v>175</v>
      </c>
      <c r="D134" s="514">
        <v>44252</v>
      </c>
      <c r="E134" s="311">
        <v>625.5</v>
      </c>
      <c r="F134" s="311">
        <v>626.4666666666667</v>
      </c>
      <c r="G134" s="312">
        <v>606.93333333333339</v>
      </c>
      <c r="H134" s="312">
        <v>588.36666666666667</v>
      </c>
      <c r="I134" s="312">
        <v>568.83333333333337</v>
      </c>
      <c r="J134" s="312">
        <v>645.03333333333342</v>
      </c>
      <c r="K134" s="312">
        <v>664.56666666666672</v>
      </c>
      <c r="L134" s="312">
        <v>683.13333333333344</v>
      </c>
      <c r="M134" s="299">
        <v>646</v>
      </c>
      <c r="N134" s="299">
        <v>607.9</v>
      </c>
      <c r="O134" s="314">
        <v>43747200</v>
      </c>
      <c r="P134" s="315">
        <v>-6.9141171914564037E-2</v>
      </c>
    </row>
    <row r="135" spans="1:16" ht="15">
      <c r="A135" s="272">
        <v>125</v>
      </c>
      <c r="B135" s="382" t="s">
        <v>88</v>
      </c>
      <c r="C135" s="513" t="s">
        <v>176</v>
      </c>
      <c r="D135" s="514">
        <v>44252</v>
      </c>
      <c r="E135" s="311">
        <v>515</v>
      </c>
      <c r="F135" s="311">
        <v>518.86666666666667</v>
      </c>
      <c r="G135" s="312">
        <v>508.73333333333335</v>
      </c>
      <c r="H135" s="312">
        <v>502.4666666666667</v>
      </c>
      <c r="I135" s="312">
        <v>492.33333333333337</v>
      </c>
      <c r="J135" s="312">
        <v>525.13333333333333</v>
      </c>
      <c r="K135" s="312">
        <v>535.26666666666677</v>
      </c>
      <c r="L135" s="312">
        <v>541.5333333333333</v>
      </c>
      <c r="M135" s="299">
        <v>529</v>
      </c>
      <c r="N135" s="299">
        <v>512.6</v>
      </c>
      <c r="O135" s="314">
        <v>11545500</v>
      </c>
      <c r="P135" s="315">
        <v>1.2629917116168924E-2</v>
      </c>
    </row>
    <row r="136" spans="1:16" ht="15">
      <c r="A136" s="272">
        <v>126</v>
      </c>
      <c r="B136" s="382" t="s">
        <v>177</v>
      </c>
      <c r="C136" s="513" t="s">
        <v>178</v>
      </c>
      <c r="D136" s="514">
        <v>44252</v>
      </c>
      <c r="E136" s="311">
        <v>519.95000000000005</v>
      </c>
      <c r="F136" s="311">
        <v>522.1</v>
      </c>
      <c r="G136" s="312">
        <v>513</v>
      </c>
      <c r="H136" s="312">
        <v>506.04999999999995</v>
      </c>
      <c r="I136" s="312">
        <v>496.94999999999993</v>
      </c>
      <c r="J136" s="312">
        <v>529.05000000000007</v>
      </c>
      <c r="K136" s="312">
        <v>538.1500000000002</v>
      </c>
      <c r="L136" s="312">
        <v>545.10000000000014</v>
      </c>
      <c r="M136" s="299">
        <v>531.20000000000005</v>
      </c>
      <c r="N136" s="299">
        <v>515.15</v>
      </c>
      <c r="O136" s="314">
        <v>6998000</v>
      </c>
      <c r="P136" s="315">
        <v>-4.1632429471377706E-2</v>
      </c>
    </row>
    <row r="137" spans="1:16" ht="15">
      <c r="A137" s="272">
        <v>127</v>
      </c>
      <c r="B137" s="382" t="s">
        <v>39</v>
      </c>
      <c r="C137" s="513" t="s">
        <v>807</v>
      </c>
      <c r="D137" s="514">
        <v>44252</v>
      </c>
      <c r="E137" s="311">
        <v>583.4</v>
      </c>
      <c r="F137" s="311">
        <v>586.38333333333333</v>
      </c>
      <c r="G137" s="312">
        <v>571.26666666666665</v>
      </c>
      <c r="H137" s="312">
        <v>559.13333333333333</v>
      </c>
      <c r="I137" s="312">
        <v>544.01666666666665</v>
      </c>
      <c r="J137" s="312">
        <v>598.51666666666665</v>
      </c>
      <c r="K137" s="312">
        <v>613.63333333333321</v>
      </c>
      <c r="L137" s="312">
        <v>625.76666666666665</v>
      </c>
      <c r="M137" s="299">
        <v>601.5</v>
      </c>
      <c r="N137" s="299">
        <v>574.25</v>
      </c>
      <c r="O137" s="314">
        <v>15836850</v>
      </c>
      <c r="P137" s="315">
        <v>4.386901583911728E-2</v>
      </c>
    </row>
    <row r="138" spans="1:16" ht="15">
      <c r="A138" s="272">
        <v>128</v>
      </c>
      <c r="B138" s="382" t="s">
        <v>43</v>
      </c>
      <c r="C138" s="513" t="s">
        <v>180</v>
      </c>
      <c r="D138" s="514">
        <v>44252</v>
      </c>
      <c r="E138" s="311">
        <v>331.8</v>
      </c>
      <c r="F138" s="311">
        <v>333.9</v>
      </c>
      <c r="G138" s="312">
        <v>324.79999999999995</v>
      </c>
      <c r="H138" s="312">
        <v>317.79999999999995</v>
      </c>
      <c r="I138" s="312">
        <v>308.69999999999993</v>
      </c>
      <c r="J138" s="312">
        <v>340.9</v>
      </c>
      <c r="K138" s="312">
        <v>350</v>
      </c>
      <c r="L138" s="312">
        <v>357</v>
      </c>
      <c r="M138" s="299">
        <v>343</v>
      </c>
      <c r="N138" s="299">
        <v>326.89999999999998</v>
      </c>
      <c r="O138" s="314">
        <v>72600900</v>
      </c>
      <c r="P138" s="315">
        <v>-5.3995840760546643E-2</v>
      </c>
    </row>
    <row r="139" spans="1:16" ht="15">
      <c r="A139" s="272">
        <v>129</v>
      </c>
      <c r="B139" s="382" t="s">
        <v>42</v>
      </c>
      <c r="C139" s="513" t="s">
        <v>182</v>
      </c>
      <c r="D139" s="514">
        <v>44252</v>
      </c>
      <c r="E139" s="311">
        <v>84.65</v>
      </c>
      <c r="F139" s="311">
        <v>84.38333333333334</v>
      </c>
      <c r="G139" s="312">
        <v>82.866666666666674</v>
      </c>
      <c r="H139" s="312">
        <v>81.083333333333329</v>
      </c>
      <c r="I139" s="312">
        <v>79.566666666666663</v>
      </c>
      <c r="J139" s="312">
        <v>86.166666666666686</v>
      </c>
      <c r="K139" s="312">
        <v>87.683333333333366</v>
      </c>
      <c r="L139" s="312">
        <v>89.466666666666697</v>
      </c>
      <c r="M139" s="299">
        <v>85.9</v>
      </c>
      <c r="N139" s="299">
        <v>82.6</v>
      </c>
      <c r="O139" s="314">
        <v>109404000</v>
      </c>
      <c r="P139" s="315">
        <v>1.9242862533014715E-2</v>
      </c>
    </row>
    <row r="140" spans="1:16" ht="15">
      <c r="A140" s="272">
        <v>130</v>
      </c>
      <c r="B140" s="382" t="s">
        <v>111</v>
      </c>
      <c r="C140" s="513" t="s">
        <v>183</v>
      </c>
      <c r="D140" s="514">
        <v>44252</v>
      </c>
      <c r="E140" s="311">
        <v>654.6</v>
      </c>
      <c r="F140" s="311">
        <v>653.86666666666667</v>
      </c>
      <c r="G140" s="312">
        <v>639.83333333333337</v>
      </c>
      <c r="H140" s="312">
        <v>625.06666666666672</v>
      </c>
      <c r="I140" s="312">
        <v>611.03333333333342</v>
      </c>
      <c r="J140" s="312">
        <v>668.63333333333333</v>
      </c>
      <c r="K140" s="312">
        <v>682.66666666666663</v>
      </c>
      <c r="L140" s="312">
        <v>697.43333333333328</v>
      </c>
      <c r="M140" s="299">
        <v>667.9</v>
      </c>
      <c r="N140" s="299">
        <v>639.1</v>
      </c>
      <c r="O140" s="314">
        <v>38863700</v>
      </c>
      <c r="P140" s="315">
        <v>-2.1109874111501243E-2</v>
      </c>
    </row>
    <row r="141" spans="1:16" ht="15">
      <c r="A141" s="272">
        <v>131</v>
      </c>
      <c r="B141" s="382" t="s">
        <v>106</v>
      </c>
      <c r="C141" s="513" t="s">
        <v>184</v>
      </c>
      <c r="D141" s="514">
        <v>44252</v>
      </c>
      <c r="E141" s="311">
        <v>3213.9</v>
      </c>
      <c r="F141" s="311">
        <v>3213.15</v>
      </c>
      <c r="G141" s="312">
        <v>3177.6000000000004</v>
      </c>
      <c r="H141" s="312">
        <v>3141.3</v>
      </c>
      <c r="I141" s="312">
        <v>3105.7500000000005</v>
      </c>
      <c r="J141" s="312">
        <v>3249.4500000000003</v>
      </c>
      <c r="K141" s="312">
        <v>3285.0000000000005</v>
      </c>
      <c r="L141" s="312">
        <v>3321.3</v>
      </c>
      <c r="M141" s="299">
        <v>3248.7</v>
      </c>
      <c r="N141" s="299">
        <v>3176.85</v>
      </c>
      <c r="O141" s="314">
        <v>5520300</v>
      </c>
      <c r="P141" s="315">
        <v>-3.259629488781442E-4</v>
      </c>
    </row>
    <row r="142" spans="1:16" ht="15">
      <c r="A142" s="272">
        <v>132</v>
      </c>
      <c r="B142" s="382" t="s">
        <v>106</v>
      </c>
      <c r="C142" s="513" t="s">
        <v>185</v>
      </c>
      <c r="D142" s="514">
        <v>44252</v>
      </c>
      <c r="E142" s="311">
        <v>983.7</v>
      </c>
      <c r="F142" s="311">
        <v>983.13333333333333</v>
      </c>
      <c r="G142" s="312">
        <v>963.56666666666661</v>
      </c>
      <c r="H142" s="312">
        <v>943.43333333333328</v>
      </c>
      <c r="I142" s="312">
        <v>923.86666666666656</v>
      </c>
      <c r="J142" s="312">
        <v>1003.2666666666667</v>
      </c>
      <c r="K142" s="312">
        <v>1022.8333333333335</v>
      </c>
      <c r="L142" s="312">
        <v>1042.9666666666667</v>
      </c>
      <c r="M142" s="299">
        <v>1002.7</v>
      </c>
      <c r="N142" s="299">
        <v>963</v>
      </c>
      <c r="O142" s="314">
        <v>13036800</v>
      </c>
      <c r="P142" s="315">
        <v>-5.1758750109103607E-2</v>
      </c>
    </row>
    <row r="143" spans="1:16" ht="15">
      <c r="A143" s="272">
        <v>133</v>
      </c>
      <c r="B143" s="382" t="s">
        <v>49</v>
      </c>
      <c r="C143" s="513" t="s">
        <v>186</v>
      </c>
      <c r="D143" s="514">
        <v>44252</v>
      </c>
      <c r="E143" s="311">
        <v>1528.5</v>
      </c>
      <c r="F143" s="311">
        <v>1512.7333333333333</v>
      </c>
      <c r="G143" s="312">
        <v>1491.0166666666667</v>
      </c>
      <c r="H143" s="312">
        <v>1453.5333333333333</v>
      </c>
      <c r="I143" s="312">
        <v>1431.8166666666666</v>
      </c>
      <c r="J143" s="312">
        <v>1550.2166666666667</v>
      </c>
      <c r="K143" s="312">
        <v>1571.9333333333334</v>
      </c>
      <c r="L143" s="312">
        <v>1609.4166666666667</v>
      </c>
      <c r="M143" s="299">
        <v>1534.45</v>
      </c>
      <c r="N143" s="299">
        <v>1475.25</v>
      </c>
      <c r="O143" s="314">
        <v>6194250</v>
      </c>
      <c r="P143" s="315">
        <v>-5.7782592993860602E-3</v>
      </c>
    </row>
    <row r="144" spans="1:16" ht="15">
      <c r="A144" s="272">
        <v>134</v>
      </c>
      <c r="B144" s="382" t="s">
        <v>51</v>
      </c>
      <c r="C144" s="513" t="s">
        <v>187</v>
      </c>
      <c r="D144" s="514">
        <v>44252</v>
      </c>
      <c r="E144" s="311">
        <v>2668.3</v>
      </c>
      <c r="F144" s="311">
        <v>2650.65</v>
      </c>
      <c r="G144" s="312">
        <v>2596.3000000000002</v>
      </c>
      <c r="H144" s="312">
        <v>2524.3000000000002</v>
      </c>
      <c r="I144" s="312">
        <v>2469.9500000000003</v>
      </c>
      <c r="J144" s="312">
        <v>2722.65</v>
      </c>
      <c r="K144" s="312">
        <v>2776.9999999999995</v>
      </c>
      <c r="L144" s="312">
        <v>2849</v>
      </c>
      <c r="M144" s="299">
        <v>2705</v>
      </c>
      <c r="N144" s="299">
        <v>2578.65</v>
      </c>
      <c r="O144" s="314">
        <v>817250</v>
      </c>
      <c r="P144" s="315">
        <v>-5.2463768115942028E-2</v>
      </c>
    </row>
    <row r="145" spans="1:16" ht="15">
      <c r="A145" s="272">
        <v>135</v>
      </c>
      <c r="B145" s="382" t="s">
        <v>42</v>
      </c>
      <c r="C145" s="513" t="s">
        <v>188</v>
      </c>
      <c r="D145" s="514">
        <v>44252</v>
      </c>
      <c r="E145" s="311">
        <v>319.10000000000002</v>
      </c>
      <c r="F145" s="311">
        <v>317.01666666666665</v>
      </c>
      <c r="G145" s="312">
        <v>311.5333333333333</v>
      </c>
      <c r="H145" s="312">
        <v>303.96666666666664</v>
      </c>
      <c r="I145" s="312">
        <v>298.48333333333329</v>
      </c>
      <c r="J145" s="312">
        <v>324.58333333333331</v>
      </c>
      <c r="K145" s="312">
        <v>330.06666666666666</v>
      </c>
      <c r="L145" s="312">
        <v>337.63333333333333</v>
      </c>
      <c r="M145" s="299">
        <v>322.5</v>
      </c>
      <c r="N145" s="299">
        <v>309.45</v>
      </c>
      <c r="O145" s="314">
        <v>4878000</v>
      </c>
      <c r="P145" s="315">
        <v>-4.3529411764705879E-2</v>
      </c>
    </row>
    <row r="146" spans="1:16" ht="15">
      <c r="A146" s="272">
        <v>136</v>
      </c>
      <c r="B146" s="382" t="s">
        <v>43</v>
      </c>
      <c r="C146" s="513" t="s">
        <v>189</v>
      </c>
      <c r="D146" s="514">
        <v>44252</v>
      </c>
      <c r="E146" s="311">
        <v>643.6</v>
      </c>
      <c r="F146" s="311">
        <v>635.26666666666677</v>
      </c>
      <c r="G146" s="312">
        <v>621.43333333333351</v>
      </c>
      <c r="H146" s="312">
        <v>599.26666666666677</v>
      </c>
      <c r="I146" s="312">
        <v>585.43333333333351</v>
      </c>
      <c r="J146" s="312">
        <v>657.43333333333351</v>
      </c>
      <c r="K146" s="312">
        <v>671.26666666666677</v>
      </c>
      <c r="L146" s="312">
        <v>693.43333333333351</v>
      </c>
      <c r="M146" s="299">
        <v>649.1</v>
      </c>
      <c r="N146" s="299">
        <v>613.1</v>
      </c>
      <c r="O146" s="314">
        <v>5623800</v>
      </c>
      <c r="P146" s="315">
        <v>-4.0372670807453416E-2</v>
      </c>
    </row>
    <row r="147" spans="1:16" ht="15">
      <c r="A147" s="272">
        <v>137</v>
      </c>
      <c r="B147" s="382" t="s">
        <v>49</v>
      </c>
      <c r="C147" s="513" t="s">
        <v>190</v>
      </c>
      <c r="D147" s="514">
        <v>44252</v>
      </c>
      <c r="E147" s="311">
        <v>1296.8499999999999</v>
      </c>
      <c r="F147" s="311">
        <v>1294.8333333333333</v>
      </c>
      <c r="G147" s="312">
        <v>1284.5666666666666</v>
      </c>
      <c r="H147" s="312">
        <v>1272.2833333333333</v>
      </c>
      <c r="I147" s="312">
        <v>1262.0166666666667</v>
      </c>
      <c r="J147" s="312">
        <v>1307.1166666666666</v>
      </c>
      <c r="K147" s="312">
        <v>1317.3833333333334</v>
      </c>
      <c r="L147" s="312">
        <v>1329.6666666666665</v>
      </c>
      <c r="M147" s="299">
        <v>1305.0999999999999</v>
      </c>
      <c r="N147" s="299">
        <v>1282.55</v>
      </c>
      <c r="O147" s="314">
        <v>1351700</v>
      </c>
      <c r="P147" s="315">
        <v>-5.2037309769268535E-2</v>
      </c>
    </row>
    <row r="148" spans="1:16" ht="15">
      <c r="A148" s="272">
        <v>138</v>
      </c>
      <c r="B148" s="382" t="s">
        <v>37</v>
      </c>
      <c r="C148" s="513" t="s">
        <v>192</v>
      </c>
      <c r="D148" s="514">
        <v>44252</v>
      </c>
      <c r="E148" s="311">
        <v>6109.65</v>
      </c>
      <c r="F148" s="311">
        <v>6147.2166666666672</v>
      </c>
      <c r="G148" s="312">
        <v>6034.4333333333343</v>
      </c>
      <c r="H148" s="312">
        <v>5959.2166666666672</v>
      </c>
      <c r="I148" s="312">
        <v>5846.4333333333343</v>
      </c>
      <c r="J148" s="312">
        <v>6222.4333333333343</v>
      </c>
      <c r="K148" s="312">
        <v>6335.2166666666672</v>
      </c>
      <c r="L148" s="312">
        <v>6410.4333333333343</v>
      </c>
      <c r="M148" s="299">
        <v>6260</v>
      </c>
      <c r="N148" s="299">
        <v>6072</v>
      </c>
      <c r="O148" s="314">
        <v>1375400</v>
      </c>
      <c r="P148" s="315">
        <v>5.2816901408450703E-2</v>
      </c>
    </row>
    <row r="149" spans="1:16" ht="15">
      <c r="A149" s="272">
        <v>139</v>
      </c>
      <c r="B149" s="382" t="s">
        <v>177</v>
      </c>
      <c r="C149" s="513" t="s">
        <v>194</v>
      </c>
      <c r="D149" s="514">
        <v>44252</v>
      </c>
      <c r="E149" s="311">
        <v>561.20000000000005</v>
      </c>
      <c r="F149" s="311">
        <v>567.08333333333337</v>
      </c>
      <c r="G149" s="312">
        <v>552.36666666666679</v>
      </c>
      <c r="H149" s="312">
        <v>543.53333333333342</v>
      </c>
      <c r="I149" s="312">
        <v>528.81666666666683</v>
      </c>
      <c r="J149" s="312">
        <v>575.91666666666674</v>
      </c>
      <c r="K149" s="312">
        <v>590.63333333333321</v>
      </c>
      <c r="L149" s="312">
        <v>599.4666666666667</v>
      </c>
      <c r="M149" s="299">
        <v>581.79999999999995</v>
      </c>
      <c r="N149" s="299">
        <v>558.25</v>
      </c>
      <c r="O149" s="314">
        <v>15498600</v>
      </c>
      <c r="P149" s="315">
        <v>-2.5934911737639085E-3</v>
      </c>
    </row>
    <row r="150" spans="1:16" ht="15">
      <c r="A150" s="272">
        <v>140</v>
      </c>
      <c r="B150" s="382" t="s">
        <v>111</v>
      </c>
      <c r="C150" s="513" t="s">
        <v>195</v>
      </c>
      <c r="D150" s="514">
        <v>44252</v>
      </c>
      <c r="E150" s="311">
        <v>174.25</v>
      </c>
      <c r="F150" s="311">
        <v>175.01666666666665</v>
      </c>
      <c r="G150" s="312">
        <v>172.43333333333331</v>
      </c>
      <c r="H150" s="312">
        <v>170.61666666666665</v>
      </c>
      <c r="I150" s="312">
        <v>168.0333333333333</v>
      </c>
      <c r="J150" s="312">
        <v>176.83333333333331</v>
      </c>
      <c r="K150" s="312">
        <v>179.41666666666669</v>
      </c>
      <c r="L150" s="312">
        <v>181.23333333333332</v>
      </c>
      <c r="M150" s="299">
        <v>177.6</v>
      </c>
      <c r="N150" s="299">
        <v>173.2</v>
      </c>
      <c r="O150" s="314">
        <v>82956000</v>
      </c>
      <c r="P150" s="315">
        <v>3.0975496994914472E-2</v>
      </c>
    </row>
    <row r="151" spans="1:16" ht="15">
      <c r="A151" s="272">
        <v>141</v>
      </c>
      <c r="B151" s="382" t="s">
        <v>63</v>
      </c>
      <c r="C151" s="513" t="s">
        <v>196</v>
      </c>
      <c r="D151" s="514">
        <v>44252</v>
      </c>
      <c r="E151" s="311">
        <v>1002.8</v>
      </c>
      <c r="F151" s="311">
        <v>1006.5</v>
      </c>
      <c r="G151" s="312">
        <v>984.55</v>
      </c>
      <c r="H151" s="312">
        <v>966.3</v>
      </c>
      <c r="I151" s="312">
        <v>944.34999999999991</v>
      </c>
      <c r="J151" s="312">
        <v>1024.75</v>
      </c>
      <c r="K151" s="312">
        <v>1046.7</v>
      </c>
      <c r="L151" s="312">
        <v>1064.95</v>
      </c>
      <c r="M151" s="299">
        <v>1028.45</v>
      </c>
      <c r="N151" s="299">
        <v>988.25</v>
      </c>
      <c r="O151" s="314">
        <v>2500000</v>
      </c>
      <c r="P151" s="315">
        <v>0.25250501002004005</v>
      </c>
    </row>
    <row r="152" spans="1:16" ht="15">
      <c r="A152" s="272">
        <v>142</v>
      </c>
      <c r="B152" s="382" t="s">
        <v>106</v>
      </c>
      <c r="C152" s="513" t="s">
        <v>197</v>
      </c>
      <c r="D152" s="514">
        <v>44252</v>
      </c>
      <c r="E152" s="311">
        <v>435</v>
      </c>
      <c r="F152" s="311">
        <v>435.7166666666667</v>
      </c>
      <c r="G152" s="312">
        <v>429.93333333333339</v>
      </c>
      <c r="H152" s="312">
        <v>424.86666666666667</v>
      </c>
      <c r="I152" s="312">
        <v>419.08333333333337</v>
      </c>
      <c r="J152" s="312">
        <v>440.78333333333342</v>
      </c>
      <c r="K152" s="312">
        <v>446.56666666666672</v>
      </c>
      <c r="L152" s="312">
        <v>451.63333333333344</v>
      </c>
      <c r="M152" s="299">
        <v>441.5</v>
      </c>
      <c r="N152" s="299">
        <v>430.65</v>
      </c>
      <c r="O152" s="314">
        <v>27564800</v>
      </c>
      <c r="P152" s="315">
        <v>-2.1581099500227168E-2</v>
      </c>
    </row>
    <row r="153" spans="1:16" ht="15">
      <c r="A153" s="272">
        <v>143</v>
      </c>
      <c r="B153" s="382" t="s">
        <v>88</v>
      </c>
      <c r="C153" s="513" t="s">
        <v>199</v>
      </c>
      <c r="D153" s="514">
        <v>44252</v>
      </c>
      <c r="E153" s="311">
        <v>245.3</v>
      </c>
      <c r="F153" s="311">
        <v>246.19999999999996</v>
      </c>
      <c r="G153" s="312">
        <v>239.04999999999993</v>
      </c>
      <c r="H153" s="312">
        <v>232.79999999999995</v>
      </c>
      <c r="I153" s="312">
        <v>225.64999999999992</v>
      </c>
      <c r="J153" s="312">
        <v>252.44999999999993</v>
      </c>
      <c r="K153" s="312">
        <v>259.59999999999997</v>
      </c>
      <c r="L153" s="312">
        <v>265.84999999999991</v>
      </c>
      <c r="M153" s="299">
        <v>253.35</v>
      </c>
      <c r="N153" s="299">
        <v>239.95</v>
      </c>
      <c r="O153" s="314">
        <v>29970000</v>
      </c>
      <c r="P153" s="315">
        <v>3.6844836533471717E-2</v>
      </c>
    </row>
    <row r="154" spans="1:16">
      <c r="A154" s="272">
        <v>144</v>
      </c>
      <c r="B154" s="291"/>
    </row>
    <row r="155" spans="1:16">
      <c r="A155" s="272">
        <v>145</v>
      </c>
      <c r="B155" s="291"/>
      <c r="C155" s="287"/>
      <c r="D155" s="287"/>
      <c r="E155" s="287"/>
      <c r="F155" s="286"/>
      <c r="G155" s="286"/>
      <c r="H155" s="286"/>
      <c r="I155" s="286"/>
      <c r="J155" s="286"/>
      <c r="K155" s="286"/>
      <c r="L155" s="286"/>
      <c r="M155" s="286"/>
    </row>
    <row r="156" spans="1:16">
      <c r="A156" s="272">
        <v>146</v>
      </c>
      <c r="B156" s="291"/>
      <c r="C156" s="287"/>
      <c r="D156" s="287"/>
      <c r="E156" s="287"/>
      <c r="F156" s="286"/>
      <c r="G156" s="286"/>
      <c r="H156" s="286"/>
      <c r="I156" s="286"/>
      <c r="J156" s="286"/>
      <c r="K156" s="286"/>
      <c r="L156" s="286"/>
      <c r="M156" s="286"/>
    </row>
    <row r="157" spans="1:16">
      <c r="A157" s="272">
        <v>147</v>
      </c>
      <c r="B157" s="291"/>
      <c r="C157" s="287"/>
      <c r="D157" s="287"/>
      <c r="E157" s="287"/>
      <c r="F157" s="286"/>
      <c r="G157" s="286"/>
      <c r="H157" s="286"/>
      <c r="I157" s="286"/>
      <c r="J157" s="286"/>
      <c r="K157" s="286"/>
      <c r="L157" s="286"/>
      <c r="M157" s="286"/>
    </row>
    <row r="158" spans="1:16">
      <c r="A158" s="272"/>
      <c r="C158" s="287"/>
      <c r="D158" s="287"/>
      <c r="E158" s="287"/>
      <c r="F158" s="286"/>
      <c r="G158" s="286"/>
      <c r="H158" s="286"/>
      <c r="I158" s="286"/>
      <c r="J158" s="286"/>
      <c r="K158" s="286"/>
      <c r="L158" s="286"/>
      <c r="M158" s="286"/>
    </row>
    <row r="159" spans="1:16">
      <c r="A159" s="272"/>
      <c r="B159" s="295"/>
      <c r="C159" s="287"/>
      <c r="D159" s="287"/>
      <c r="E159" s="287"/>
      <c r="F159" s="286"/>
      <c r="G159" s="286"/>
      <c r="H159" s="286"/>
      <c r="I159" s="286"/>
      <c r="J159" s="286"/>
      <c r="K159" s="286"/>
      <c r="L159" s="286"/>
      <c r="M159" s="286"/>
    </row>
    <row r="160" spans="1:16">
      <c r="A160" s="272"/>
      <c r="B160" s="316"/>
      <c r="C160" s="287"/>
      <c r="D160" s="287"/>
      <c r="E160" s="287"/>
      <c r="F160" s="286"/>
      <c r="G160" s="286"/>
      <c r="H160" s="286"/>
      <c r="I160" s="286"/>
      <c r="J160" s="286"/>
      <c r="K160" s="286"/>
      <c r="L160" s="286"/>
      <c r="M160" s="286"/>
    </row>
    <row r="161" spans="1:13">
      <c r="A161" s="272"/>
      <c r="B161" s="316"/>
      <c r="D161" s="316"/>
      <c r="E161" s="316"/>
      <c r="F161" s="318"/>
      <c r="G161" s="318"/>
      <c r="H161" s="286"/>
      <c r="I161" s="318"/>
      <c r="J161" s="318"/>
      <c r="K161" s="318"/>
      <c r="L161" s="318"/>
      <c r="M161" s="318"/>
    </row>
    <row r="162" spans="1:13">
      <c r="A162" s="272"/>
      <c r="B162" s="316"/>
      <c r="D162" s="316"/>
      <c r="E162" s="316"/>
      <c r="F162" s="318"/>
      <c r="G162" s="318"/>
      <c r="H162" s="318"/>
      <c r="I162" s="318"/>
      <c r="J162" s="318"/>
      <c r="K162" s="318"/>
      <c r="L162" s="318"/>
      <c r="M162" s="318"/>
    </row>
    <row r="163" spans="1:13">
      <c r="A163" s="272"/>
      <c r="B163" s="317"/>
      <c r="D163" s="317"/>
      <c r="E163" s="317"/>
      <c r="F163" s="318"/>
      <c r="G163" s="318"/>
      <c r="H163" s="318"/>
      <c r="I163" s="318"/>
      <c r="J163" s="318"/>
      <c r="K163" s="318"/>
      <c r="L163" s="318"/>
      <c r="M163" s="318"/>
    </row>
    <row r="164" spans="1:13">
      <c r="A164" s="272"/>
      <c r="B164" s="317"/>
      <c r="D164" s="317"/>
      <c r="E164" s="317"/>
      <c r="F164" s="318"/>
      <c r="G164" s="318"/>
      <c r="H164" s="318"/>
      <c r="I164" s="318"/>
      <c r="J164" s="318"/>
      <c r="K164" s="318"/>
      <c r="L164" s="318"/>
      <c r="M164" s="318"/>
    </row>
    <row r="165" spans="1:13">
      <c r="A165" s="272"/>
      <c r="B165" s="317"/>
      <c r="D165" s="317"/>
      <c r="E165" s="317"/>
      <c r="F165" s="318"/>
      <c r="G165" s="318"/>
      <c r="H165" s="318"/>
      <c r="I165" s="318"/>
      <c r="J165" s="318"/>
      <c r="K165" s="318"/>
      <c r="L165" s="318"/>
      <c r="M165" s="318"/>
    </row>
    <row r="166" spans="1:13">
      <c r="A166" s="272"/>
      <c r="B166" s="317"/>
      <c r="D166" s="317"/>
      <c r="E166" s="317"/>
      <c r="F166" s="318"/>
      <c r="G166" s="318"/>
      <c r="H166" s="318"/>
      <c r="I166" s="318"/>
      <c r="J166" s="318"/>
      <c r="K166" s="318"/>
      <c r="L166" s="318"/>
      <c r="M166" s="318"/>
    </row>
    <row r="167" spans="1:13">
      <c r="A167" s="285"/>
      <c r="B167" s="317"/>
      <c r="D167" s="317"/>
      <c r="E167" s="317"/>
      <c r="F167" s="318"/>
      <c r="G167" s="318"/>
      <c r="H167" s="318"/>
      <c r="I167" s="318"/>
      <c r="J167" s="318"/>
      <c r="K167" s="318"/>
      <c r="L167" s="318"/>
      <c r="M167" s="318"/>
    </row>
    <row r="168" spans="1:13">
      <c r="A168" s="285"/>
      <c r="B168" s="317"/>
      <c r="D168" s="317"/>
      <c r="E168" s="317"/>
      <c r="F168" s="318"/>
      <c r="G168" s="318"/>
      <c r="H168" s="318"/>
      <c r="I168" s="318"/>
      <c r="J168" s="318"/>
      <c r="K168" s="318"/>
      <c r="L168" s="318"/>
      <c r="M168" s="318"/>
    </row>
    <row r="169" spans="1:13">
      <c r="H169" s="318"/>
    </row>
    <row r="175" spans="1:13">
      <c r="A175" s="291" t="s">
        <v>200</v>
      </c>
    </row>
    <row r="176" spans="1:13">
      <c r="A176" s="291" t="s">
        <v>201</v>
      </c>
    </row>
    <row r="177" spans="1:1">
      <c r="A177" s="291" t="s">
        <v>202</v>
      </c>
    </row>
    <row r="178" spans="1:1">
      <c r="A178" s="291" t="s">
        <v>203</v>
      </c>
    </row>
    <row r="179" spans="1:1">
      <c r="A179" s="291" t="s">
        <v>204</v>
      </c>
    </row>
    <row r="181" spans="1:1">
      <c r="A181" s="295" t="s">
        <v>205</v>
      </c>
    </row>
    <row r="182" spans="1:1">
      <c r="A182" s="316" t="s">
        <v>206</v>
      </c>
    </row>
    <row r="183" spans="1:1">
      <c r="A183" s="316" t="s">
        <v>207</v>
      </c>
    </row>
    <row r="184" spans="1:1">
      <c r="A184" s="316" t="s">
        <v>208</v>
      </c>
    </row>
    <row r="185" spans="1:1">
      <c r="A185" s="317" t="s">
        <v>209</v>
      </c>
    </row>
    <row r="186" spans="1:1">
      <c r="A186" s="317" t="s">
        <v>210</v>
      </c>
    </row>
    <row r="187" spans="1:1">
      <c r="A187" s="317" t="s">
        <v>211</v>
      </c>
    </row>
    <row r="188" spans="1:1">
      <c r="A188" s="317" t="s">
        <v>212</v>
      </c>
    </row>
    <row r="189" spans="1:1">
      <c r="A189" s="317" t="s">
        <v>213</v>
      </c>
    </row>
    <row r="190" spans="1:1">
      <c r="A190" s="317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G23" sqref="G23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4" customWidth="1"/>
    <col min="13" max="13" width="12.7109375" style="8" customWidth="1"/>
    <col min="14" max="16384" width="9.140625" style="8"/>
  </cols>
  <sheetData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300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300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00"/>
      <c r="M4" s="264"/>
      <c r="N4" s="264"/>
      <c r="O4" s="264"/>
    </row>
    <row r="5" spans="1:15" ht="25.5" customHeight="1">
      <c r="M5" s="255" t="s">
        <v>14</v>
      </c>
    </row>
    <row r="6" spans="1:15">
      <c r="A6" s="295" t="s">
        <v>15</v>
      </c>
      <c r="K6" s="275">
        <f>Main!B10</f>
        <v>44231</v>
      </c>
    </row>
    <row r="7" spans="1:15">
      <c r="A7"/>
    </row>
    <row r="8" spans="1:15" ht="28.5" customHeight="1">
      <c r="A8" s="546" t="s">
        <v>16</v>
      </c>
      <c r="B8" s="547" t="s">
        <v>18</v>
      </c>
      <c r="C8" s="545" t="s">
        <v>19</v>
      </c>
      <c r="D8" s="545" t="s">
        <v>20</v>
      </c>
      <c r="E8" s="545" t="s">
        <v>21</v>
      </c>
      <c r="F8" s="545"/>
      <c r="G8" s="545"/>
      <c r="H8" s="545" t="s">
        <v>22</v>
      </c>
      <c r="I8" s="545"/>
      <c r="J8" s="545"/>
      <c r="K8" s="269"/>
      <c r="L8" s="277"/>
      <c r="M8" s="277"/>
    </row>
    <row r="9" spans="1:15" ht="36" customHeight="1">
      <c r="A9" s="541"/>
      <c r="B9" s="543"/>
      <c r="C9" s="548" t="s">
        <v>23</v>
      </c>
      <c r="D9" s="548"/>
      <c r="E9" s="271" t="s">
        <v>24</v>
      </c>
      <c r="F9" s="271" t="s">
        <v>25</v>
      </c>
      <c r="G9" s="271" t="s">
        <v>26</v>
      </c>
      <c r="H9" s="271" t="s">
        <v>27</v>
      </c>
      <c r="I9" s="271" t="s">
        <v>28</v>
      </c>
      <c r="J9" s="271" t="s">
        <v>29</v>
      </c>
      <c r="K9" s="271" t="s">
        <v>30</v>
      </c>
      <c r="L9" s="301" t="s">
        <v>31</v>
      </c>
      <c r="M9" s="279" t="s">
        <v>215</v>
      </c>
    </row>
    <row r="10" spans="1:15">
      <c r="A10" s="296">
        <v>1</v>
      </c>
      <c r="B10" s="272" t="s">
        <v>216</v>
      </c>
      <c r="C10" s="297">
        <v>14789.95</v>
      </c>
      <c r="D10" s="298">
        <v>14744.316666666668</v>
      </c>
      <c r="E10" s="298">
        <v>14619.783333333335</v>
      </c>
      <c r="F10" s="298">
        <v>14449.616666666667</v>
      </c>
      <c r="G10" s="298">
        <v>14325.083333333334</v>
      </c>
      <c r="H10" s="298">
        <v>14914.483333333335</v>
      </c>
      <c r="I10" s="298">
        <v>15039.016666666668</v>
      </c>
      <c r="J10" s="298">
        <v>15209.183333333336</v>
      </c>
      <c r="K10" s="297">
        <v>14868.85</v>
      </c>
      <c r="L10" s="297">
        <v>14574.15</v>
      </c>
      <c r="M10" s="302"/>
    </row>
    <row r="11" spans="1:15">
      <c r="A11" s="296">
        <v>2</v>
      </c>
      <c r="B11" s="272" t="s">
        <v>217</v>
      </c>
      <c r="C11" s="299">
        <v>34758.449999999997</v>
      </c>
      <c r="D11" s="274">
        <v>34559.466666666667</v>
      </c>
      <c r="E11" s="274">
        <v>34210.883333333331</v>
      </c>
      <c r="F11" s="274">
        <v>33663.316666666666</v>
      </c>
      <c r="G11" s="274">
        <v>33314.73333333333</v>
      </c>
      <c r="H11" s="274">
        <v>35107.033333333333</v>
      </c>
      <c r="I11" s="274">
        <v>35455.616666666661</v>
      </c>
      <c r="J11" s="274">
        <v>36003.183333333334</v>
      </c>
      <c r="K11" s="299">
        <v>34908.050000000003</v>
      </c>
      <c r="L11" s="299">
        <v>34011.9</v>
      </c>
      <c r="M11" s="302"/>
    </row>
    <row r="12" spans="1:15">
      <c r="A12" s="296">
        <v>3</v>
      </c>
      <c r="B12" s="280" t="s">
        <v>218</v>
      </c>
      <c r="C12" s="299">
        <v>1678.15</v>
      </c>
      <c r="D12" s="274">
        <v>1669.1333333333334</v>
      </c>
      <c r="E12" s="274">
        <v>1646.3166666666668</v>
      </c>
      <c r="F12" s="274">
        <v>1614.4833333333333</v>
      </c>
      <c r="G12" s="274">
        <v>1591.6666666666667</v>
      </c>
      <c r="H12" s="274">
        <v>1700.9666666666669</v>
      </c>
      <c r="I12" s="274">
        <v>1723.7833333333335</v>
      </c>
      <c r="J12" s="274">
        <v>1755.616666666667</v>
      </c>
      <c r="K12" s="299">
        <v>1691.95</v>
      </c>
      <c r="L12" s="299">
        <v>1637.3</v>
      </c>
      <c r="M12" s="302"/>
    </row>
    <row r="13" spans="1:15">
      <c r="A13" s="296">
        <v>4</v>
      </c>
      <c r="B13" s="272" t="s">
        <v>219</v>
      </c>
      <c r="C13" s="299">
        <v>4017.25</v>
      </c>
      <c r="D13" s="274">
        <v>4014.5666666666671</v>
      </c>
      <c r="E13" s="274">
        <v>3981.3833333333341</v>
      </c>
      <c r="F13" s="274">
        <v>3945.5166666666669</v>
      </c>
      <c r="G13" s="274">
        <v>3912.3333333333339</v>
      </c>
      <c r="H13" s="274">
        <v>4050.4333333333343</v>
      </c>
      <c r="I13" s="274">
        <v>4083.6166666666677</v>
      </c>
      <c r="J13" s="274">
        <v>4119.4833333333345</v>
      </c>
      <c r="K13" s="299">
        <v>4047.75</v>
      </c>
      <c r="L13" s="299">
        <v>3978.7</v>
      </c>
      <c r="M13" s="302"/>
    </row>
    <row r="14" spans="1:15">
      <c r="A14" s="296">
        <v>5</v>
      </c>
      <c r="B14" s="272" t="s">
        <v>220</v>
      </c>
      <c r="C14" s="299">
        <v>25680.9</v>
      </c>
      <c r="D14" s="274">
        <v>25657.333333333332</v>
      </c>
      <c r="E14" s="274">
        <v>25364.966666666664</v>
      </c>
      <c r="F14" s="274">
        <v>25049.033333333333</v>
      </c>
      <c r="G14" s="274">
        <v>24756.666666666664</v>
      </c>
      <c r="H14" s="274">
        <v>25973.266666666663</v>
      </c>
      <c r="I14" s="274">
        <v>26265.633333333331</v>
      </c>
      <c r="J14" s="274">
        <v>26581.566666666662</v>
      </c>
      <c r="K14" s="299">
        <v>25949.7</v>
      </c>
      <c r="L14" s="299">
        <v>25341.4</v>
      </c>
      <c r="M14" s="302"/>
    </row>
    <row r="15" spans="1:15">
      <c r="A15" s="296">
        <v>6</v>
      </c>
      <c r="B15" s="272" t="s">
        <v>221</v>
      </c>
      <c r="C15" s="299">
        <v>2940.95</v>
      </c>
      <c r="D15" s="274">
        <v>2922.8333333333335</v>
      </c>
      <c r="E15" s="274">
        <v>2888.0666666666671</v>
      </c>
      <c r="F15" s="274">
        <v>2835.1833333333334</v>
      </c>
      <c r="G15" s="274">
        <v>2800.416666666667</v>
      </c>
      <c r="H15" s="274">
        <v>2975.7166666666672</v>
      </c>
      <c r="I15" s="274">
        <v>3010.4833333333336</v>
      </c>
      <c r="J15" s="274">
        <v>3063.3666666666672</v>
      </c>
      <c r="K15" s="299">
        <v>2957.6</v>
      </c>
      <c r="L15" s="299">
        <v>2869.95</v>
      </c>
      <c r="M15" s="302"/>
    </row>
    <row r="16" spans="1:15">
      <c r="A16" s="296">
        <v>7</v>
      </c>
      <c r="B16" s="272" t="s">
        <v>222</v>
      </c>
      <c r="C16" s="299">
        <v>6584.6</v>
      </c>
      <c r="D16" s="274">
        <v>6561.5333333333328</v>
      </c>
      <c r="E16" s="274">
        <v>6480.1666666666661</v>
      </c>
      <c r="F16" s="274">
        <v>6375.7333333333336</v>
      </c>
      <c r="G16" s="274">
        <v>6294.3666666666668</v>
      </c>
      <c r="H16" s="274">
        <v>6665.9666666666653</v>
      </c>
      <c r="I16" s="274">
        <v>6747.3333333333321</v>
      </c>
      <c r="J16" s="274">
        <v>6851.7666666666646</v>
      </c>
      <c r="K16" s="299">
        <v>6642.9</v>
      </c>
      <c r="L16" s="299">
        <v>6457.1</v>
      </c>
      <c r="M16" s="302"/>
    </row>
    <row r="17" spans="1:13">
      <c r="A17" s="296">
        <v>8</v>
      </c>
      <c r="B17" s="272" t="s">
        <v>38</v>
      </c>
      <c r="C17" s="272">
        <v>1727.65</v>
      </c>
      <c r="D17" s="274">
        <v>1743.8000000000002</v>
      </c>
      <c r="E17" s="274">
        <v>1703.6500000000003</v>
      </c>
      <c r="F17" s="274">
        <v>1679.65</v>
      </c>
      <c r="G17" s="274">
        <v>1639.5000000000002</v>
      </c>
      <c r="H17" s="274">
        <v>1767.8000000000004</v>
      </c>
      <c r="I17" s="274">
        <v>1807.95</v>
      </c>
      <c r="J17" s="274">
        <v>1831.9500000000005</v>
      </c>
      <c r="K17" s="272">
        <v>1783.95</v>
      </c>
      <c r="L17" s="272">
        <v>1719.8</v>
      </c>
      <c r="M17" s="272">
        <v>8.9332700000000003</v>
      </c>
    </row>
    <row r="18" spans="1:13">
      <c r="A18" s="296">
        <v>9</v>
      </c>
      <c r="B18" s="272" t="s">
        <v>223</v>
      </c>
      <c r="C18" s="272">
        <v>962.5</v>
      </c>
      <c r="D18" s="274">
        <v>959.66666666666663</v>
      </c>
      <c r="E18" s="274">
        <v>946.5333333333333</v>
      </c>
      <c r="F18" s="274">
        <v>930.56666666666672</v>
      </c>
      <c r="G18" s="274">
        <v>917.43333333333339</v>
      </c>
      <c r="H18" s="274">
        <v>975.63333333333321</v>
      </c>
      <c r="I18" s="274">
        <v>988.76666666666665</v>
      </c>
      <c r="J18" s="274">
        <v>1004.7333333333331</v>
      </c>
      <c r="K18" s="272">
        <v>972.8</v>
      </c>
      <c r="L18" s="272">
        <v>943.7</v>
      </c>
      <c r="M18" s="272">
        <v>8.1104599999999998</v>
      </c>
    </row>
    <row r="19" spans="1:13">
      <c r="A19" s="296">
        <v>10</v>
      </c>
      <c r="B19" s="272" t="s">
        <v>736</v>
      </c>
      <c r="C19" s="273">
        <v>1188.0999999999999</v>
      </c>
      <c r="D19" s="274">
        <v>1190.0833333333333</v>
      </c>
      <c r="E19" s="274">
        <v>1173.2166666666665</v>
      </c>
      <c r="F19" s="274">
        <v>1158.3333333333333</v>
      </c>
      <c r="G19" s="274">
        <v>1141.4666666666665</v>
      </c>
      <c r="H19" s="274">
        <v>1204.9666666666665</v>
      </c>
      <c r="I19" s="274">
        <v>1221.8333333333333</v>
      </c>
      <c r="J19" s="274">
        <v>1236.7166666666665</v>
      </c>
      <c r="K19" s="272">
        <v>1206.95</v>
      </c>
      <c r="L19" s="272">
        <v>1175.2</v>
      </c>
      <c r="M19" s="272">
        <v>7.0185199999999996</v>
      </c>
    </row>
    <row r="20" spans="1:13">
      <c r="A20" s="296">
        <v>11</v>
      </c>
      <c r="B20" s="272" t="s">
        <v>289</v>
      </c>
      <c r="C20" s="272">
        <v>14432.1</v>
      </c>
      <c r="D20" s="274">
        <v>14375.366666666667</v>
      </c>
      <c r="E20" s="274">
        <v>14150.733333333334</v>
      </c>
      <c r="F20" s="274">
        <v>13869.366666666667</v>
      </c>
      <c r="G20" s="274">
        <v>13644.733333333334</v>
      </c>
      <c r="H20" s="274">
        <v>14656.733333333334</v>
      </c>
      <c r="I20" s="274">
        <v>14881.366666666669</v>
      </c>
      <c r="J20" s="274">
        <v>15162.733333333334</v>
      </c>
      <c r="K20" s="272">
        <v>14600</v>
      </c>
      <c r="L20" s="272">
        <v>14094</v>
      </c>
      <c r="M20" s="272">
        <v>0.23496</v>
      </c>
    </row>
    <row r="21" spans="1:13">
      <c r="A21" s="296">
        <v>12</v>
      </c>
      <c r="B21" s="272" t="s">
        <v>40</v>
      </c>
      <c r="C21" s="272">
        <v>566.6</v>
      </c>
      <c r="D21" s="274">
        <v>567.18333333333339</v>
      </c>
      <c r="E21" s="274">
        <v>557.76666666666677</v>
      </c>
      <c r="F21" s="274">
        <v>548.93333333333339</v>
      </c>
      <c r="G21" s="274">
        <v>539.51666666666677</v>
      </c>
      <c r="H21" s="274">
        <v>576.01666666666677</v>
      </c>
      <c r="I21" s="274">
        <v>585.43333333333328</v>
      </c>
      <c r="J21" s="274">
        <v>594.26666666666677</v>
      </c>
      <c r="K21" s="272">
        <v>576.6</v>
      </c>
      <c r="L21" s="272">
        <v>558.35</v>
      </c>
      <c r="M21" s="272">
        <v>60.87209</v>
      </c>
    </row>
    <row r="22" spans="1:13">
      <c r="A22" s="296">
        <v>13</v>
      </c>
      <c r="B22" s="272" t="s">
        <v>290</v>
      </c>
      <c r="C22" s="272">
        <v>1026.7</v>
      </c>
      <c r="D22" s="274">
        <v>1029.2</v>
      </c>
      <c r="E22" s="274">
        <v>1014.7</v>
      </c>
      <c r="F22" s="274">
        <v>1002.7</v>
      </c>
      <c r="G22" s="274">
        <v>988.2</v>
      </c>
      <c r="H22" s="274">
        <v>1041.2</v>
      </c>
      <c r="I22" s="274">
        <v>1055.7</v>
      </c>
      <c r="J22" s="274">
        <v>1067.7</v>
      </c>
      <c r="K22" s="272">
        <v>1043.7</v>
      </c>
      <c r="L22" s="272">
        <v>1017.2</v>
      </c>
      <c r="M22" s="272">
        <v>3.9731999999999998</v>
      </c>
    </row>
    <row r="23" spans="1:13">
      <c r="A23" s="296">
        <v>14</v>
      </c>
      <c r="B23" s="272" t="s">
        <v>41</v>
      </c>
      <c r="C23" s="272">
        <v>560.1</v>
      </c>
      <c r="D23" s="274">
        <v>554.80000000000007</v>
      </c>
      <c r="E23" s="274">
        <v>547.30000000000018</v>
      </c>
      <c r="F23" s="274">
        <v>534.50000000000011</v>
      </c>
      <c r="G23" s="274">
        <v>527.00000000000023</v>
      </c>
      <c r="H23" s="274">
        <v>567.60000000000014</v>
      </c>
      <c r="I23" s="274">
        <v>575.09999999999991</v>
      </c>
      <c r="J23" s="274">
        <v>587.90000000000009</v>
      </c>
      <c r="K23" s="272">
        <v>562.29999999999995</v>
      </c>
      <c r="L23" s="272">
        <v>542</v>
      </c>
      <c r="M23" s="272">
        <v>74.622889999999998</v>
      </c>
    </row>
    <row r="24" spans="1:13">
      <c r="A24" s="296">
        <v>15</v>
      </c>
      <c r="B24" s="272" t="s">
        <v>840</v>
      </c>
      <c r="C24" s="272">
        <v>389.65</v>
      </c>
      <c r="D24" s="274">
        <v>394.98333333333329</v>
      </c>
      <c r="E24" s="274">
        <v>376.81666666666661</v>
      </c>
      <c r="F24" s="274">
        <v>363.98333333333329</v>
      </c>
      <c r="G24" s="274">
        <v>345.81666666666661</v>
      </c>
      <c r="H24" s="274">
        <v>407.81666666666661</v>
      </c>
      <c r="I24" s="274">
        <v>425.98333333333323</v>
      </c>
      <c r="J24" s="274">
        <v>438.81666666666661</v>
      </c>
      <c r="K24" s="272">
        <v>413.15</v>
      </c>
      <c r="L24" s="272">
        <v>382.15</v>
      </c>
      <c r="M24" s="272">
        <v>13.253119999999999</v>
      </c>
    </row>
    <row r="25" spans="1:13">
      <c r="A25" s="296">
        <v>16</v>
      </c>
      <c r="B25" s="272" t="s">
        <v>291</v>
      </c>
      <c r="C25" s="272">
        <v>504.7</v>
      </c>
      <c r="D25" s="274">
        <v>499.55</v>
      </c>
      <c r="E25" s="274">
        <v>487.40000000000003</v>
      </c>
      <c r="F25" s="274">
        <v>470.1</v>
      </c>
      <c r="G25" s="274">
        <v>457.95000000000005</v>
      </c>
      <c r="H25" s="274">
        <v>516.85</v>
      </c>
      <c r="I25" s="274">
        <v>529</v>
      </c>
      <c r="J25" s="274">
        <v>546.29999999999995</v>
      </c>
      <c r="K25" s="272">
        <v>511.7</v>
      </c>
      <c r="L25" s="272">
        <v>482.25</v>
      </c>
      <c r="M25" s="272">
        <v>7.21495</v>
      </c>
    </row>
    <row r="26" spans="1:13">
      <c r="A26" s="296">
        <v>17</v>
      </c>
      <c r="B26" s="272" t="s">
        <v>224</v>
      </c>
      <c r="C26" s="272">
        <v>89.45</v>
      </c>
      <c r="D26" s="274">
        <v>88.05</v>
      </c>
      <c r="E26" s="274">
        <v>85.8</v>
      </c>
      <c r="F26" s="274">
        <v>82.15</v>
      </c>
      <c r="G26" s="274">
        <v>79.900000000000006</v>
      </c>
      <c r="H26" s="274">
        <v>91.699999999999989</v>
      </c>
      <c r="I26" s="274">
        <v>93.949999999999989</v>
      </c>
      <c r="J26" s="274">
        <v>97.59999999999998</v>
      </c>
      <c r="K26" s="272">
        <v>90.3</v>
      </c>
      <c r="L26" s="272">
        <v>84.4</v>
      </c>
      <c r="M26" s="272">
        <v>41.123690000000003</v>
      </c>
    </row>
    <row r="27" spans="1:13">
      <c r="A27" s="296">
        <v>18</v>
      </c>
      <c r="B27" s="272" t="s">
        <v>225</v>
      </c>
      <c r="C27" s="272">
        <v>150.80000000000001</v>
      </c>
      <c r="D27" s="274">
        <v>151.18333333333334</v>
      </c>
      <c r="E27" s="274">
        <v>149.86666666666667</v>
      </c>
      <c r="F27" s="274">
        <v>148.93333333333334</v>
      </c>
      <c r="G27" s="274">
        <v>147.61666666666667</v>
      </c>
      <c r="H27" s="274">
        <v>152.11666666666667</v>
      </c>
      <c r="I27" s="274">
        <v>153.43333333333334</v>
      </c>
      <c r="J27" s="274">
        <v>154.36666666666667</v>
      </c>
      <c r="K27" s="272">
        <v>152.5</v>
      </c>
      <c r="L27" s="272">
        <v>150.25</v>
      </c>
      <c r="M27" s="272">
        <v>27.291270000000001</v>
      </c>
    </row>
    <row r="28" spans="1:13">
      <c r="A28" s="296">
        <v>19</v>
      </c>
      <c r="B28" s="272" t="s">
        <v>226</v>
      </c>
      <c r="C28" s="272">
        <v>1801.65</v>
      </c>
      <c r="D28" s="274">
        <v>1812.1000000000001</v>
      </c>
      <c r="E28" s="274">
        <v>1746.2000000000003</v>
      </c>
      <c r="F28" s="274">
        <v>1690.7500000000002</v>
      </c>
      <c r="G28" s="274">
        <v>1624.8500000000004</v>
      </c>
      <c r="H28" s="274">
        <v>1867.5500000000002</v>
      </c>
      <c r="I28" s="274">
        <v>1933.4500000000003</v>
      </c>
      <c r="J28" s="274">
        <v>1988.9</v>
      </c>
      <c r="K28" s="272">
        <v>1878</v>
      </c>
      <c r="L28" s="272">
        <v>1756.65</v>
      </c>
      <c r="M28" s="272">
        <v>9.4438899999999997</v>
      </c>
    </row>
    <row r="29" spans="1:13">
      <c r="A29" s="296">
        <v>20</v>
      </c>
      <c r="B29" s="272" t="s">
        <v>295</v>
      </c>
      <c r="C29" s="272">
        <v>958.55</v>
      </c>
      <c r="D29" s="274">
        <v>968.08333333333337</v>
      </c>
      <c r="E29" s="274">
        <v>944.61666666666679</v>
      </c>
      <c r="F29" s="274">
        <v>930.68333333333339</v>
      </c>
      <c r="G29" s="274">
        <v>907.21666666666681</v>
      </c>
      <c r="H29" s="274">
        <v>982.01666666666677</v>
      </c>
      <c r="I29" s="274">
        <v>1005.4833333333332</v>
      </c>
      <c r="J29" s="274">
        <v>1019.4166666666667</v>
      </c>
      <c r="K29" s="272">
        <v>991.55</v>
      </c>
      <c r="L29" s="272">
        <v>954.15</v>
      </c>
      <c r="M29" s="272">
        <v>3.1095600000000001</v>
      </c>
    </row>
    <row r="30" spans="1:13">
      <c r="A30" s="296">
        <v>21</v>
      </c>
      <c r="B30" s="272" t="s">
        <v>227</v>
      </c>
      <c r="C30" s="272">
        <v>2941.7</v>
      </c>
      <c r="D30" s="274">
        <v>2945.3833333333332</v>
      </c>
      <c r="E30" s="274">
        <v>2901.3166666666666</v>
      </c>
      <c r="F30" s="274">
        <v>2860.9333333333334</v>
      </c>
      <c r="G30" s="274">
        <v>2816.8666666666668</v>
      </c>
      <c r="H30" s="274">
        <v>2985.7666666666664</v>
      </c>
      <c r="I30" s="274">
        <v>3029.833333333333</v>
      </c>
      <c r="J30" s="274">
        <v>3070.2166666666662</v>
      </c>
      <c r="K30" s="272">
        <v>2989.45</v>
      </c>
      <c r="L30" s="272">
        <v>2905</v>
      </c>
      <c r="M30" s="272">
        <v>1.18604</v>
      </c>
    </row>
    <row r="31" spans="1:13">
      <c r="A31" s="296">
        <v>22</v>
      </c>
      <c r="B31" s="272" t="s">
        <v>44</v>
      </c>
      <c r="C31" s="272">
        <v>955.9</v>
      </c>
      <c r="D31" s="274">
        <v>953.76666666666677</v>
      </c>
      <c r="E31" s="274">
        <v>939.53333333333353</v>
      </c>
      <c r="F31" s="274">
        <v>923.16666666666674</v>
      </c>
      <c r="G31" s="274">
        <v>908.93333333333351</v>
      </c>
      <c r="H31" s="274">
        <v>970.13333333333355</v>
      </c>
      <c r="I31" s="274">
        <v>984.3666666666669</v>
      </c>
      <c r="J31" s="274">
        <v>1000.7333333333336</v>
      </c>
      <c r="K31" s="272">
        <v>968</v>
      </c>
      <c r="L31" s="272">
        <v>937.4</v>
      </c>
      <c r="M31" s="272">
        <v>10.42839</v>
      </c>
    </row>
    <row r="32" spans="1:13">
      <c r="A32" s="296">
        <v>23</v>
      </c>
      <c r="B32" s="272" t="s">
        <v>45</v>
      </c>
      <c r="C32" s="272">
        <v>268.95</v>
      </c>
      <c r="D32" s="274">
        <v>271.88333333333333</v>
      </c>
      <c r="E32" s="274">
        <v>265.06666666666666</v>
      </c>
      <c r="F32" s="274">
        <v>261.18333333333334</v>
      </c>
      <c r="G32" s="274">
        <v>254.36666666666667</v>
      </c>
      <c r="H32" s="274">
        <v>275.76666666666665</v>
      </c>
      <c r="I32" s="274">
        <v>282.58333333333326</v>
      </c>
      <c r="J32" s="274">
        <v>286.46666666666664</v>
      </c>
      <c r="K32" s="272">
        <v>278.7</v>
      </c>
      <c r="L32" s="272">
        <v>268</v>
      </c>
      <c r="M32" s="272">
        <v>80.996520000000004</v>
      </c>
    </row>
    <row r="33" spans="1:13">
      <c r="A33" s="296">
        <v>24</v>
      </c>
      <c r="B33" s="272" t="s">
        <v>46</v>
      </c>
      <c r="C33" s="272">
        <v>2720.7</v>
      </c>
      <c r="D33" s="274">
        <v>2744.2833333333333</v>
      </c>
      <c r="E33" s="274">
        <v>2680.4166666666665</v>
      </c>
      <c r="F33" s="274">
        <v>2640.1333333333332</v>
      </c>
      <c r="G33" s="274">
        <v>2576.2666666666664</v>
      </c>
      <c r="H33" s="274">
        <v>2784.5666666666666</v>
      </c>
      <c r="I33" s="274">
        <v>2848.4333333333334</v>
      </c>
      <c r="J33" s="274">
        <v>2888.7166666666667</v>
      </c>
      <c r="K33" s="272">
        <v>2808.15</v>
      </c>
      <c r="L33" s="272">
        <v>2704</v>
      </c>
      <c r="M33" s="272">
        <v>12.86454</v>
      </c>
    </row>
    <row r="34" spans="1:13">
      <c r="A34" s="296">
        <v>25</v>
      </c>
      <c r="B34" s="272" t="s">
        <v>47</v>
      </c>
      <c r="C34" s="272">
        <v>227.45</v>
      </c>
      <c r="D34" s="274">
        <v>227.38333333333333</v>
      </c>
      <c r="E34" s="274">
        <v>222.91666666666666</v>
      </c>
      <c r="F34" s="274">
        <v>218.38333333333333</v>
      </c>
      <c r="G34" s="274">
        <v>213.91666666666666</v>
      </c>
      <c r="H34" s="274">
        <v>231.91666666666666</v>
      </c>
      <c r="I34" s="274">
        <v>236.38333333333335</v>
      </c>
      <c r="J34" s="274">
        <v>240.91666666666666</v>
      </c>
      <c r="K34" s="272">
        <v>231.85</v>
      </c>
      <c r="L34" s="272">
        <v>222.85</v>
      </c>
      <c r="M34" s="272">
        <v>150.76432</v>
      </c>
    </row>
    <row r="35" spans="1:13">
      <c r="A35" s="296">
        <v>26</v>
      </c>
      <c r="B35" s="272" t="s">
        <v>48</v>
      </c>
      <c r="C35" s="272">
        <v>134.44999999999999</v>
      </c>
      <c r="D35" s="274">
        <v>134.86666666666667</v>
      </c>
      <c r="E35" s="274">
        <v>132.58333333333334</v>
      </c>
      <c r="F35" s="274">
        <v>130.71666666666667</v>
      </c>
      <c r="G35" s="274">
        <v>128.43333333333334</v>
      </c>
      <c r="H35" s="274">
        <v>136.73333333333335</v>
      </c>
      <c r="I35" s="274">
        <v>139.01666666666665</v>
      </c>
      <c r="J35" s="274">
        <v>140.88333333333335</v>
      </c>
      <c r="K35" s="272">
        <v>137.15</v>
      </c>
      <c r="L35" s="272">
        <v>133</v>
      </c>
      <c r="M35" s="272">
        <v>539.15263000000004</v>
      </c>
    </row>
    <row r="36" spans="1:13">
      <c r="A36" s="296">
        <v>27</v>
      </c>
      <c r="B36" s="272" t="s">
        <v>50</v>
      </c>
      <c r="C36" s="272">
        <v>2453.65</v>
      </c>
      <c r="D36" s="274">
        <v>2465.2833333333333</v>
      </c>
      <c r="E36" s="274">
        <v>2426.7166666666667</v>
      </c>
      <c r="F36" s="274">
        <v>2399.7833333333333</v>
      </c>
      <c r="G36" s="274">
        <v>2361.2166666666667</v>
      </c>
      <c r="H36" s="274">
        <v>2492.2166666666667</v>
      </c>
      <c r="I36" s="274">
        <v>2530.7833333333333</v>
      </c>
      <c r="J36" s="274">
        <v>2557.7166666666667</v>
      </c>
      <c r="K36" s="272">
        <v>2503.85</v>
      </c>
      <c r="L36" s="272">
        <v>2438.35</v>
      </c>
      <c r="M36" s="272">
        <v>24.09356</v>
      </c>
    </row>
    <row r="37" spans="1:13">
      <c r="A37" s="296">
        <v>28</v>
      </c>
      <c r="B37" s="272" t="s">
        <v>52</v>
      </c>
      <c r="C37" s="272">
        <v>920</v>
      </c>
      <c r="D37" s="274">
        <v>928.56666666666661</v>
      </c>
      <c r="E37" s="274">
        <v>908.38333333333321</v>
      </c>
      <c r="F37" s="274">
        <v>896.76666666666665</v>
      </c>
      <c r="G37" s="274">
        <v>876.58333333333326</v>
      </c>
      <c r="H37" s="274">
        <v>940.18333333333317</v>
      </c>
      <c r="I37" s="274">
        <v>960.36666666666656</v>
      </c>
      <c r="J37" s="274">
        <v>971.98333333333312</v>
      </c>
      <c r="K37" s="272">
        <v>948.75</v>
      </c>
      <c r="L37" s="272">
        <v>916.95</v>
      </c>
      <c r="M37" s="272">
        <v>47.558010000000003</v>
      </c>
    </row>
    <row r="38" spans="1:13">
      <c r="A38" s="296">
        <v>29</v>
      </c>
      <c r="B38" s="272" t="s">
        <v>228</v>
      </c>
      <c r="C38" s="272">
        <v>2877</v>
      </c>
      <c r="D38" s="274">
        <v>2882.65</v>
      </c>
      <c r="E38" s="274">
        <v>2819.55</v>
      </c>
      <c r="F38" s="274">
        <v>2762.1</v>
      </c>
      <c r="G38" s="274">
        <v>2699</v>
      </c>
      <c r="H38" s="274">
        <v>2940.1000000000004</v>
      </c>
      <c r="I38" s="274">
        <v>3003.2</v>
      </c>
      <c r="J38" s="274">
        <v>3060.6500000000005</v>
      </c>
      <c r="K38" s="272">
        <v>2945.75</v>
      </c>
      <c r="L38" s="272">
        <v>2825.2</v>
      </c>
      <c r="M38" s="272">
        <v>5.7580999999999998</v>
      </c>
    </row>
    <row r="39" spans="1:13">
      <c r="A39" s="296">
        <v>30</v>
      </c>
      <c r="B39" s="272" t="s">
        <v>54</v>
      </c>
      <c r="C39" s="272">
        <v>733.8</v>
      </c>
      <c r="D39" s="274">
        <v>728.71666666666658</v>
      </c>
      <c r="E39" s="274">
        <v>720.63333333333321</v>
      </c>
      <c r="F39" s="274">
        <v>707.46666666666658</v>
      </c>
      <c r="G39" s="274">
        <v>699.38333333333321</v>
      </c>
      <c r="H39" s="274">
        <v>741.88333333333321</v>
      </c>
      <c r="I39" s="274">
        <v>749.96666666666647</v>
      </c>
      <c r="J39" s="274">
        <v>763.13333333333321</v>
      </c>
      <c r="K39" s="272">
        <v>736.8</v>
      </c>
      <c r="L39" s="272">
        <v>715.55</v>
      </c>
      <c r="M39" s="272">
        <v>235.41361000000001</v>
      </c>
    </row>
    <row r="40" spans="1:13">
      <c r="A40" s="296">
        <v>31</v>
      </c>
      <c r="B40" s="272" t="s">
        <v>55</v>
      </c>
      <c r="C40" s="272">
        <v>4236.3500000000004</v>
      </c>
      <c r="D40" s="274">
        <v>4218.5333333333338</v>
      </c>
      <c r="E40" s="274">
        <v>4177.9166666666679</v>
      </c>
      <c r="F40" s="274">
        <v>4119.4833333333345</v>
      </c>
      <c r="G40" s="274">
        <v>4078.8666666666686</v>
      </c>
      <c r="H40" s="274">
        <v>4276.9666666666672</v>
      </c>
      <c r="I40" s="274">
        <v>4317.5833333333339</v>
      </c>
      <c r="J40" s="274">
        <v>4376.0166666666664</v>
      </c>
      <c r="K40" s="272">
        <v>4259.1499999999996</v>
      </c>
      <c r="L40" s="272">
        <v>4160.1000000000004</v>
      </c>
      <c r="M40" s="272">
        <v>6.8193700000000002</v>
      </c>
    </row>
    <row r="41" spans="1:13">
      <c r="A41" s="296">
        <v>32</v>
      </c>
      <c r="B41" s="272" t="s">
        <v>58</v>
      </c>
      <c r="C41" s="272">
        <v>5245.1</v>
      </c>
      <c r="D41" s="274">
        <v>5218.3666666666668</v>
      </c>
      <c r="E41" s="274">
        <v>5166.7333333333336</v>
      </c>
      <c r="F41" s="274">
        <v>5088.3666666666668</v>
      </c>
      <c r="G41" s="274">
        <v>5036.7333333333336</v>
      </c>
      <c r="H41" s="274">
        <v>5296.7333333333336</v>
      </c>
      <c r="I41" s="274">
        <v>5348.3666666666668</v>
      </c>
      <c r="J41" s="274">
        <v>5426.7333333333336</v>
      </c>
      <c r="K41" s="272">
        <v>5270</v>
      </c>
      <c r="L41" s="272">
        <v>5140</v>
      </c>
      <c r="M41" s="272">
        <v>26.507829999999998</v>
      </c>
    </row>
    <row r="42" spans="1:13">
      <c r="A42" s="296">
        <v>33</v>
      </c>
      <c r="B42" s="272" t="s">
        <v>57</v>
      </c>
      <c r="C42" s="272">
        <v>9536.0499999999993</v>
      </c>
      <c r="D42" s="274">
        <v>9536.9</v>
      </c>
      <c r="E42" s="274">
        <v>9434.5</v>
      </c>
      <c r="F42" s="274">
        <v>9332.9500000000007</v>
      </c>
      <c r="G42" s="274">
        <v>9230.5500000000011</v>
      </c>
      <c r="H42" s="274">
        <v>9638.4499999999989</v>
      </c>
      <c r="I42" s="274">
        <v>9740.8499999999967</v>
      </c>
      <c r="J42" s="274">
        <v>9842.3999999999978</v>
      </c>
      <c r="K42" s="272">
        <v>9639.2999999999993</v>
      </c>
      <c r="L42" s="272">
        <v>9435.35</v>
      </c>
      <c r="M42" s="272">
        <v>6.2354500000000002</v>
      </c>
    </row>
    <row r="43" spans="1:13">
      <c r="A43" s="296">
        <v>34</v>
      </c>
      <c r="B43" s="272" t="s">
        <v>229</v>
      </c>
      <c r="C43" s="272">
        <v>3388.55</v>
      </c>
      <c r="D43" s="274">
        <v>3371.5</v>
      </c>
      <c r="E43" s="274">
        <v>3342.05</v>
      </c>
      <c r="F43" s="274">
        <v>3295.55</v>
      </c>
      <c r="G43" s="274">
        <v>3266.1000000000004</v>
      </c>
      <c r="H43" s="274">
        <v>3418</v>
      </c>
      <c r="I43" s="274">
        <v>3447.45</v>
      </c>
      <c r="J43" s="274">
        <v>3493.95</v>
      </c>
      <c r="K43" s="272">
        <v>3400.95</v>
      </c>
      <c r="L43" s="272">
        <v>3325</v>
      </c>
      <c r="M43" s="272">
        <v>0.45567999999999997</v>
      </c>
    </row>
    <row r="44" spans="1:13">
      <c r="A44" s="296">
        <v>35</v>
      </c>
      <c r="B44" s="272" t="s">
        <v>59</v>
      </c>
      <c r="C44" s="272">
        <v>1721.6</v>
      </c>
      <c r="D44" s="274">
        <v>1718.8666666666668</v>
      </c>
      <c r="E44" s="274">
        <v>1682.7333333333336</v>
      </c>
      <c r="F44" s="274">
        <v>1643.8666666666668</v>
      </c>
      <c r="G44" s="274">
        <v>1607.7333333333336</v>
      </c>
      <c r="H44" s="274">
        <v>1757.7333333333336</v>
      </c>
      <c r="I44" s="274">
        <v>1793.8666666666668</v>
      </c>
      <c r="J44" s="274">
        <v>1832.7333333333336</v>
      </c>
      <c r="K44" s="272">
        <v>1755</v>
      </c>
      <c r="L44" s="272">
        <v>1680</v>
      </c>
      <c r="M44" s="272">
        <v>9.3019800000000004</v>
      </c>
    </row>
    <row r="45" spans="1:13">
      <c r="A45" s="296">
        <v>36</v>
      </c>
      <c r="B45" s="272" t="s">
        <v>230</v>
      </c>
      <c r="C45" s="272">
        <v>342.85</v>
      </c>
      <c r="D45" s="274">
        <v>342.55</v>
      </c>
      <c r="E45" s="274">
        <v>337.45000000000005</v>
      </c>
      <c r="F45" s="274">
        <v>332.05</v>
      </c>
      <c r="G45" s="274">
        <v>326.95000000000005</v>
      </c>
      <c r="H45" s="274">
        <v>347.95000000000005</v>
      </c>
      <c r="I45" s="274">
        <v>353.05000000000007</v>
      </c>
      <c r="J45" s="274">
        <v>358.45000000000005</v>
      </c>
      <c r="K45" s="272">
        <v>347.65</v>
      </c>
      <c r="L45" s="272">
        <v>337.15</v>
      </c>
      <c r="M45" s="272">
        <v>126.11884000000001</v>
      </c>
    </row>
    <row r="46" spans="1:13">
      <c r="A46" s="296">
        <v>37</v>
      </c>
      <c r="B46" s="272" t="s">
        <v>60</v>
      </c>
      <c r="C46" s="272">
        <v>77.099999999999994</v>
      </c>
      <c r="D46" s="274">
        <v>76.483333333333334</v>
      </c>
      <c r="E46" s="274">
        <v>74.116666666666674</v>
      </c>
      <c r="F46" s="274">
        <v>71.13333333333334</v>
      </c>
      <c r="G46" s="274">
        <v>68.76666666666668</v>
      </c>
      <c r="H46" s="274">
        <v>79.466666666666669</v>
      </c>
      <c r="I46" s="274">
        <v>81.833333333333314</v>
      </c>
      <c r="J46" s="274">
        <v>84.816666666666663</v>
      </c>
      <c r="K46" s="272">
        <v>78.849999999999994</v>
      </c>
      <c r="L46" s="272">
        <v>73.5</v>
      </c>
      <c r="M46" s="272">
        <v>650.76251999999999</v>
      </c>
    </row>
    <row r="47" spans="1:13">
      <c r="A47" s="296">
        <v>38</v>
      </c>
      <c r="B47" s="272" t="s">
        <v>61</v>
      </c>
      <c r="C47" s="272">
        <v>54</v>
      </c>
      <c r="D47" s="274">
        <v>53.800000000000004</v>
      </c>
      <c r="E47" s="274">
        <v>52.70000000000001</v>
      </c>
      <c r="F47" s="274">
        <v>51.400000000000006</v>
      </c>
      <c r="G47" s="274">
        <v>50.300000000000011</v>
      </c>
      <c r="H47" s="274">
        <v>55.100000000000009</v>
      </c>
      <c r="I47" s="274">
        <v>56.2</v>
      </c>
      <c r="J47" s="274">
        <v>57.500000000000007</v>
      </c>
      <c r="K47" s="272">
        <v>54.9</v>
      </c>
      <c r="L47" s="272">
        <v>52.5</v>
      </c>
      <c r="M47" s="272">
        <v>85.844679999999997</v>
      </c>
    </row>
    <row r="48" spans="1:13">
      <c r="A48" s="296">
        <v>39</v>
      </c>
      <c r="B48" s="272" t="s">
        <v>62</v>
      </c>
      <c r="C48" s="272">
        <v>1569.85</v>
      </c>
      <c r="D48" s="274">
        <v>1565.25</v>
      </c>
      <c r="E48" s="274">
        <v>1541.5</v>
      </c>
      <c r="F48" s="274">
        <v>1513.15</v>
      </c>
      <c r="G48" s="274">
        <v>1489.4</v>
      </c>
      <c r="H48" s="274">
        <v>1593.6</v>
      </c>
      <c r="I48" s="274">
        <v>1617.35</v>
      </c>
      <c r="J48" s="274">
        <v>1645.6999999999998</v>
      </c>
      <c r="K48" s="272">
        <v>1589</v>
      </c>
      <c r="L48" s="272">
        <v>1536.9</v>
      </c>
      <c r="M48" s="272">
        <v>8.3817000000000004</v>
      </c>
    </row>
    <row r="49" spans="1:13">
      <c r="A49" s="296">
        <v>40</v>
      </c>
      <c r="B49" s="272" t="s">
        <v>65</v>
      </c>
      <c r="C49" s="272">
        <v>728.95</v>
      </c>
      <c r="D49" s="274">
        <v>727.08333333333337</v>
      </c>
      <c r="E49" s="274">
        <v>717.16666666666674</v>
      </c>
      <c r="F49" s="274">
        <v>705.38333333333333</v>
      </c>
      <c r="G49" s="274">
        <v>695.4666666666667</v>
      </c>
      <c r="H49" s="274">
        <v>738.86666666666679</v>
      </c>
      <c r="I49" s="274">
        <v>748.78333333333353</v>
      </c>
      <c r="J49" s="274">
        <v>760.56666666666683</v>
      </c>
      <c r="K49" s="272">
        <v>737</v>
      </c>
      <c r="L49" s="272">
        <v>715.3</v>
      </c>
      <c r="M49" s="272">
        <v>15.798819999999999</v>
      </c>
    </row>
    <row r="50" spans="1:13">
      <c r="A50" s="296">
        <v>41</v>
      </c>
      <c r="B50" s="272" t="s">
        <v>64</v>
      </c>
      <c r="C50" s="272">
        <v>139.1</v>
      </c>
      <c r="D50" s="274">
        <v>138.14999999999998</v>
      </c>
      <c r="E50" s="274">
        <v>135.09999999999997</v>
      </c>
      <c r="F50" s="274">
        <v>131.1</v>
      </c>
      <c r="G50" s="274">
        <v>128.04999999999998</v>
      </c>
      <c r="H50" s="274">
        <v>142.14999999999995</v>
      </c>
      <c r="I50" s="274">
        <v>145.19999999999996</v>
      </c>
      <c r="J50" s="274">
        <v>149.19999999999993</v>
      </c>
      <c r="K50" s="272">
        <v>141.19999999999999</v>
      </c>
      <c r="L50" s="272">
        <v>134.15</v>
      </c>
      <c r="M50" s="272">
        <v>211.46786</v>
      </c>
    </row>
    <row r="51" spans="1:13">
      <c r="A51" s="296">
        <v>42</v>
      </c>
      <c r="B51" s="272" t="s">
        <v>66</v>
      </c>
      <c r="C51" s="272">
        <v>634.35</v>
      </c>
      <c r="D51" s="274">
        <v>644.6</v>
      </c>
      <c r="E51" s="274">
        <v>621.20000000000005</v>
      </c>
      <c r="F51" s="274">
        <v>608.05000000000007</v>
      </c>
      <c r="G51" s="274">
        <v>584.65000000000009</v>
      </c>
      <c r="H51" s="274">
        <v>657.75</v>
      </c>
      <c r="I51" s="274">
        <v>681.14999999999986</v>
      </c>
      <c r="J51" s="274">
        <v>694.3</v>
      </c>
      <c r="K51" s="272">
        <v>668</v>
      </c>
      <c r="L51" s="272">
        <v>631.45000000000005</v>
      </c>
      <c r="M51" s="272">
        <v>35.29045</v>
      </c>
    </row>
    <row r="52" spans="1:13">
      <c r="A52" s="296">
        <v>43</v>
      </c>
      <c r="B52" s="272" t="s">
        <v>69</v>
      </c>
      <c r="C52" s="272">
        <v>39.700000000000003</v>
      </c>
      <c r="D52" s="274">
        <v>40.050000000000004</v>
      </c>
      <c r="E52" s="274">
        <v>38.750000000000007</v>
      </c>
      <c r="F52" s="274">
        <v>37.800000000000004</v>
      </c>
      <c r="G52" s="274">
        <v>36.500000000000007</v>
      </c>
      <c r="H52" s="274">
        <v>41.000000000000007</v>
      </c>
      <c r="I52" s="274">
        <v>42.300000000000004</v>
      </c>
      <c r="J52" s="274">
        <v>43.250000000000007</v>
      </c>
      <c r="K52" s="272">
        <v>41.35</v>
      </c>
      <c r="L52" s="272">
        <v>39.1</v>
      </c>
      <c r="M52" s="272">
        <v>1046.3890799999999</v>
      </c>
    </row>
    <row r="53" spans="1:13">
      <c r="A53" s="296">
        <v>44</v>
      </c>
      <c r="B53" s="272" t="s">
        <v>73</v>
      </c>
      <c r="C53" s="272">
        <v>414.9</v>
      </c>
      <c r="D53" s="274">
        <v>411.41666666666669</v>
      </c>
      <c r="E53" s="274">
        <v>405.83333333333337</v>
      </c>
      <c r="F53" s="274">
        <v>396.76666666666671</v>
      </c>
      <c r="G53" s="274">
        <v>391.18333333333339</v>
      </c>
      <c r="H53" s="274">
        <v>420.48333333333335</v>
      </c>
      <c r="I53" s="274">
        <v>426.06666666666672</v>
      </c>
      <c r="J53" s="274">
        <v>435.13333333333333</v>
      </c>
      <c r="K53" s="272">
        <v>417</v>
      </c>
      <c r="L53" s="272">
        <v>402.35</v>
      </c>
      <c r="M53" s="272">
        <v>85.092529999999996</v>
      </c>
    </row>
    <row r="54" spans="1:13">
      <c r="A54" s="296">
        <v>45</v>
      </c>
      <c r="B54" s="272" t="s">
        <v>68</v>
      </c>
      <c r="C54" s="272">
        <v>608.85</v>
      </c>
      <c r="D54" s="274">
        <v>610.26666666666665</v>
      </c>
      <c r="E54" s="274">
        <v>598.0333333333333</v>
      </c>
      <c r="F54" s="274">
        <v>587.2166666666667</v>
      </c>
      <c r="G54" s="274">
        <v>574.98333333333335</v>
      </c>
      <c r="H54" s="274">
        <v>621.08333333333326</v>
      </c>
      <c r="I54" s="274">
        <v>633.31666666666661</v>
      </c>
      <c r="J54" s="274">
        <v>644.13333333333321</v>
      </c>
      <c r="K54" s="272">
        <v>622.5</v>
      </c>
      <c r="L54" s="272">
        <v>599.45000000000005</v>
      </c>
      <c r="M54" s="272">
        <v>300.76560999999998</v>
      </c>
    </row>
    <row r="55" spans="1:13">
      <c r="A55" s="296">
        <v>46</v>
      </c>
      <c r="B55" s="272" t="s">
        <v>70</v>
      </c>
      <c r="C55" s="272">
        <v>401.2</v>
      </c>
      <c r="D55" s="274">
        <v>399.21666666666664</v>
      </c>
      <c r="E55" s="274">
        <v>393.5333333333333</v>
      </c>
      <c r="F55" s="274">
        <v>385.86666666666667</v>
      </c>
      <c r="G55" s="274">
        <v>380.18333333333334</v>
      </c>
      <c r="H55" s="274">
        <v>406.88333333333327</v>
      </c>
      <c r="I55" s="274">
        <v>412.56666666666655</v>
      </c>
      <c r="J55" s="274">
        <v>420.23333333333323</v>
      </c>
      <c r="K55" s="272">
        <v>404.9</v>
      </c>
      <c r="L55" s="272">
        <v>391.55</v>
      </c>
      <c r="M55" s="272">
        <v>72.491079999999997</v>
      </c>
    </row>
    <row r="56" spans="1:13">
      <c r="A56" s="296">
        <v>47</v>
      </c>
      <c r="B56" s="272" t="s">
        <v>231</v>
      </c>
      <c r="C56" s="272">
        <v>1253.7</v>
      </c>
      <c r="D56" s="274">
        <v>1257.3833333333332</v>
      </c>
      <c r="E56" s="274">
        <v>1240.7666666666664</v>
      </c>
      <c r="F56" s="274">
        <v>1227.8333333333333</v>
      </c>
      <c r="G56" s="274">
        <v>1211.2166666666665</v>
      </c>
      <c r="H56" s="274">
        <v>1270.3166666666664</v>
      </c>
      <c r="I56" s="274">
        <v>1286.9333333333332</v>
      </c>
      <c r="J56" s="274">
        <v>1299.8666666666663</v>
      </c>
      <c r="K56" s="272">
        <v>1274</v>
      </c>
      <c r="L56" s="272">
        <v>1244.45</v>
      </c>
      <c r="M56" s="272">
        <v>0.42777999999999999</v>
      </c>
    </row>
    <row r="57" spans="1:13">
      <c r="A57" s="296">
        <v>48</v>
      </c>
      <c r="B57" s="272" t="s">
        <v>71</v>
      </c>
      <c r="C57" s="272">
        <v>16551.05</v>
      </c>
      <c r="D57" s="274">
        <v>16591.216666666667</v>
      </c>
      <c r="E57" s="274">
        <v>16402.433333333334</v>
      </c>
      <c r="F57" s="274">
        <v>16253.816666666666</v>
      </c>
      <c r="G57" s="274">
        <v>16065.033333333333</v>
      </c>
      <c r="H57" s="274">
        <v>16739.833333333336</v>
      </c>
      <c r="I57" s="274">
        <v>16928.616666666669</v>
      </c>
      <c r="J57" s="274">
        <v>17077.233333333337</v>
      </c>
      <c r="K57" s="272">
        <v>16780</v>
      </c>
      <c r="L57" s="272">
        <v>16442.599999999999</v>
      </c>
      <c r="M57" s="272">
        <v>0.54279999999999995</v>
      </c>
    </row>
    <row r="58" spans="1:13">
      <c r="A58" s="296">
        <v>49</v>
      </c>
      <c r="B58" s="272" t="s">
        <v>74</v>
      </c>
      <c r="C58" s="272">
        <v>3516.5</v>
      </c>
      <c r="D58" s="274">
        <v>3520.5</v>
      </c>
      <c r="E58" s="274">
        <v>3497</v>
      </c>
      <c r="F58" s="274">
        <v>3477.5</v>
      </c>
      <c r="G58" s="274">
        <v>3454</v>
      </c>
      <c r="H58" s="274">
        <v>3540</v>
      </c>
      <c r="I58" s="274">
        <v>3563.5</v>
      </c>
      <c r="J58" s="274">
        <v>3583</v>
      </c>
      <c r="K58" s="272">
        <v>3544</v>
      </c>
      <c r="L58" s="272">
        <v>3501</v>
      </c>
      <c r="M58" s="272">
        <v>7.86972</v>
      </c>
    </row>
    <row r="59" spans="1:13">
      <c r="A59" s="296">
        <v>50</v>
      </c>
      <c r="B59" s="272" t="s">
        <v>80</v>
      </c>
      <c r="C59" s="272">
        <v>634.75</v>
      </c>
      <c r="D59" s="274">
        <v>632.30000000000007</v>
      </c>
      <c r="E59" s="274">
        <v>626.60000000000014</v>
      </c>
      <c r="F59" s="274">
        <v>618.45000000000005</v>
      </c>
      <c r="G59" s="274">
        <v>612.75000000000011</v>
      </c>
      <c r="H59" s="274">
        <v>640.45000000000016</v>
      </c>
      <c r="I59" s="274">
        <v>646.1500000000002</v>
      </c>
      <c r="J59" s="274">
        <v>654.30000000000018</v>
      </c>
      <c r="K59" s="272">
        <v>638</v>
      </c>
      <c r="L59" s="272">
        <v>624.15</v>
      </c>
      <c r="M59" s="272">
        <v>2.4872399999999999</v>
      </c>
    </row>
    <row r="60" spans="1:13">
      <c r="A60" s="296">
        <v>51</v>
      </c>
      <c r="B60" s="272" t="s">
        <v>75</v>
      </c>
      <c r="C60" s="272">
        <v>476.9</v>
      </c>
      <c r="D60" s="274">
        <v>476.0333333333333</v>
      </c>
      <c r="E60" s="274">
        <v>469.26666666666659</v>
      </c>
      <c r="F60" s="274">
        <v>461.63333333333327</v>
      </c>
      <c r="G60" s="274">
        <v>454.86666666666656</v>
      </c>
      <c r="H60" s="274">
        <v>483.66666666666663</v>
      </c>
      <c r="I60" s="274">
        <v>490.43333333333328</v>
      </c>
      <c r="J60" s="274">
        <v>498.06666666666666</v>
      </c>
      <c r="K60" s="272">
        <v>482.8</v>
      </c>
      <c r="L60" s="272">
        <v>468.4</v>
      </c>
      <c r="M60" s="272">
        <v>63.992139999999999</v>
      </c>
    </row>
    <row r="61" spans="1:13">
      <c r="A61" s="296">
        <v>52</v>
      </c>
      <c r="B61" s="272" t="s">
        <v>76</v>
      </c>
      <c r="C61" s="272">
        <v>153.05000000000001</v>
      </c>
      <c r="D61" s="274">
        <v>151.48333333333332</v>
      </c>
      <c r="E61" s="274">
        <v>146.76666666666665</v>
      </c>
      <c r="F61" s="274">
        <v>140.48333333333332</v>
      </c>
      <c r="G61" s="274">
        <v>135.76666666666665</v>
      </c>
      <c r="H61" s="274">
        <v>157.76666666666665</v>
      </c>
      <c r="I61" s="274">
        <v>162.48333333333329</v>
      </c>
      <c r="J61" s="274">
        <v>168.76666666666665</v>
      </c>
      <c r="K61" s="272">
        <v>156.19999999999999</v>
      </c>
      <c r="L61" s="272">
        <v>145.19999999999999</v>
      </c>
      <c r="M61" s="272">
        <v>573.36621000000002</v>
      </c>
    </row>
    <row r="62" spans="1:13">
      <c r="A62" s="296">
        <v>53</v>
      </c>
      <c r="B62" s="272" t="s">
        <v>77</v>
      </c>
      <c r="C62" s="272">
        <v>129.1</v>
      </c>
      <c r="D62" s="274">
        <v>128.33333333333334</v>
      </c>
      <c r="E62" s="274">
        <v>126.81666666666669</v>
      </c>
      <c r="F62" s="274">
        <v>124.53333333333335</v>
      </c>
      <c r="G62" s="274">
        <v>123.01666666666669</v>
      </c>
      <c r="H62" s="274">
        <v>130.61666666666667</v>
      </c>
      <c r="I62" s="274">
        <v>132.13333333333333</v>
      </c>
      <c r="J62" s="274">
        <v>134.41666666666669</v>
      </c>
      <c r="K62" s="272">
        <v>129.85</v>
      </c>
      <c r="L62" s="272">
        <v>126.05</v>
      </c>
      <c r="M62" s="272">
        <v>21.184570000000001</v>
      </c>
    </row>
    <row r="63" spans="1:13">
      <c r="A63" s="296">
        <v>54</v>
      </c>
      <c r="B63" s="272" t="s">
        <v>81</v>
      </c>
      <c r="C63" s="272">
        <v>459.85</v>
      </c>
      <c r="D63" s="274">
        <v>455.05</v>
      </c>
      <c r="E63" s="274">
        <v>442.85</v>
      </c>
      <c r="F63" s="274">
        <v>425.85</v>
      </c>
      <c r="G63" s="274">
        <v>413.65000000000003</v>
      </c>
      <c r="H63" s="274">
        <v>472.05</v>
      </c>
      <c r="I63" s="274">
        <v>484.24999999999994</v>
      </c>
      <c r="J63" s="274">
        <v>501.25</v>
      </c>
      <c r="K63" s="272">
        <v>467.25</v>
      </c>
      <c r="L63" s="272">
        <v>438.05</v>
      </c>
      <c r="M63" s="272">
        <v>99.72466</v>
      </c>
    </row>
    <row r="64" spans="1:13">
      <c r="A64" s="296">
        <v>55</v>
      </c>
      <c r="B64" s="272" t="s">
        <v>82</v>
      </c>
      <c r="C64" s="272">
        <v>849.25</v>
      </c>
      <c r="D64" s="274">
        <v>850.78333333333342</v>
      </c>
      <c r="E64" s="274">
        <v>822.66666666666686</v>
      </c>
      <c r="F64" s="274">
        <v>796.08333333333348</v>
      </c>
      <c r="G64" s="274">
        <v>767.96666666666692</v>
      </c>
      <c r="H64" s="274">
        <v>877.36666666666679</v>
      </c>
      <c r="I64" s="274">
        <v>905.48333333333335</v>
      </c>
      <c r="J64" s="274">
        <v>932.06666666666672</v>
      </c>
      <c r="K64" s="272">
        <v>878.9</v>
      </c>
      <c r="L64" s="272">
        <v>824.2</v>
      </c>
      <c r="M64" s="272">
        <v>156.74616</v>
      </c>
    </row>
    <row r="65" spans="1:13">
      <c r="A65" s="296">
        <v>56</v>
      </c>
      <c r="B65" s="272" t="s">
        <v>232</v>
      </c>
      <c r="C65" s="272">
        <v>182.55</v>
      </c>
      <c r="D65" s="274">
        <v>181.30000000000004</v>
      </c>
      <c r="E65" s="274">
        <v>179.30000000000007</v>
      </c>
      <c r="F65" s="274">
        <v>176.05000000000004</v>
      </c>
      <c r="G65" s="274">
        <v>174.05000000000007</v>
      </c>
      <c r="H65" s="274">
        <v>184.55000000000007</v>
      </c>
      <c r="I65" s="274">
        <v>186.55</v>
      </c>
      <c r="J65" s="274">
        <v>189.80000000000007</v>
      </c>
      <c r="K65" s="272">
        <v>183.3</v>
      </c>
      <c r="L65" s="272">
        <v>178.05</v>
      </c>
      <c r="M65" s="272">
        <v>23.41714</v>
      </c>
    </row>
    <row r="66" spans="1:13">
      <c r="A66" s="296">
        <v>57</v>
      </c>
      <c r="B66" s="272" t="s">
        <v>83</v>
      </c>
      <c r="C66" s="272">
        <v>137.25</v>
      </c>
      <c r="D66" s="274">
        <v>135.5</v>
      </c>
      <c r="E66" s="274">
        <v>133</v>
      </c>
      <c r="F66" s="274">
        <v>128.75</v>
      </c>
      <c r="G66" s="274">
        <v>126.25</v>
      </c>
      <c r="H66" s="274">
        <v>139.75</v>
      </c>
      <c r="I66" s="274">
        <v>142.25</v>
      </c>
      <c r="J66" s="274">
        <v>146.5</v>
      </c>
      <c r="K66" s="272">
        <v>138</v>
      </c>
      <c r="L66" s="272">
        <v>131.25</v>
      </c>
      <c r="M66" s="272">
        <v>254.83402000000001</v>
      </c>
    </row>
    <row r="67" spans="1:13">
      <c r="A67" s="296">
        <v>58</v>
      </c>
      <c r="B67" s="272" t="s">
        <v>826</v>
      </c>
      <c r="C67" s="272">
        <v>2523.25</v>
      </c>
      <c r="D67" s="274">
        <v>2501.2833333333333</v>
      </c>
      <c r="E67" s="274">
        <v>2450.5666666666666</v>
      </c>
      <c r="F67" s="274">
        <v>2377.8833333333332</v>
      </c>
      <c r="G67" s="274">
        <v>2327.1666666666665</v>
      </c>
      <c r="H67" s="274">
        <v>2573.9666666666667</v>
      </c>
      <c r="I67" s="274">
        <v>2624.6833333333329</v>
      </c>
      <c r="J67" s="274">
        <v>2697.3666666666668</v>
      </c>
      <c r="K67" s="272">
        <v>2552</v>
      </c>
      <c r="L67" s="272">
        <v>2428.6</v>
      </c>
      <c r="M67" s="272">
        <v>4.5723900000000004</v>
      </c>
    </row>
    <row r="68" spans="1:13">
      <c r="A68" s="296">
        <v>59</v>
      </c>
      <c r="B68" s="272" t="s">
        <v>84</v>
      </c>
      <c r="C68" s="272">
        <v>1609.1</v>
      </c>
      <c r="D68" s="274">
        <v>1614.6000000000001</v>
      </c>
      <c r="E68" s="274">
        <v>1594.3000000000002</v>
      </c>
      <c r="F68" s="274">
        <v>1579.5</v>
      </c>
      <c r="G68" s="274">
        <v>1559.2</v>
      </c>
      <c r="H68" s="274">
        <v>1629.4000000000003</v>
      </c>
      <c r="I68" s="274">
        <v>1649.7</v>
      </c>
      <c r="J68" s="274">
        <v>1664.5000000000005</v>
      </c>
      <c r="K68" s="272">
        <v>1634.9</v>
      </c>
      <c r="L68" s="272">
        <v>1599.8</v>
      </c>
      <c r="M68" s="272">
        <v>6.7787699999999997</v>
      </c>
    </row>
    <row r="69" spans="1:13">
      <c r="A69" s="296">
        <v>60</v>
      </c>
      <c r="B69" s="272" t="s">
        <v>85</v>
      </c>
      <c r="C69" s="272">
        <v>464.45</v>
      </c>
      <c r="D69" s="274">
        <v>465.68333333333334</v>
      </c>
      <c r="E69" s="274">
        <v>457.76666666666665</v>
      </c>
      <c r="F69" s="274">
        <v>451.08333333333331</v>
      </c>
      <c r="G69" s="274">
        <v>443.16666666666663</v>
      </c>
      <c r="H69" s="274">
        <v>472.36666666666667</v>
      </c>
      <c r="I69" s="274">
        <v>480.2833333333333</v>
      </c>
      <c r="J69" s="274">
        <v>486.9666666666667</v>
      </c>
      <c r="K69" s="272">
        <v>473.6</v>
      </c>
      <c r="L69" s="272">
        <v>459</v>
      </c>
      <c r="M69" s="272">
        <v>38.806080000000001</v>
      </c>
    </row>
    <row r="70" spans="1:13">
      <c r="A70" s="296">
        <v>61</v>
      </c>
      <c r="B70" s="272" t="s">
        <v>233</v>
      </c>
      <c r="C70" s="272">
        <v>784.65</v>
      </c>
      <c r="D70" s="274">
        <v>787.7833333333333</v>
      </c>
      <c r="E70" s="274">
        <v>777.91666666666663</v>
      </c>
      <c r="F70" s="274">
        <v>771.18333333333328</v>
      </c>
      <c r="G70" s="274">
        <v>761.31666666666661</v>
      </c>
      <c r="H70" s="274">
        <v>794.51666666666665</v>
      </c>
      <c r="I70" s="274">
        <v>804.38333333333344</v>
      </c>
      <c r="J70" s="274">
        <v>811.11666666666667</v>
      </c>
      <c r="K70" s="272">
        <v>797.65</v>
      </c>
      <c r="L70" s="272">
        <v>781.05</v>
      </c>
      <c r="M70" s="272">
        <v>7.2719300000000002</v>
      </c>
    </row>
    <row r="71" spans="1:13">
      <c r="A71" s="296">
        <v>62</v>
      </c>
      <c r="B71" s="272" t="s">
        <v>234</v>
      </c>
      <c r="C71" s="272">
        <v>411.05</v>
      </c>
      <c r="D71" s="274">
        <v>411.23333333333335</v>
      </c>
      <c r="E71" s="274">
        <v>404.81666666666672</v>
      </c>
      <c r="F71" s="274">
        <v>398.58333333333337</v>
      </c>
      <c r="G71" s="274">
        <v>392.16666666666674</v>
      </c>
      <c r="H71" s="274">
        <v>417.4666666666667</v>
      </c>
      <c r="I71" s="274">
        <v>423.88333333333333</v>
      </c>
      <c r="J71" s="274">
        <v>430.11666666666667</v>
      </c>
      <c r="K71" s="272">
        <v>417.65</v>
      </c>
      <c r="L71" s="272">
        <v>405</v>
      </c>
      <c r="M71" s="272">
        <v>25.800160000000002</v>
      </c>
    </row>
    <row r="72" spans="1:13">
      <c r="A72" s="296">
        <v>63</v>
      </c>
      <c r="B72" s="272" t="s">
        <v>86</v>
      </c>
      <c r="C72" s="272">
        <v>763.7</v>
      </c>
      <c r="D72" s="274">
        <v>763.91666666666663</v>
      </c>
      <c r="E72" s="274">
        <v>747.83333333333326</v>
      </c>
      <c r="F72" s="274">
        <v>731.96666666666658</v>
      </c>
      <c r="G72" s="274">
        <v>715.88333333333321</v>
      </c>
      <c r="H72" s="274">
        <v>779.7833333333333</v>
      </c>
      <c r="I72" s="274">
        <v>795.86666666666656</v>
      </c>
      <c r="J72" s="274">
        <v>811.73333333333335</v>
      </c>
      <c r="K72" s="272">
        <v>780</v>
      </c>
      <c r="L72" s="272">
        <v>748.05</v>
      </c>
      <c r="M72" s="272">
        <v>14.205120000000001</v>
      </c>
    </row>
    <row r="73" spans="1:13">
      <c r="A73" s="296">
        <v>64</v>
      </c>
      <c r="B73" s="272" t="s">
        <v>92</v>
      </c>
      <c r="C73" s="272">
        <v>289.95</v>
      </c>
      <c r="D73" s="274">
        <v>292.33333333333331</v>
      </c>
      <c r="E73" s="274">
        <v>283.26666666666665</v>
      </c>
      <c r="F73" s="274">
        <v>276.58333333333331</v>
      </c>
      <c r="G73" s="274">
        <v>267.51666666666665</v>
      </c>
      <c r="H73" s="274">
        <v>299.01666666666665</v>
      </c>
      <c r="I73" s="274">
        <v>308.08333333333337</v>
      </c>
      <c r="J73" s="274">
        <v>314.76666666666665</v>
      </c>
      <c r="K73" s="272">
        <v>301.39999999999998</v>
      </c>
      <c r="L73" s="272">
        <v>285.64999999999998</v>
      </c>
      <c r="M73" s="272">
        <v>245.68816000000001</v>
      </c>
    </row>
    <row r="74" spans="1:13">
      <c r="A74" s="296">
        <v>65</v>
      </c>
      <c r="B74" s="272" t="s">
        <v>87</v>
      </c>
      <c r="C74" s="272">
        <v>524.75</v>
      </c>
      <c r="D74" s="274">
        <v>525.63333333333333</v>
      </c>
      <c r="E74" s="274">
        <v>522.11666666666667</v>
      </c>
      <c r="F74" s="274">
        <v>519.48333333333335</v>
      </c>
      <c r="G74" s="274">
        <v>515.9666666666667</v>
      </c>
      <c r="H74" s="274">
        <v>528.26666666666665</v>
      </c>
      <c r="I74" s="274">
        <v>531.7833333333333</v>
      </c>
      <c r="J74" s="274">
        <v>534.41666666666663</v>
      </c>
      <c r="K74" s="272">
        <v>529.15</v>
      </c>
      <c r="L74" s="272">
        <v>523</v>
      </c>
      <c r="M74" s="272">
        <v>26.804790000000001</v>
      </c>
    </row>
    <row r="75" spans="1:13">
      <c r="A75" s="296">
        <v>66</v>
      </c>
      <c r="B75" s="272" t="s">
        <v>235</v>
      </c>
      <c r="C75" s="272">
        <v>1244</v>
      </c>
      <c r="D75" s="274">
        <v>1253.1000000000001</v>
      </c>
      <c r="E75" s="274">
        <v>1230.9500000000003</v>
      </c>
      <c r="F75" s="274">
        <v>1217.9000000000001</v>
      </c>
      <c r="G75" s="274">
        <v>1195.7500000000002</v>
      </c>
      <c r="H75" s="274">
        <v>1266.1500000000003</v>
      </c>
      <c r="I75" s="274">
        <v>1288.3000000000004</v>
      </c>
      <c r="J75" s="274">
        <v>1301.3500000000004</v>
      </c>
      <c r="K75" s="272">
        <v>1275.25</v>
      </c>
      <c r="L75" s="272">
        <v>1240.05</v>
      </c>
      <c r="M75" s="272">
        <v>2.0413399999999999</v>
      </c>
    </row>
    <row r="76" spans="1:13">
      <c r="A76" s="296">
        <v>67</v>
      </c>
      <c r="B76" s="272" t="s">
        <v>842</v>
      </c>
      <c r="C76" s="272">
        <v>345.8</v>
      </c>
      <c r="D76" s="274">
        <v>350.39999999999992</v>
      </c>
      <c r="E76" s="274">
        <v>337.79999999999984</v>
      </c>
      <c r="F76" s="274">
        <v>329.7999999999999</v>
      </c>
      <c r="G76" s="274">
        <v>317.19999999999982</v>
      </c>
      <c r="H76" s="274">
        <v>358.39999999999986</v>
      </c>
      <c r="I76" s="274">
        <v>370.99999999999989</v>
      </c>
      <c r="J76" s="274">
        <v>378.99999999999989</v>
      </c>
      <c r="K76" s="272">
        <v>363</v>
      </c>
      <c r="L76" s="272">
        <v>342.4</v>
      </c>
      <c r="M76" s="272">
        <v>7.2027000000000001</v>
      </c>
    </row>
    <row r="77" spans="1:13">
      <c r="A77" s="296">
        <v>68</v>
      </c>
      <c r="B77" s="272" t="s">
        <v>90</v>
      </c>
      <c r="C77" s="272">
        <v>3680.25</v>
      </c>
      <c r="D77" s="274">
        <v>3652.7999999999997</v>
      </c>
      <c r="E77" s="274">
        <v>3588.6999999999994</v>
      </c>
      <c r="F77" s="274">
        <v>3497.1499999999996</v>
      </c>
      <c r="G77" s="274">
        <v>3433.0499999999993</v>
      </c>
      <c r="H77" s="274">
        <v>3744.3499999999995</v>
      </c>
      <c r="I77" s="274">
        <v>3808.45</v>
      </c>
      <c r="J77" s="274">
        <v>3899.9999999999995</v>
      </c>
      <c r="K77" s="272">
        <v>3716.9</v>
      </c>
      <c r="L77" s="272">
        <v>3561.25</v>
      </c>
      <c r="M77" s="272">
        <v>16.931640000000002</v>
      </c>
    </row>
    <row r="78" spans="1:13">
      <c r="A78" s="296">
        <v>69</v>
      </c>
      <c r="B78" s="272" t="s">
        <v>349</v>
      </c>
      <c r="C78" s="272">
        <v>2372.5500000000002</v>
      </c>
      <c r="D78" s="274">
        <v>2346.7999999999997</v>
      </c>
      <c r="E78" s="274">
        <v>2223.8999999999996</v>
      </c>
      <c r="F78" s="274">
        <v>2075.25</v>
      </c>
      <c r="G78" s="274">
        <v>1952.35</v>
      </c>
      <c r="H78" s="274">
        <v>2495.4499999999994</v>
      </c>
      <c r="I78" s="274">
        <v>2618.35</v>
      </c>
      <c r="J78" s="274">
        <v>2766.9999999999991</v>
      </c>
      <c r="K78" s="272">
        <v>2469.6999999999998</v>
      </c>
      <c r="L78" s="272">
        <v>2198.15</v>
      </c>
      <c r="M78" s="272">
        <v>1.70512</v>
      </c>
    </row>
    <row r="79" spans="1:13">
      <c r="A79" s="296">
        <v>70</v>
      </c>
      <c r="B79" s="272" t="s">
        <v>93</v>
      </c>
      <c r="C79" s="272">
        <v>4649.55</v>
      </c>
      <c r="D79" s="274">
        <v>4651.2000000000007</v>
      </c>
      <c r="E79" s="274">
        <v>4540.8000000000011</v>
      </c>
      <c r="F79" s="274">
        <v>4432.05</v>
      </c>
      <c r="G79" s="274">
        <v>4321.6500000000005</v>
      </c>
      <c r="H79" s="274">
        <v>4759.9500000000016</v>
      </c>
      <c r="I79" s="274">
        <v>4870.3500000000013</v>
      </c>
      <c r="J79" s="274">
        <v>4979.1000000000022</v>
      </c>
      <c r="K79" s="272">
        <v>4761.6000000000004</v>
      </c>
      <c r="L79" s="272">
        <v>4542.45</v>
      </c>
      <c r="M79" s="272">
        <v>34.454050000000002</v>
      </c>
    </row>
    <row r="80" spans="1:13">
      <c r="A80" s="296">
        <v>71</v>
      </c>
      <c r="B80" s="272" t="s">
        <v>236</v>
      </c>
      <c r="C80" s="272">
        <v>70.55</v>
      </c>
      <c r="D80" s="274">
        <v>69.916666666666671</v>
      </c>
      <c r="E80" s="274">
        <v>68.63333333333334</v>
      </c>
      <c r="F80" s="274">
        <v>66.716666666666669</v>
      </c>
      <c r="G80" s="274">
        <v>65.433333333333337</v>
      </c>
      <c r="H80" s="274">
        <v>71.833333333333343</v>
      </c>
      <c r="I80" s="274">
        <v>73.116666666666674</v>
      </c>
      <c r="J80" s="274">
        <v>75.033333333333346</v>
      </c>
      <c r="K80" s="272">
        <v>71.2</v>
      </c>
      <c r="L80" s="272">
        <v>68</v>
      </c>
      <c r="M80" s="272">
        <v>41.633629999999997</v>
      </c>
    </row>
    <row r="81" spans="1:13">
      <c r="A81" s="296">
        <v>72</v>
      </c>
      <c r="B81" s="272" t="s">
        <v>94</v>
      </c>
      <c r="C81" s="272">
        <v>2916.9</v>
      </c>
      <c r="D81" s="274">
        <v>2912.1333333333332</v>
      </c>
      <c r="E81" s="274">
        <v>2876.2666666666664</v>
      </c>
      <c r="F81" s="274">
        <v>2835.6333333333332</v>
      </c>
      <c r="G81" s="274">
        <v>2799.7666666666664</v>
      </c>
      <c r="H81" s="274">
        <v>2952.7666666666664</v>
      </c>
      <c r="I81" s="274">
        <v>2988.6333333333332</v>
      </c>
      <c r="J81" s="274">
        <v>3029.2666666666664</v>
      </c>
      <c r="K81" s="272">
        <v>2948</v>
      </c>
      <c r="L81" s="272">
        <v>2871.5</v>
      </c>
      <c r="M81" s="272">
        <v>13.495279999999999</v>
      </c>
    </row>
    <row r="82" spans="1:13">
      <c r="A82" s="296">
        <v>73</v>
      </c>
      <c r="B82" s="272" t="s">
        <v>237</v>
      </c>
      <c r="C82" s="272">
        <v>486.1</v>
      </c>
      <c r="D82" s="274">
        <v>484.84999999999997</v>
      </c>
      <c r="E82" s="274">
        <v>476.29999999999995</v>
      </c>
      <c r="F82" s="274">
        <v>466.5</v>
      </c>
      <c r="G82" s="274">
        <v>457.95</v>
      </c>
      <c r="H82" s="274">
        <v>494.64999999999992</v>
      </c>
      <c r="I82" s="274">
        <v>503.2</v>
      </c>
      <c r="J82" s="274">
        <v>512.99999999999989</v>
      </c>
      <c r="K82" s="272">
        <v>493.4</v>
      </c>
      <c r="L82" s="272">
        <v>475.05</v>
      </c>
      <c r="M82" s="272">
        <v>17.914010000000001</v>
      </c>
    </row>
    <row r="83" spans="1:13">
      <c r="A83" s="296">
        <v>74</v>
      </c>
      <c r="B83" s="272" t="s">
        <v>238</v>
      </c>
      <c r="C83" s="272">
        <v>1432.05</v>
      </c>
      <c r="D83" s="274">
        <v>1413.25</v>
      </c>
      <c r="E83" s="274">
        <v>1382.55</v>
      </c>
      <c r="F83" s="274">
        <v>1333.05</v>
      </c>
      <c r="G83" s="274">
        <v>1302.3499999999999</v>
      </c>
      <c r="H83" s="274">
        <v>1462.75</v>
      </c>
      <c r="I83" s="274">
        <v>1493.4499999999998</v>
      </c>
      <c r="J83" s="274">
        <v>1542.95</v>
      </c>
      <c r="K83" s="272">
        <v>1443.95</v>
      </c>
      <c r="L83" s="272">
        <v>1363.75</v>
      </c>
      <c r="M83" s="272">
        <v>1.1313599999999999</v>
      </c>
    </row>
    <row r="84" spans="1:13">
      <c r="A84" s="296">
        <v>75</v>
      </c>
      <c r="B84" s="272" t="s">
        <v>96</v>
      </c>
      <c r="C84" s="272">
        <v>1384.15</v>
      </c>
      <c r="D84" s="274">
        <v>1371.4000000000003</v>
      </c>
      <c r="E84" s="274">
        <v>1319.1500000000005</v>
      </c>
      <c r="F84" s="274">
        <v>1254.1500000000003</v>
      </c>
      <c r="G84" s="274">
        <v>1201.9000000000005</v>
      </c>
      <c r="H84" s="274">
        <v>1436.4000000000005</v>
      </c>
      <c r="I84" s="274">
        <v>1488.65</v>
      </c>
      <c r="J84" s="274">
        <v>1553.6500000000005</v>
      </c>
      <c r="K84" s="272">
        <v>1423.65</v>
      </c>
      <c r="L84" s="272">
        <v>1306.4000000000001</v>
      </c>
      <c r="M84" s="272">
        <v>46.068899999999999</v>
      </c>
    </row>
    <row r="85" spans="1:13">
      <c r="A85" s="296">
        <v>76</v>
      </c>
      <c r="B85" s="272" t="s">
        <v>97</v>
      </c>
      <c r="C85" s="272">
        <v>204.5</v>
      </c>
      <c r="D85" s="274">
        <v>204.56666666666669</v>
      </c>
      <c r="E85" s="274">
        <v>201.13333333333338</v>
      </c>
      <c r="F85" s="274">
        <v>197.76666666666668</v>
      </c>
      <c r="G85" s="274">
        <v>194.33333333333337</v>
      </c>
      <c r="H85" s="274">
        <v>207.93333333333339</v>
      </c>
      <c r="I85" s="274">
        <v>211.36666666666673</v>
      </c>
      <c r="J85" s="274">
        <v>214.73333333333341</v>
      </c>
      <c r="K85" s="272">
        <v>208</v>
      </c>
      <c r="L85" s="272">
        <v>201.2</v>
      </c>
      <c r="M85" s="272">
        <v>66.464839999999995</v>
      </c>
    </row>
    <row r="86" spans="1:13">
      <c r="A86" s="296">
        <v>77</v>
      </c>
      <c r="B86" s="272" t="s">
        <v>98</v>
      </c>
      <c r="C86" s="272">
        <v>81.599999999999994</v>
      </c>
      <c r="D86" s="274">
        <v>81</v>
      </c>
      <c r="E86" s="274">
        <v>79.8</v>
      </c>
      <c r="F86" s="274">
        <v>78</v>
      </c>
      <c r="G86" s="274">
        <v>76.8</v>
      </c>
      <c r="H86" s="274">
        <v>82.8</v>
      </c>
      <c r="I86" s="274">
        <v>83.999999999999986</v>
      </c>
      <c r="J86" s="274">
        <v>85.8</v>
      </c>
      <c r="K86" s="272">
        <v>82.2</v>
      </c>
      <c r="L86" s="272">
        <v>79.2</v>
      </c>
      <c r="M86" s="272">
        <v>362.30202000000003</v>
      </c>
    </row>
    <row r="87" spans="1:13">
      <c r="A87" s="296">
        <v>78</v>
      </c>
      <c r="B87" s="272" t="s">
        <v>360</v>
      </c>
      <c r="C87" s="272">
        <v>169.35</v>
      </c>
      <c r="D87" s="274">
        <v>167.58333333333334</v>
      </c>
      <c r="E87" s="274">
        <v>165.16666666666669</v>
      </c>
      <c r="F87" s="274">
        <v>160.98333333333335</v>
      </c>
      <c r="G87" s="274">
        <v>158.56666666666669</v>
      </c>
      <c r="H87" s="274">
        <v>171.76666666666668</v>
      </c>
      <c r="I87" s="274">
        <v>174.18333333333337</v>
      </c>
      <c r="J87" s="274">
        <v>178.36666666666667</v>
      </c>
      <c r="K87" s="272">
        <v>170</v>
      </c>
      <c r="L87" s="272">
        <v>163.4</v>
      </c>
      <c r="M87" s="272">
        <v>29.285499999999999</v>
      </c>
    </row>
    <row r="88" spans="1:13">
      <c r="A88" s="296">
        <v>79</v>
      </c>
      <c r="B88" s="272" t="s">
        <v>241</v>
      </c>
      <c r="C88" s="272">
        <v>77.599999999999994</v>
      </c>
      <c r="D88" s="274">
        <v>77.599999999999994</v>
      </c>
      <c r="E88" s="274">
        <v>77.599999999999994</v>
      </c>
      <c r="F88" s="274">
        <v>77.599999999999994</v>
      </c>
      <c r="G88" s="274">
        <v>77.599999999999994</v>
      </c>
      <c r="H88" s="274">
        <v>77.599999999999994</v>
      </c>
      <c r="I88" s="274">
        <v>77.599999999999994</v>
      </c>
      <c r="J88" s="274">
        <v>77.599999999999994</v>
      </c>
      <c r="K88" s="272">
        <v>77.599999999999994</v>
      </c>
      <c r="L88" s="272">
        <v>77.599999999999994</v>
      </c>
      <c r="M88" s="272">
        <v>14.447760000000001</v>
      </c>
    </row>
    <row r="89" spans="1:13">
      <c r="A89" s="296">
        <v>80</v>
      </c>
      <c r="B89" s="272" t="s">
        <v>99</v>
      </c>
      <c r="C89" s="272">
        <v>130.44999999999999</v>
      </c>
      <c r="D89" s="274">
        <v>130.73333333333332</v>
      </c>
      <c r="E89" s="274">
        <v>129.01666666666665</v>
      </c>
      <c r="F89" s="274">
        <v>127.58333333333334</v>
      </c>
      <c r="G89" s="274">
        <v>125.86666666666667</v>
      </c>
      <c r="H89" s="274">
        <v>132.16666666666663</v>
      </c>
      <c r="I89" s="274">
        <v>133.88333333333327</v>
      </c>
      <c r="J89" s="274">
        <v>135.31666666666661</v>
      </c>
      <c r="K89" s="272">
        <v>132.44999999999999</v>
      </c>
      <c r="L89" s="272">
        <v>129.30000000000001</v>
      </c>
      <c r="M89" s="272">
        <v>183.39187999999999</v>
      </c>
    </row>
    <row r="90" spans="1:13">
      <c r="A90" s="296">
        <v>81</v>
      </c>
      <c r="B90" s="272" t="s">
        <v>102</v>
      </c>
      <c r="C90" s="272">
        <v>26.3</v>
      </c>
      <c r="D90" s="274">
        <v>26.133333333333336</v>
      </c>
      <c r="E90" s="274">
        <v>24.916666666666671</v>
      </c>
      <c r="F90" s="274">
        <v>23.533333333333335</v>
      </c>
      <c r="G90" s="274">
        <v>22.31666666666667</v>
      </c>
      <c r="H90" s="274">
        <v>27.516666666666673</v>
      </c>
      <c r="I90" s="274">
        <v>28.733333333333334</v>
      </c>
      <c r="J90" s="274">
        <v>30.116666666666674</v>
      </c>
      <c r="K90" s="272">
        <v>27.35</v>
      </c>
      <c r="L90" s="272">
        <v>24.75</v>
      </c>
      <c r="M90" s="272">
        <v>666.41152</v>
      </c>
    </row>
    <row r="91" spans="1:13">
      <c r="A91" s="296">
        <v>82</v>
      </c>
      <c r="B91" s="272" t="s">
        <v>242</v>
      </c>
      <c r="C91" s="272">
        <v>137.75</v>
      </c>
      <c r="D91" s="274">
        <v>138.54999999999998</v>
      </c>
      <c r="E91" s="274">
        <v>136.29999999999995</v>
      </c>
      <c r="F91" s="274">
        <v>134.84999999999997</v>
      </c>
      <c r="G91" s="274">
        <v>132.59999999999994</v>
      </c>
      <c r="H91" s="274">
        <v>139.99999999999997</v>
      </c>
      <c r="I91" s="274">
        <v>142.25000000000003</v>
      </c>
      <c r="J91" s="274">
        <v>143.69999999999999</v>
      </c>
      <c r="K91" s="272">
        <v>140.80000000000001</v>
      </c>
      <c r="L91" s="272">
        <v>137.1</v>
      </c>
      <c r="M91" s="272">
        <v>2.9254899999999999</v>
      </c>
    </row>
    <row r="92" spans="1:13">
      <c r="A92" s="296">
        <v>83</v>
      </c>
      <c r="B92" s="272" t="s">
        <v>100</v>
      </c>
      <c r="C92" s="272">
        <v>501.55</v>
      </c>
      <c r="D92" s="274">
        <v>499.55</v>
      </c>
      <c r="E92" s="274">
        <v>491.3</v>
      </c>
      <c r="F92" s="274">
        <v>481.05</v>
      </c>
      <c r="G92" s="274">
        <v>472.8</v>
      </c>
      <c r="H92" s="274">
        <v>509.8</v>
      </c>
      <c r="I92" s="274">
        <v>518.04999999999995</v>
      </c>
      <c r="J92" s="274">
        <v>528.29999999999995</v>
      </c>
      <c r="K92" s="272">
        <v>507.8</v>
      </c>
      <c r="L92" s="272">
        <v>489.3</v>
      </c>
      <c r="M92" s="272">
        <v>34.758139999999997</v>
      </c>
    </row>
    <row r="93" spans="1:13">
      <c r="A93" s="296">
        <v>84</v>
      </c>
      <c r="B93" s="272" t="s">
        <v>243</v>
      </c>
      <c r="C93" s="272">
        <v>530.79999999999995</v>
      </c>
      <c r="D93" s="274">
        <v>531.76666666666665</v>
      </c>
      <c r="E93" s="274">
        <v>525.5333333333333</v>
      </c>
      <c r="F93" s="274">
        <v>520.26666666666665</v>
      </c>
      <c r="G93" s="274">
        <v>514.0333333333333</v>
      </c>
      <c r="H93" s="274">
        <v>537.0333333333333</v>
      </c>
      <c r="I93" s="274">
        <v>543.26666666666665</v>
      </c>
      <c r="J93" s="274">
        <v>548.5333333333333</v>
      </c>
      <c r="K93" s="272">
        <v>538</v>
      </c>
      <c r="L93" s="272">
        <v>526.5</v>
      </c>
      <c r="M93" s="272">
        <v>1.98163</v>
      </c>
    </row>
    <row r="94" spans="1:13">
      <c r="A94" s="296">
        <v>85</v>
      </c>
      <c r="B94" s="272" t="s">
        <v>103</v>
      </c>
      <c r="C94" s="272">
        <v>746.9</v>
      </c>
      <c r="D94" s="274">
        <v>748.94999999999993</v>
      </c>
      <c r="E94" s="274">
        <v>741.49999999999989</v>
      </c>
      <c r="F94" s="274">
        <v>736.09999999999991</v>
      </c>
      <c r="G94" s="274">
        <v>728.64999999999986</v>
      </c>
      <c r="H94" s="274">
        <v>754.34999999999991</v>
      </c>
      <c r="I94" s="274">
        <v>761.8</v>
      </c>
      <c r="J94" s="274">
        <v>767.19999999999993</v>
      </c>
      <c r="K94" s="272">
        <v>756.4</v>
      </c>
      <c r="L94" s="272">
        <v>743.55</v>
      </c>
      <c r="M94" s="272">
        <v>12.250170000000001</v>
      </c>
    </row>
    <row r="95" spans="1:13">
      <c r="A95" s="296">
        <v>86</v>
      </c>
      <c r="B95" s="272" t="s">
        <v>244</v>
      </c>
      <c r="C95" s="272">
        <v>454.75</v>
      </c>
      <c r="D95" s="274">
        <v>453.06666666666666</v>
      </c>
      <c r="E95" s="274">
        <v>449.23333333333335</v>
      </c>
      <c r="F95" s="274">
        <v>443.7166666666667</v>
      </c>
      <c r="G95" s="274">
        <v>439.88333333333338</v>
      </c>
      <c r="H95" s="274">
        <v>458.58333333333331</v>
      </c>
      <c r="I95" s="274">
        <v>462.41666666666669</v>
      </c>
      <c r="J95" s="274">
        <v>467.93333333333328</v>
      </c>
      <c r="K95" s="272">
        <v>456.9</v>
      </c>
      <c r="L95" s="272">
        <v>447.55</v>
      </c>
      <c r="M95" s="272">
        <v>3.5447700000000002</v>
      </c>
    </row>
    <row r="96" spans="1:13">
      <c r="A96" s="296">
        <v>87</v>
      </c>
      <c r="B96" s="272" t="s">
        <v>245</v>
      </c>
      <c r="C96" s="272">
        <v>1388.9</v>
      </c>
      <c r="D96" s="274">
        <v>1397.45</v>
      </c>
      <c r="E96" s="274">
        <v>1374.9</v>
      </c>
      <c r="F96" s="274">
        <v>1360.9</v>
      </c>
      <c r="G96" s="274">
        <v>1338.3500000000001</v>
      </c>
      <c r="H96" s="274">
        <v>1411.45</v>
      </c>
      <c r="I96" s="274">
        <v>1433.9999999999998</v>
      </c>
      <c r="J96" s="274">
        <v>1448</v>
      </c>
      <c r="K96" s="272">
        <v>1420</v>
      </c>
      <c r="L96" s="272">
        <v>1383.45</v>
      </c>
      <c r="M96" s="272">
        <v>10.76817</v>
      </c>
    </row>
    <row r="97" spans="1:13">
      <c r="A97" s="296">
        <v>88</v>
      </c>
      <c r="B97" s="272" t="s">
        <v>104</v>
      </c>
      <c r="C97" s="272">
        <v>1190.8499999999999</v>
      </c>
      <c r="D97" s="274">
        <v>1189.5333333333333</v>
      </c>
      <c r="E97" s="274">
        <v>1173.5666666666666</v>
      </c>
      <c r="F97" s="274">
        <v>1156.2833333333333</v>
      </c>
      <c r="G97" s="274">
        <v>1140.3166666666666</v>
      </c>
      <c r="H97" s="274">
        <v>1206.8166666666666</v>
      </c>
      <c r="I97" s="274">
        <v>1222.7833333333333</v>
      </c>
      <c r="J97" s="274">
        <v>1240.0666666666666</v>
      </c>
      <c r="K97" s="272">
        <v>1205.5</v>
      </c>
      <c r="L97" s="272">
        <v>1172.25</v>
      </c>
      <c r="M97" s="272">
        <v>24.270849999999999</v>
      </c>
    </row>
    <row r="98" spans="1:13">
      <c r="A98" s="296">
        <v>89</v>
      </c>
      <c r="B98" s="272" t="s">
        <v>373</v>
      </c>
      <c r="C98" s="272">
        <v>372.4</v>
      </c>
      <c r="D98" s="274">
        <v>373.4666666666667</v>
      </c>
      <c r="E98" s="274">
        <v>361.88333333333338</v>
      </c>
      <c r="F98" s="274">
        <v>351.36666666666667</v>
      </c>
      <c r="G98" s="274">
        <v>339.78333333333336</v>
      </c>
      <c r="H98" s="274">
        <v>383.98333333333341</v>
      </c>
      <c r="I98" s="274">
        <v>395.56666666666666</v>
      </c>
      <c r="J98" s="274">
        <v>406.08333333333343</v>
      </c>
      <c r="K98" s="272">
        <v>385.05</v>
      </c>
      <c r="L98" s="272">
        <v>362.95</v>
      </c>
      <c r="M98" s="272">
        <v>11.47068</v>
      </c>
    </row>
    <row r="99" spans="1:13">
      <c r="A99" s="296">
        <v>90</v>
      </c>
      <c r="B99" s="272" t="s">
        <v>247</v>
      </c>
      <c r="C99" s="272">
        <v>201.75</v>
      </c>
      <c r="D99" s="274">
        <v>201.41666666666666</v>
      </c>
      <c r="E99" s="274">
        <v>199.33333333333331</v>
      </c>
      <c r="F99" s="274">
        <v>196.91666666666666</v>
      </c>
      <c r="G99" s="274">
        <v>194.83333333333331</v>
      </c>
      <c r="H99" s="274">
        <v>203.83333333333331</v>
      </c>
      <c r="I99" s="274">
        <v>205.91666666666663</v>
      </c>
      <c r="J99" s="274">
        <v>208.33333333333331</v>
      </c>
      <c r="K99" s="272">
        <v>203.5</v>
      </c>
      <c r="L99" s="272">
        <v>199</v>
      </c>
      <c r="M99" s="272">
        <v>5.1890900000000002</v>
      </c>
    </row>
    <row r="100" spans="1:13">
      <c r="A100" s="296">
        <v>91</v>
      </c>
      <c r="B100" s="272" t="s">
        <v>107</v>
      </c>
      <c r="C100" s="272">
        <v>959.9</v>
      </c>
      <c r="D100" s="274">
        <v>961.91666666666663</v>
      </c>
      <c r="E100" s="274">
        <v>950.5333333333333</v>
      </c>
      <c r="F100" s="274">
        <v>941.16666666666663</v>
      </c>
      <c r="G100" s="274">
        <v>929.7833333333333</v>
      </c>
      <c r="H100" s="274">
        <v>971.2833333333333</v>
      </c>
      <c r="I100" s="274">
        <v>982.66666666666674</v>
      </c>
      <c r="J100" s="274">
        <v>992.0333333333333</v>
      </c>
      <c r="K100" s="272">
        <v>973.3</v>
      </c>
      <c r="L100" s="272">
        <v>952.55</v>
      </c>
      <c r="M100" s="272">
        <v>63.546190000000003</v>
      </c>
    </row>
    <row r="101" spans="1:13">
      <c r="A101" s="296">
        <v>92</v>
      </c>
      <c r="B101" s="272" t="s">
        <v>249</v>
      </c>
      <c r="C101" s="272">
        <v>3025.2</v>
      </c>
      <c r="D101" s="274">
        <v>3020.25</v>
      </c>
      <c r="E101" s="274">
        <v>2966.4</v>
      </c>
      <c r="F101" s="274">
        <v>2907.6</v>
      </c>
      <c r="G101" s="274">
        <v>2853.75</v>
      </c>
      <c r="H101" s="274">
        <v>3079.05</v>
      </c>
      <c r="I101" s="274">
        <v>3132.9000000000005</v>
      </c>
      <c r="J101" s="274">
        <v>3191.7000000000003</v>
      </c>
      <c r="K101" s="272">
        <v>3074.1</v>
      </c>
      <c r="L101" s="272">
        <v>2961.45</v>
      </c>
      <c r="M101" s="272">
        <v>3.5729000000000002</v>
      </c>
    </row>
    <row r="102" spans="1:13">
      <c r="A102" s="296">
        <v>93</v>
      </c>
      <c r="B102" s="272" t="s">
        <v>109</v>
      </c>
      <c r="C102" s="272">
        <v>1574.8</v>
      </c>
      <c r="D102" s="274">
        <v>1566.1666666666667</v>
      </c>
      <c r="E102" s="274">
        <v>1550.6333333333334</v>
      </c>
      <c r="F102" s="274">
        <v>1526.4666666666667</v>
      </c>
      <c r="G102" s="274">
        <v>1510.9333333333334</v>
      </c>
      <c r="H102" s="274">
        <v>1590.3333333333335</v>
      </c>
      <c r="I102" s="274">
        <v>1605.8666666666668</v>
      </c>
      <c r="J102" s="274">
        <v>1630.0333333333335</v>
      </c>
      <c r="K102" s="272">
        <v>1581.7</v>
      </c>
      <c r="L102" s="272">
        <v>1542</v>
      </c>
      <c r="M102" s="272">
        <v>101.18626999999999</v>
      </c>
    </row>
    <row r="103" spans="1:13">
      <c r="A103" s="296">
        <v>94</v>
      </c>
      <c r="B103" s="272" t="s">
        <v>250</v>
      </c>
      <c r="C103" s="272">
        <v>689.2</v>
      </c>
      <c r="D103" s="274">
        <v>687.73333333333323</v>
      </c>
      <c r="E103" s="274">
        <v>680.46666666666647</v>
      </c>
      <c r="F103" s="274">
        <v>671.73333333333323</v>
      </c>
      <c r="G103" s="274">
        <v>664.46666666666647</v>
      </c>
      <c r="H103" s="274">
        <v>696.46666666666647</v>
      </c>
      <c r="I103" s="274">
        <v>703.73333333333312</v>
      </c>
      <c r="J103" s="274">
        <v>712.46666666666647</v>
      </c>
      <c r="K103" s="272">
        <v>695</v>
      </c>
      <c r="L103" s="272">
        <v>679</v>
      </c>
      <c r="M103" s="272">
        <v>29.02411</v>
      </c>
    </row>
    <row r="104" spans="1:13">
      <c r="A104" s="296">
        <v>95</v>
      </c>
      <c r="B104" s="272" t="s">
        <v>105</v>
      </c>
      <c r="C104" s="272">
        <v>1112.75</v>
      </c>
      <c r="D104" s="274">
        <v>1120.1000000000001</v>
      </c>
      <c r="E104" s="274">
        <v>1097.2000000000003</v>
      </c>
      <c r="F104" s="274">
        <v>1081.6500000000001</v>
      </c>
      <c r="G104" s="274">
        <v>1058.7500000000002</v>
      </c>
      <c r="H104" s="274">
        <v>1135.6500000000003</v>
      </c>
      <c r="I104" s="274">
        <v>1158.5500000000004</v>
      </c>
      <c r="J104" s="274">
        <v>1174.1000000000004</v>
      </c>
      <c r="K104" s="272">
        <v>1143</v>
      </c>
      <c r="L104" s="272">
        <v>1104.55</v>
      </c>
      <c r="M104" s="272">
        <v>30.323920000000001</v>
      </c>
    </row>
    <row r="105" spans="1:13">
      <c r="A105" s="296">
        <v>96</v>
      </c>
      <c r="B105" s="272" t="s">
        <v>110</v>
      </c>
      <c r="C105" s="272">
        <v>3380.8</v>
      </c>
      <c r="D105" s="274">
        <v>3356.9333333333329</v>
      </c>
      <c r="E105" s="274">
        <v>3291.8666666666659</v>
      </c>
      <c r="F105" s="274">
        <v>3202.9333333333329</v>
      </c>
      <c r="G105" s="274">
        <v>3137.8666666666659</v>
      </c>
      <c r="H105" s="274">
        <v>3445.8666666666659</v>
      </c>
      <c r="I105" s="274">
        <v>3510.9333333333325</v>
      </c>
      <c r="J105" s="274">
        <v>3599.8666666666659</v>
      </c>
      <c r="K105" s="272">
        <v>3422</v>
      </c>
      <c r="L105" s="272">
        <v>3268</v>
      </c>
      <c r="M105" s="272">
        <v>10.77971</v>
      </c>
    </row>
    <row r="106" spans="1:13">
      <c r="A106" s="296">
        <v>97</v>
      </c>
      <c r="B106" s="272" t="s">
        <v>112</v>
      </c>
      <c r="C106" s="272">
        <v>257.25</v>
      </c>
      <c r="D106" s="274">
        <v>257.73333333333335</v>
      </c>
      <c r="E106" s="274">
        <v>252.06666666666672</v>
      </c>
      <c r="F106" s="274">
        <v>246.88333333333338</v>
      </c>
      <c r="G106" s="274">
        <v>241.21666666666675</v>
      </c>
      <c r="H106" s="274">
        <v>262.91666666666669</v>
      </c>
      <c r="I106" s="274">
        <v>268.58333333333331</v>
      </c>
      <c r="J106" s="274">
        <v>273.76666666666665</v>
      </c>
      <c r="K106" s="272">
        <v>263.39999999999998</v>
      </c>
      <c r="L106" s="272">
        <v>252.55</v>
      </c>
      <c r="M106" s="272">
        <v>156.70948000000001</v>
      </c>
    </row>
    <row r="107" spans="1:13">
      <c r="A107" s="296">
        <v>98</v>
      </c>
      <c r="B107" s="272" t="s">
        <v>113</v>
      </c>
      <c r="C107" s="272">
        <v>225.25</v>
      </c>
      <c r="D107" s="274">
        <v>224.76666666666665</v>
      </c>
      <c r="E107" s="274">
        <v>221.08333333333331</v>
      </c>
      <c r="F107" s="274">
        <v>216.91666666666666</v>
      </c>
      <c r="G107" s="274">
        <v>213.23333333333332</v>
      </c>
      <c r="H107" s="274">
        <v>228.93333333333331</v>
      </c>
      <c r="I107" s="274">
        <v>232.61666666666665</v>
      </c>
      <c r="J107" s="274">
        <v>236.7833333333333</v>
      </c>
      <c r="K107" s="272">
        <v>228.45</v>
      </c>
      <c r="L107" s="272">
        <v>220.6</v>
      </c>
      <c r="M107" s="272">
        <v>119.86879999999999</v>
      </c>
    </row>
    <row r="108" spans="1:13">
      <c r="A108" s="296">
        <v>99</v>
      </c>
      <c r="B108" s="272" t="s">
        <v>114</v>
      </c>
      <c r="C108" s="272">
        <v>2232.85</v>
      </c>
      <c r="D108" s="274">
        <v>2235.8166666666671</v>
      </c>
      <c r="E108" s="274">
        <v>2214.6333333333341</v>
      </c>
      <c r="F108" s="274">
        <v>2196.416666666667</v>
      </c>
      <c r="G108" s="274">
        <v>2175.233333333334</v>
      </c>
      <c r="H108" s="274">
        <v>2254.0333333333342</v>
      </c>
      <c r="I108" s="274">
        <v>2275.2166666666676</v>
      </c>
      <c r="J108" s="274">
        <v>2293.4333333333343</v>
      </c>
      <c r="K108" s="272">
        <v>2257</v>
      </c>
      <c r="L108" s="272">
        <v>2217.6</v>
      </c>
      <c r="M108" s="272">
        <v>23.534289999999999</v>
      </c>
    </row>
    <row r="109" spans="1:13">
      <c r="A109" s="296">
        <v>100</v>
      </c>
      <c r="B109" s="272" t="s">
        <v>251</v>
      </c>
      <c r="C109" s="272">
        <v>289.2</v>
      </c>
      <c r="D109" s="274">
        <v>287.59999999999997</v>
      </c>
      <c r="E109" s="274">
        <v>284.59999999999991</v>
      </c>
      <c r="F109" s="274">
        <v>279.99999999999994</v>
      </c>
      <c r="G109" s="274">
        <v>276.99999999999989</v>
      </c>
      <c r="H109" s="274">
        <v>292.19999999999993</v>
      </c>
      <c r="I109" s="274">
        <v>295.20000000000005</v>
      </c>
      <c r="J109" s="274">
        <v>299.79999999999995</v>
      </c>
      <c r="K109" s="272">
        <v>290.60000000000002</v>
      </c>
      <c r="L109" s="272">
        <v>283</v>
      </c>
      <c r="M109" s="272">
        <v>14.72275</v>
      </c>
    </row>
    <row r="110" spans="1:13">
      <c r="A110" s="296">
        <v>101</v>
      </c>
      <c r="B110" s="272" t="s">
        <v>252</v>
      </c>
      <c r="C110" s="272">
        <v>43.05</v>
      </c>
      <c r="D110" s="274">
        <v>43.199999999999996</v>
      </c>
      <c r="E110" s="274">
        <v>42.699999999999989</v>
      </c>
      <c r="F110" s="274">
        <v>42.349999999999994</v>
      </c>
      <c r="G110" s="274">
        <v>41.849999999999987</v>
      </c>
      <c r="H110" s="274">
        <v>43.54999999999999</v>
      </c>
      <c r="I110" s="274">
        <v>44.050000000000004</v>
      </c>
      <c r="J110" s="274">
        <v>44.399999999999991</v>
      </c>
      <c r="K110" s="272">
        <v>43.7</v>
      </c>
      <c r="L110" s="272">
        <v>42.85</v>
      </c>
      <c r="M110" s="272">
        <v>15.55411</v>
      </c>
    </row>
    <row r="111" spans="1:13">
      <c r="A111" s="296">
        <v>102</v>
      </c>
      <c r="B111" s="272" t="s">
        <v>108</v>
      </c>
      <c r="C111" s="272">
        <v>2703.55</v>
      </c>
      <c r="D111" s="274">
        <v>2685.35</v>
      </c>
      <c r="E111" s="274">
        <v>2636.2</v>
      </c>
      <c r="F111" s="274">
        <v>2568.85</v>
      </c>
      <c r="G111" s="274">
        <v>2519.6999999999998</v>
      </c>
      <c r="H111" s="274">
        <v>2752.7</v>
      </c>
      <c r="I111" s="274">
        <v>2801.8500000000004</v>
      </c>
      <c r="J111" s="274">
        <v>2869.2</v>
      </c>
      <c r="K111" s="272">
        <v>2734.5</v>
      </c>
      <c r="L111" s="272">
        <v>2618</v>
      </c>
      <c r="M111" s="272">
        <v>47.824330000000003</v>
      </c>
    </row>
    <row r="112" spans="1:13">
      <c r="A112" s="296">
        <v>103</v>
      </c>
      <c r="B112" s="272" t="s">
        <v>116</v>
      </c>
      <c r="C112" s="272">
        <v>622.35</v>
      </c>
      <c r="D112" s="274">
        <v>621.2833333333333</v>
      </c>
      <c r="E112" s="274">
        <v>615.06666666666661</v>
      </c>
      <c r="F112" s="274">
        <v>607.7833333333333</v>
      </c>
      <c r="G112" s="274">
        <v>601.56666666666661</v>
      </c>
      <c r="H112" s="274">
        <v>628.56666666666661</v>
      </c>
      <c r="I112" s="274">
        <v>634.7833333333333</v>
      </c>
      <c r="J112" s="274">
        <v>642.06666666666661</v>
      </c>
      <c r="K112" s="272">
        <v>627.5</v>
      </c>
      <c r="L112" s="272">
        <v>614</v>
      </c>
      <c r="M112" s="272">
        <v>271.55907999999999</v>
      </c>
    </row>
    <row r="113" spans="1:13">
      <c r="A113" s="296">
        <v>104</v>
      </c>
      <c r="B113" s="272" t="s">
        <v>253</v>
      </c>
      <c r="C113" s="272">
        <v>1436.4</v>
      </c>
      <c r="D113" s="274">
        <v>1427.3</v>
      </c>
      <c r="E113" s="274">
        <v>1391.6</v>
      </c>
      <c r="F113" s="274">
        <v>1346.8</v>
      </c>
      <c r="G113" s="274">
        <v>1311.1</v>
      </c>
      <c r="H113" s="274">
        <v>1472.1</v>
      </c>
      <c r="I113" s="274">
        <v>1507.8000000000002</v>
      </c>
      <c r="J113" s="274">
        <v>1552.6</v>
      </c>
      <c r="K113" s="272">
        <v>1463</v>
      </c>
      <c r="L113" s="272">
        <v>1382.5</v>
      </c>
      <c r="M113" s="272">
        <v>11.896380000000001</v>
      </c>
    </row>
    <row r="114" spans="1:13">
      <c r="A114" s="296">
        <v>105</v>
      </c>
      <c r="B114" s="272" t="s">
        <v>117</v>
      </c>
      <c r="C114" s="272">
        <v>478.5</v>
      </c>
      <c r="D114" s="274">
        <v>478.2833333333333</v>
      </c>
      <c r="E114" s="274">
        <v>470.66666666666663</v>
      </c>
      <c r="F114" s="274">
        <v>462.83333333333331</v>
      </c>
      <c r="G114" s="274">
        <v>455.21666666666664</v>
      </c>
      <c r="H114" s="274">
        <v>486.11666666666662</v>
      </c>
      <c r="I114" s="274">
        <v>493.73333333333329</v>
      </c>
      <c r="J114" s="274">
        <v>501.56666666666661</v>
      </c>
      <c r="K114" s="272">
        <v>485.9</v>
      </c>
      <c r="L114" s="272">
        <v>470.45</v>
      </c>
      <c r="M114" s="272">
        <v>63.786850000000001</v>
      </c>
    </row>
    <row r="115" spans="1:13">
      <c r="A115" s="296">
        <v>106</v>
      </c>
      <c r="B115" s="272" t="s">
        <v>388</v>
      </c>
      <c r="C115" s="272">
        <v>426.8</v>
      </c>
      <c r="D115" s="274">
        <v>429.7</v>
      </c>
      <c r="E115" s="274">
        <v>423.09999999999997</v>
      </c>
      <c r="F115" s="274">
        <v>419.4</v>
      </c>
      <c r="G115" s="274">
        <v>412.79999999999995</v>
      </c>
      <c r="H115" s="274">
        <v>433.4</v>
      </c>
      <c r="I115" s="274">
        <v>440</v>
      </c>
      <c r="J115" s="274">
        <v>443.7</v>
      </c>
      <c r="K115" s="272">
        <v>436.3</v>
      </c>
      <c r="L115" s="272">
        <v>426</v>
      </c>
      <c r="M115" s="272">
        <v>6.8018400000000003</v>
      </c>
    </row>
    <row r="116" spans="1:13">
      <c r="A116" s="296">
        <v>107</v>
      </c>
      <c r="B116" s="272" t="s">
        <v>119</v>
      </c>
      <c r="C116" s="272">
        <v>47.65</v>
      </c>
      <c r="D116" s="274">
        <v>47.68333333333333</v>
      </c>
      <c r="E116" s="274">
        <v>47.066666666666663</v>
      </c>
      <c r="F116" s="274">
        <v>46.483333333333334</v>
      </c>
      <c r="G116" s="274">
        <v>45.866666666666667</v>
      </c>
      <c r="H116" s="274">
        <v>48.266666666666659</v>
      </c>
      <c r="I116" s="274">
        <v>48.883333333333319</v>
      </c>
      <c r="J116" s="274">
        <v>49.466666666666654</v>
      </c>
      <c r="K116" s="272">
        <v>48.3</v>
      </c>
      <c r="L116" s="272">
        <v>47.1</v>
      </c>
      <c r="M116" s="272">
        <v>285.68238000000002</v>
      </c>
    </row>
    <row r="117" spans="1:13">
      <c r="A117" s="296">
        <v>108</v>
      </c>
      <c r="B117" s="272" t="s">
        <v>126</v>
      </c>
      <c r="C117" s="272">
        <v>216.75</v>
      </c>
      <c r="D117" s="274">
        <v>218.15</v>
      </c>
      <c r="E117" s="274">
        <v>214.3</v>
      </c>
      <c r="F117" s="274">
        <v>211.85</v>
      </c>
      <c r="G117" s="274">
        <v>208</v>
      </c>
      <c r="H117" s="274">
        <v>220.60000000000002</v>
      </c>
      <c r="I117" s="274">
        <v>224.45</v>
      </c>
      <c r="J117" s="274">
        <v>226.90000000000003</v>
      </c>
      <c r="K117" s="272">
        <v>222</v>
      </c>
      <c r="L117" s="272">
        <v>215.7</v>
      </c>
      <c r="M117" s="272">
        <v>536.43263000000002</v>
      </c>
    </row>
    <row r="118" spans="1:13">
      <c r="A118" s="296">
        <v>109</v>
      </c>
      <c r="B118" s="272" t="s">
        <v>115</v>
      </c>
      <c r="C118" s="272">
        <v>217.55</v>
      </c>
      <c r="D118" s="274">
        <v>216.83333333333334</v>
      </c>
      <c r="E118" s="274">
        <v>212.51666666666668</v>
      </c>
      <c r="F118" s="274">
        <v>207.48333333333335</v>
      </c>
      <c r="G118" s="274">
        <v>203.16666666666669</v>
      </c>
      <c r="H118" s="274">
        <v>221.86666666666667</v>
      </c>
      <c r="I118" s="274">
        <v>226.18333333333334</v>
      </c>
      <c r="J118" s="274">
        <v>231.21666666666667</v>
      </c>
      <c r="K118" s="272">
        <v>221.15</v>
      </c>
      <c r="L118" s="272">
        <v>211.8</v>
      </c>
      <c r="M118" s="272">
        <v>177.74046000000001</v>
      </c>
    </row>
    <row r="119" spans="1:13">
      <c r="A119" s="296">
        <v>110</v>
      </c>
      <c r="B119" s="272" t="s">
        <v>256</v>
      </c>
      <c r="C119" s="272">
        <v>122.8</v>
      </c>
      <c r="D119" s="274">
        <v>123.28333333333335</v>
      </c>
      <c r="E119" s="274">
        <v>121.56666666666669</v>
      </c>
      <c r="F119" s="274">
        <v>120.33333333333334</v>
      </c>
      <c r="G119" s="274">
        <v>118.61666666666669</v>
      </c>
      <c r="H119" s="274">
        <v>124.51666666666669</v>
      </c>
      <c r="I119" s="274">
        <v>126.23333333333336</v>
      </c>
      <c r="J119" s="274">
        <v>127.4666666666667</v>
      </c>
      <c r="K119" s="272">
        <v>125</v>
      </c>
      <c r="L119" s="272">
        <v>122.05</v>
      </c>
      <c r="M119" s="272">
        <v>16.646180000000001</v>
      </c>
    </row>
    <row r="120" spans="1:13">
      <c r="A120" s="296">
        <v>111</v>
      </c>
      <c r="B120" s="272" t="s">
        <v>125</v>
      </c>
      <c r="C120" s="272">
        <v>101.85</v>
      </c>
      <c r="D120" s="274">
        <v>101.38333333333333</v>
      </c>
      <c r="E120" s="274">
        <v>100.36666666666665</v>
      </c>
      <c r="F120" s="274">
        <v>98.883333333333326</v>
      </c>
      <c r="G120" s="274">
        <v>97.866666666666646</v>
      </c>
      <c r="H120" s="274">
        <v>102.86666666666665</v>
      </c>
      <c r="I120" s="274">
        <v>103.88333333333333</v>
      </c>
      <c r="J120" s="274">
        <v>105.36666666666665</v>
      </c>
      <c r="K120" s="272">
        <v>102.4</v>
      </c>
      <c r="L120" s="272">
        <v>99.9</v>
      </c>
      <c r="M120" s="272">
        <v>581.58799999999997</v>
      </c>
    </row>
    <row r="121" spans="1:13">
      <c r="A121" s="296">
        <v>112</v>
      </c>
      <c r="B121" s="272" t="s">
        <v>773</v>
      </c>
      <c r="C121" s="272">
        <v>1469.35</v>
      </c>
      <c r="D121" s="274">
        <v>1476.5</v>
      </c>
      <c r="E121" s="274">
        <v>1455</v>
      </c>
      <c r="F121" s="274">
        <v>1440.65</v>
      </c>
      <c r="G121" s="274">
        <v>1419.15</v>
      </c>
      <c r="H121" s="274">
        <v>1490.85</v>
      </c>
      <c r="I121" s="274">
        <v>1512.35</v>
      </c>
      <c r="J121" s="274">
        <v>1526.6999999999998</v>
      </c>
      <c r="K121" s="272">
        <v>1498</v>
      </c>
      <c r="L121" s="272">
        <v>1462.15</v>
      </c>
      <c r="M121" s="272">
        <v>18.625330000000002</v>
      </c>
    </row>
    <row r="122" spans="1:13">
      <c r="A122" s="296">
        <v>113</v>
      </c>
      <c r="B122" s="272" t="s">
        <v>120</v>
      </c>
      <c r="C122" s="272">
        <v>545.79999999999995</v>
      </c>
      <c r="D122" s="274">
        <v>549.41666666666663</v>
      </c>
      <c r="E122" s="274">
        <v>540.58333333333326</v>
      </c>
      <c r="F122" s="274">
        <v>535.36666666666667</v>
      </c>
      <c r="G122" s="274">
        <v>526.5333333333333</v>
      </c>
      <c r="H122" s="274">
        <v>554.63333333333321</v>
      </c>
      <c r="I122" s="274">
        <v>563.46666666666647</v>
      </c>
      <c r="J122" s="274">
        <v>568.68333333333317</v>
      </c>
      <c r="K122" s="272">
        <v>558.25</v>
      </c>
      <c r="L122" s="272">
        <v>544.20000000000005</v>
      </c>
      <c r="M122" s="272">
        <v>19.637350000000001</v>
      </c>
    </row>
    <row r="123" spans="1:13">
      <c r="A123" s="296">
        <v>114</v>
      </c>
      <c r="B123" s="272" t="s">
        <v>833</v>
      </c>
      <c r="C123" s="272">
        <v>248.1</v>
      </c>
      <c r="D123" s="274">
        <v>248</v>
      </c>
      <c r="E123" s="274">
        <v>244.55</v>
      </c>
      <c r="F123" s="274">
        <v>241</v>
      </c>
      <c r="G123" s="274">
        <v>237.55</v>
      </c>
      <c r="H123" s="274">
        <v>251.55</v>
      </c>
      <c r="I123" s="274">
        <v>255</v>
      </c>
      <c r="J123" s="274">
        <v>258.55</v>
      </c>
      <c r="K123" s="272">
        <v>251.45</v>
      </c>
      <c r="L123" s="272">
        <v>244.45</v>
      </c>
      <c r="M123" s="272">
        <v>69.536190000000005</v>
      </c>
    </row>
    <row r="124" spans="1:13">
      <c r="A124" s="296">
        <v>115</v>
      </c>
      <c r="B124" s="272" t="s">
        <v>122</v>
      </c>
      <c r="C124" s="272">
        <v>1048.55</v>
      </c>
      <c r="D124" s="274">
        <v>1033.8500000000001</v>
      </c>
      <c r="E124" s="274">
        <v>986.90000000000032</v>
      </c>
      <c r="F124" s="274">
        <v>925.25000000000023</v>
      </c>
      <c r="G124" s="274">
        <v>878.30000000000041</v>
      </c>
      <c r="H124" s="274">
        <v>1095.5000000000002</v>
      </c>
      <c r="I124" s="274">
        <v>1142.45</v>
      </c>
      <c r="J124" s="274">
        <v>1204.1000000000001</v>
      </c>
      <c r="K124" s="272">
        <v>1080.8</v>
      </c>
      <c r="L124" s="272">
        <v>972.2</v>
      </c>
      <c r="M124" s="272">
        <v>349.95821999999998</v>
      </c>
    </row>
    <row r="125" spans="1:13">
      <c r="A125" s="296">
        <v>116</v>
      </c>
      <c r="B125" s="272" t="s">
        <v>257</v>
      </c>
      <c r="C125" s="272">
        <v>4810.05</v>
      </c>
      <c r="D125" s="274">
        <v>4845.5166666666664</v>
      </c>
      <c r="E125" s="274">
        <v>4741.0333333333328</v>
      </c>
      <c r="F125" s="274">
        <v>4672.0166666666664</v>
      </c>
      <c r="G125" s="274">
        <v>4567.5333333333328</v>
      </c>
      <c r="H125" s="274">
        <v>4914.5333333333328</v>
      </c>
      <c r="I125" s="274">
        <v>5019.0166666666664</v>
      </c>
      <c r="J125" s="274">
        <v>5088.0333333333328</v>
      </c>
      <c r="K125" s="272">
        <v>4950</v>
      </c>
      <c r="L125" s="272">
        <v>4776.5</v>
      </c>
      <c r="M125" s="272">
        <v>7.0693099999999998</v>
      </c>
    </row>
    <row r="126" spans="1:13">
      <c r="A126" s="296">
        <v>117</v>
      </c>
      <c r="B126" s="272" t="s">
        <v>124</v>
      </c>
      <c r="C126" s="272">
        <v>1284.6500000000001</v>
      </c>
      <c r="D126" s="274">
        <v>1287.2166666666667</v>
      </c>
      <c r="E126" s="274">
        <v>1270.4333333333334</v>
      </c>
      <c r="F126" s="274">
        <v>1256.2166666666667</v>
      </c>
      <c r="G126" s="274">
        <v>1239.4333333333334</v>
      </c>
      <c r="H126" s="274">
        <v>1301.4333333333334</v>
      </c>
      <c r="I126" s="274">
        <v>1318.2166666666667</v>
      </c>
      <c r="J126" s="274">
        <v>1332.4333333333334</v>
      </c>
      <c r="K126" s="272">
        <v>1304</v>
      </c>
      <c r="L126" s="272">
        <v>1273</v>
      </c>
      <c r="M126" s="272">
        <v>81.829679999999996</v>
      </c>
    </row>
    <row r="127" spans="1:13">
      <c r="A127" s="296">
        <v>118</v>
      </c>
      <c r="B127" s="272" t="s">
        <v>121</v>
      </c>
      <c r="C127" s="272">
        <v>1621.7</v>
      </c>
      <c r="D127" s="274">
        <v>1634.5333333333335</v>
      </c>
      <c r="E127" s="274">
        <v>1605.2166666666672</v>
      </c>
      <c r="F127" s="274">
        <v>1588.7333333333336</v>
      </c>
      <c r="G127" s="274">
        <v>1559.4166666666672</v>
      </c>
      <c r="H127" s="274">
        <v>1651.0166666666671</v>
      </c>
      <c r="I127" s="274">
        <v>1680.3333333333333</v>
      </c>
      <c r="J127" s="274">
        <v>1696.8166666666671</v>
      </c>
      <c r="K127" s="272">
        <v>1663.85</v>
      </c>
      <c r="L127" s="272">
        <v>1618.05</v>
      </c>
      <c r="M127" s="272">
        <v>7.2963800000000001</v>
      </c>
    </row>
    <row r="128" spans="1:13">
      <c r="A128" s="296">
        <v>119</v>
      </c>
      <c r="B128" s="272" t="s">
        <v>258</v>
      </c>
      <c r="C128" s="272">
        <v>2036.7</v>
      </c>
      <c r="D128" s="274">
        <v>1995.3166666666666</v>
      </c>
      <c r="E128" s="274">
        <v>1936.6333333333332</v>
      </c>
      <c r="F128" s="274">
        <v>1836.5666666666666</v>
      </c>
      <c r="G128" s="274">
        <v>1777.8833333333332</v>
      </c>
      <c r="H128" s="274">
        <v>2095.3833333333332</v>
      </c>
      <c r="I128" s="274">
        <v>2154.0666666666666</v>
      </c>
      <c r="J128" s="274">
        <v>2254.1333333333332</v>
      </c>
      <c r="K128" s="272">
        <v>2054</v>
      </c>
      <c r="L128" s="272">
        <v>1895.25</v>
      </c>
      <c r="M128" s="272">
        <v>5.6942700000000004</v>
      </c>
    </row>
    <row r="129" spans="1:13">
      <c r="A129" s="296">
        <v>120</v>
      </c>
      <c r="B129" s="272" t="s">
        <v>259</v>
      </c>
      <c r="C129" s="272">
        <v>71.7</v>
      </c>
      <c r="D129" s="274">
        <v>71.866666666666674</v>
      </c>
      <c r="E129" s="274">
        <v>71.133333333333354</v>
      </c>
      <c r="F129" s="274">
        <v>70.566666666666677</v>
      </c>
      <c r="G129" s="274">
        <v>69.833333333333357</v>
      </c>
      <c r="H129" s="274">
        <v>72.433333333333351</v>
      </c>
      <c r="I129" s="274">
        <v>73.166666666666671</v>
      </c>
      <c r="J129" s="274">
        <v>73.733333333333348</v>
      </c>
      <c r="K129" s="272">
        <v>72.599999999999994</v>
      </c>
      <c r="L129" s="272">
        <v>71.3</v>
      </c>
      <c r="M129" s="272">
        <v>17.193149999999999</v>
      </c>
    </row>
    <row r="130" spans="1:13">
      <c r="A130" s="296">
        <v>121</v>
      </c>
      <c r="B130" s="272" t="s">
        <v>128</v>
      </c>
      <c r="C130" s="272">
        <v>392.9</v>
      </c>
      <c r="D130" s="274">
        <v>392.01666666666665</v>
      </c>
      <c r="E130" s="274">
        <v>385.58333333333331</v>
      </c>
      <c r="F130" s="274">
        <v>378.26666666666665</v>
      </c>
      <c r="G130" s="274">
        <v>371.83333333333331</v>
      </c>
      <c r="H130" s="274">
        <v>399.33333333333331</v>
      </c>
      <c r="I130" s="274">
        <v>405.76666666666671</v>
      </c>
      <c r="J130" s="274">
        <v>413.08333333333331</v>
      </c>
      <c r="K130" s="272">
        <v>398.45</v>
      </c>
      <c r="L130" s="272">
        <v>384.7</v>
      </c>
      <c r="M130" s="272">
        <v>60.63017</v>
      </c>
    </row>
    <row r="131" spans="1:13">
      <c r="A131" s="296">
        <v>122</v>
      </c>
      <c r="B131" s="272" t="s">
        <v>127</v>
      </c>
      <c r="C131" s="272">
        <v>285.5</v>
      </c>
      <c r="D131" s="274">
        <v>285.18333333333334</v>
      </c>
      <c r="E131" s="274">
        <v>275.56666666666666</v>
      </c>
      <c r="F131" s="274">
        <v>265.63333333333333</v>
      </c>
      <c r="G131" s="274">
        <v>256.01666666666665</v>
      </c>
      <c r="H131" s="274">
        <v>295.11666666666667</v>
      </c>
      <c r="I131" s="274">
        <v>304.73333333333335</v>
      </c>
      <c r="J131" s="274">
        <v>314.66666666666669</v>
      </c>
      <c r="K131" s="272">
        <v>294.8</v>
      </c>
      <c r="L131" s="272">
        <v>275.25</v>
      </c>
      <c r="M131" s="272">
        <v>120.34014000000001</v>
      </c>
    </row>
    <row r="132" spans="1:13">
      <c r="A132" s="296">
        <v>123</v>
      </c>
      <c r="B132" s="272" t="s">
        <v>129</v>
      </c>
      <c r="C132" s="272">
        <v>2645.8</v>
      </c>
      <c r="D132" s="274">
        <v>2668.4166666666665</v>
      </c>
      <c r="E132" s="274">
        <v>2573.1333333333332</v>
      </c>
      <c r="F132" s="274">
        <v>2500.4666666666667</v>
      </c>
      <c r="G132" s="274">
        <v>2405.1833333333334</v>
      </c>
      <c r="H132" s="274">
        <v>2741.083333333333</v>
      </c>
      <c r="I132" s="274">
        <v>2836.3666666666668</v>
      </c>
      <c r="J132" s="274">
        <v>2909.0333333333328</v>
      </c>
      <c r="K132" s="272">
        <v>2763.7</v>
      </c>
      <c r="L132" s="272">
        <v>2595.75</v>
      </c>
      <c r="M132" s="272">
        <v>19.956630000000001</v>
      </c>
    </row>
    <row r="133" spans="1:13">
      <c r="A133" s="296">
        <v>124</v>
      </c>
      <c r="B133" s="272" t="s">
        <v>131</v>
      </c>
      <c r="C133" s="272">
        <v>1852.2</v>
      </c>
      <c r="D133" s="274">
        <v>1851.7833333333335</v>
      </c>
      <c r="E133" s="274">
        <v>1820.416666666667</v>
      </c>
      <c r="F133" s="274">
        <v>1788.6333333333334</v>
      </c>
      <c r="G133" s="274">
        <v>1757.2666666666669</v>
      </c>
      <c r="H133" s="274">
        <v>1883.5666666666671</v>
      </c>
      <c r="I133" s="274">
        <v>1914.9333333333334</v>
      </c>
      <c r="J133" s="274">
        <v>1946.7166666666672</v>
      </c>
      <c r="K133" s="272">
        <v>1883.15</v>
      </c>
      <c r="L133" s="272">
        <v>1820</v>
      </c>
      <c r="M133" s="272">
        <v>42.893949999999997</v>
      </c>
    </row>
    <row r="134" spans="1:13">
      <c r="A134" s="296">
        <v>125</v>
      </c>
      <c r="B134" s="272" t="s">
        <v>132</v>
      </c>
      <c r="C134" s="272">
        <v>92.6</v>
      </c>
      <c r="D134" s="274">
        <v>93.266666666666666</v>
      </c>
      <c r="E134" s="274">
        <v>91.583333333333329</v>
      </c>
      <c r="F134" s="274">
        <v>90.566666666666663</v>
      </c>
      <c r="G134" s="274">
        <v>88.883333333333326</v>
      </c>
      <c r="H134" s="274">
        <v>94.283333333333331</v>
      </c>
      <c r="I134" s="274">
        <v>95.966666666666669</v>
      </c>
      <c r="J134" s="274">
        <v>96.983333333333334</v>
      </c>
      <c r="K134" s="272">
        <v>94.95</v>
      </c>
      <c r="L134" s="272">
        <v>92.25</v>
      </c>
      <c r="M134" s="272">
        <v>143.15063000000001</v>
      </c>
    </row>
    <row r="135" spans="1:13">
      <c r="A135" s="296">
        <v>126</v>
      </c>
      <c r="B135" s="272" t="s">
        <v>260</v>
      </c>
      <c r="C135" s="272">
        <v>2565.9</v>
      </c>
      <c r="D135" s="274">
        <v>2571.6166666666668</v>
      </c>
      <c r="E135" s="274">
        <v>2512.3333333333335</v>
      </c>
      <c r="F135" s="274">
        <v>2458.7666666666669</v>
      </c>
      <c r="G135" s="274">
        <v>2399.4833333333336</v>
      </c>
      <c r="H135" s="274">
        <v>2625.1833333333334</v>
      </c>
      <c r="I135" s="274">
        <v>2684.4666666666662</v>
      </c>
      <c r="J135" s="274">
        <v>2738.0333333333333</v>
      </c>
      <c r="K135" s="272">
        <v>2630.9</v>
      </c>
      <c r="L135" s="272">
        <v>2518.0500000000002</v>
      </c>
      <c r="M135" s="272">
        <v>2.3951699999999998</v>
      </c>
    </row>
    <row r="136" spans="1:13">
      <c r="A136" s="296">
        <v>127</v>
      </c>
      <c r="B136" s="272" t="s">
        <v>133</v>
      </c>
      <c r="C136" s="272">
        <v>448.65</v>
      </c>
      <c r="D136" s="274">
        <v>442.75</v>
      </c>
      <c r="E136" s="274">
        <v>434.2</v>
      </c>
      <c r="F136" s="274">
        <v>419.75</v>
      </c>
      <c r="G136" s="274">
        <v>411.2</v>
      </c>
      <c r="H136" s="274">
        <v>457.2</v>
      </c>
      <c r="I136" s="274">
        <v>465.74999999999994</v>
      </c>
      <c r="J136" s="274">
        <v>480.2</v>
      </c>
      <c r="K136" s="272">
        <v>451.3</v>
      </c>
      <c r="L136" s="272">
        <v>428.3</v>
      </c>
      <c r="M136" s="272">
        <v>102.79237999999999</v>
      </c>
    </row>
    <row r="137" spans="1:13">
      <c r="A137" s="296">
        <v>128</v>
      </c>
      <c r="B137" s="272" t="s">
        <v>261</v>
      </c>
      <c r="C137" s="272">
        <v>4305.5</v>
      </c>
      <c r="D137" s="274">
        <v>4230.3499999999995</v>
      </c>
      <c r="E137" s="274">
        <v>4113.6999999999989</v>
      </c>
      <c r="F137" s="274">
        <v>3921.8999999999996</v>
      </c>
      <c r="G137" s="274">
        <v>3805.2499999999991</v>
      </c>
      <c r="H137" s="274">
        <v>4422.1499999999987</v>
      </c>
      <c r="I137" s="274">
        <v>4538.7999999999984</v>
      </c>
      <c r="J137" s="274">
        <v>4730.5999999999985</v>
      </c>
      <c r="K137" s="272">
        <v>4347</v>
      </c>
      <c r="L137" s="272">
        <v>4038.55</v>
      </c>
      <c r="M137" s="272">
        <v>3.4317700000000002</v>
      </c>
    </row>
    <row r="138" spans="1:13">
      <c r="A138" s="296">
        <v>129</v>
      </c>
      <c r="B138" s="272" t="s">
        <v>134</v>
      </c>
      <c r="C138" s="272">
        <v>1528.55</v>
      </c>
      <c r="D138" s="274">
        <v>1530.5166666666667</v>
      </c>
      <c r="E138" s="274">
        <v>1503.0333333333333</v>
      </c>
      <c r="F138" s="274">
        <v>1477.5166666666667</v>
      </c>
      <c r="G138" s="274">
        <v>1450.0333333333333</v>
      </c>
      <c r="H138" s="274">
        <v>1556.0333333333333</v>
      </c>
      <c r="I138" s="274">
        <v>1583.5166666666664</v>
      </c>
      <c r="J138" s="274">
        <v>1609.0333333333333</v>
      </c>
      <c r="K138" s="272">
        <v>1558</v>
      </c>
      <c r="L138" s="272">
        <v>1505</v>
      </c>
      <c r="M138" s="272">
        <v>61.977820000000001</v>
      </c>
    </row>
    <row r="139" spans="1:13">
      <c r="A139" s="296">
        <v>130</v>
      </c>
      <c r="B139" s="272" t="s">
        <v>135</v>
      </c>
      <c r="C139" s="272">
        <v>1038.8499999999999</v>
      </c>
      <c r="D139" s="274">
        <v>1044.5833333333333</v>
      </c>
      <c r="E139" s="274">
        <v>1020.8666666666666</v>
      </c>
      <c r="F139" s="274">
        <v>1002.8833333333332</v>
      </c>
      <c r="G139" s="274">
        <v>979.16666666666652</v>
      </c>
      <c r="H139" s="274">
        <v>1062.5666666666666</v>
      </c>
      <c r="I139" s="274">
        <v>1086.2833333333333</v>
      </c>
      <c r="J139" s="274">
        <v>1104.2666666666667</v>
      </c>
      <c r="K139" s="272">
        <v>1068.3</v>
      </c>
      <c r="L139" s="272">
        <v>1026.5999999999999</v>
      </c>
      <c r="M139" s="272">
        <v>37.857419999999998</v>
      </c>
    </row>
    <row r="140" spans="1:13">
      <c r="A140" s="296">
        <v>131</v>
      </c>
      <c r="B140" s="272" t="s">
        <v>146</v>
      </c>
      <c r="C140" s="272">
        <v>89963.5</v>
      </c>
      <c r="D140" s="274">
        <v>90913.966666666674</v>
      </c>
      <c r="E140" s="274">
        <v>88549.583333333343</v>
      </c>
      <c r="F140" s="274">
        <v>87135.666666666672</v>
      </c>
      <c r="G140" s="274">
        <v>84771.28333333334</v>
      </c>
      <c r="H140" s="274">
        <v>92327.883333333346</v>
      </c>
      <c r="I140" s="274">
        <v>94692.266666666677</v>
      </c>
      <c r="J140" s="274">
        <v>96106.183333333349</v>
      </c>
      <c r="K140" s="272">
        <v>93278.35</v>
      </c>
      <c r="L140" s="272">
        <v>89500.05</v>
      </c>
      <c r="M140" s="272">
        <v>0.44550000000000001</v>
      </c>
    </row>
    <row r="141" spans="1:13">
      <c r="A141" s="296">
        <v>132</v>
      </c>
      <c r="B141" s="272" t="s">
        <v>143</v>
      </c>
      <c r="C141" s="272">
        <v>1084.55</v>
      </c>
      <c r="D141" s="274">
        <v>1086.1666666666667</v>
      </c>
      <c r="E141" s="274">
        <v>1073.3833333333334</v>
      </c>
      <c r="F141" s="274">
        <v>1062.2166666666667</v>
      </c>
      <c r="G141" s="274">
        <v>1049.4333333333334</v>
      </c>
      <c r="H141" s="274">
        <v>1097.3333333333335</v>
      </c>
      <c r="I141" s="274">
        <v>1110.1166666666668</v>
      </c>
      <c r="J141" s="274">
        <v>1121.2833333333335</v>
      </c>
      <c r="K141" s="272">
        <v>1098.95</v>
      </c>
      <c r="L141" s="272">
        <v>1075</v>
      </c>
      <c r="M141" s="272">
        <v>4.0001899999999999</v>
      </c>
    </row>
    <row r="142" spans="1:13">
      <c r="A142" s="296">
        <v>133</v>
      </c>
      <c r="B142" s="272" t="s">
        <v>137</v>
      </c>
      <c r="C142" s="272">
        <v>184.05</v>
      </c>
      <c r="D142" s="274">
        <v>179.70000000000002</v>
      </c>
      <c r="E142" s="274">
        <v>174.40000000000003</v>
      </c>
      <c r="F142" s="274">
        <v>164.75000000000003</v>
      </c>
      <c r="G142" s="274">
        <v>159.45000000000005</v>
      </c>
      <c r="H142" s="274">
        <v>189.35000000000002</v>
      </c>
      <c r="I142" s="274">
        <v>194.65000000000003</v>
      </c>
      <c r="J142" s="274">
        <v>204.3</v>
      </c>
      <c r="K142" s="272">
        <v>185</v>
      </c>
      <c r="L142" s="272">
        <v>170.05</v>
      </c>
      <c r="M142" s="272">
        <v>127.44365000000001</v>
      </c>
    </row>
    <row r="143" spans="1:13">
      <c r="A143" s="296">
        <v>134</v>
      </c>
      <c r="B143" s="272" t="s">
        <v>136</v>
      </c>
      <c r="C143" s="272">
        <v>833.2</v>
      </c>
      <c r="D143" s="274">
        <v>836.69999999999993</v>
      </c>
      <c r="E143" s="274">
        <v>814.49999999999989</v>
      </c>
      <c r="F143" s="274">
        <v>795.8</v>
      </c>
      <c r="G143" s="274">
        <v>773.59999999999991</v>
      </c>
      <c r="H143" s="274">
        <v>855.39999999999986</v>
      </c>
      <c r="I143" s="274">
        <v>877.59999999999991</v>
      </c>
      <c r="J143" s="274">
        <v>896.29999999999984</v>
      </c>
      <c r="K143" s="272">
        <v>858.9</v>
      </c>
      <c r="L143" s="272">
        <v>818</v>
      </c>
      <c r="M143" s="272">
        <v>88.028379999999999</v>
      </c>
    </row>
    <row r="144" spans="1:13">
      <c r="A144" s="296">
        <v>135</v>
      </c>
      <c r="B144" s="272" t="s">
        <v>138</v>
      </c>
      <c r="C144" s="272">
        <v>172.85</v>
      </c>
      <c r="D144" s="274">
        <v>172.28333333333333</v>
      </c>
      <c r="E144" s="274">
        <v>169.46666666666667</v>
      </c>
      <c r="F144" s="274">
        <v>166.08333333333334</v>
      </c>
      <c r="G144" s="274">
        <v>163.26666666666668</v>
      </c>
      <c r="H144" s="274">
        <v>175.66666666666666</v>
      </c>
      <c r="I144" s="274">
        <v>178.48333333333332</v>
      </c>
      <c r="J144" s="274">
        <v>181.86666666666665</v>
      </c>
      <c r="K144" s="272">
        <v>175.1</v>
      </c>
      <c r="L144" s="272">
        <v>168.9</v>
      </c>
      <c r="M144" s="272">
        <v>60.710410000000003</v>
      </c>
    </row>
    <row r="145" spans="1:13">
      <c r="A145" s="296">
        <v>136</v>
      </c>
      <c r="B145" s="272" t="s">
        <v>139</v>
      </c>
      <c r="C145" s="272">
        <v>415.7</v>
      </c>
      <c r="D145" s="274">
        <v>418.75</v>
      </c>
      <c r="E145" s="274">
        <v>410.75</v>
      </c>
      <c r="F145" s="274">
        <v>405.8</v>
      </c>
      <c r="G145" s="274">
        <v>397.8</v>
      </c>
      <c r="H145" s="274">
        <v>423.7</v>
      </c>
      <c r="I145" s="274">
        <v>431.7</v>
      </c>
      <c r="J145" s="274">
        <v>436.65</v>
      </c>
      <c r="K145" s="272">
        <v>426.75</v>
      </c>
      <c r="L145" s="272">
        <v>413.8</v>
      </c>
      <c r="M145" s="272">
        <v>23.727370000000001</v>
      </c>
    </row>
    <row r="146" spans="1:13">
      <c r="A146" s="296">
        <v>137</v>
      </c>
      <c r="B146" s="272" t="s">
        <v>140</v>
      </c>
      <c r="C146" s="272">
        <v>7589.2</v>
      </c>
      <c r="D146" s="274">
        <v>7593.833333333333</v>
      </c>
      <c r="E146" s="274">
        <v>7471.2166666666662</v>
      </c>
      <c r="F146" s="274">
        <v>7353.2333333333336</v>
      </c>
      <c r="G146" s="274">
        <v>7230.6166666666668</v>
      </c>
      <c r="H146" s="274">
        <v>7711.8166666666657</v>
      </c>
      <c r="I146" s="274">
        <v>7834.4333333333325</v>
      </c>
      <c r="J146" s="274">
        <v>7952.4166666666652</v>
      </c>
      <c r="K146" s="272">
        <v>7716.45</v>
      </c>
      <c r="L146" s="272">
        <v>7475.85</v>
      </c>
      <c r="M146" s="272">
        <v>14.91567</v>
      </c>
    </row>
    <row r="147" spans="1:13">
      <c r="A147" s="296">
        <v>138</v>
      </c>
      <c r="B147" s="272" t="s">
        <v>142</v>
      </c>
      <c r="C147" s="272">
        <v>700.65</v>
      </c>
      <c r="D147" s="274">
        <v>699.88333333333321</v>
      </c>
      <c r="E147" s="274">
        <v>693.06666666666638</v>
      </c>
      <c r="F147" s="274">
        <v>685.48333333333312</v>
      </c>
      <c r="G147" s="274">
        <v>678.66666666666629</v>
      </c>
      <c r="H147" s="274">
        <v>707.46666666666647</v>
      </c>
      <c r="I147" s="274">
        <v>714.2833333333333</v>
      </c>
      <c r="J147" s="274">
        <v>721.86666666666656</v>
      </c>
      <c r="K147" s="272">
        <v>706.7</v>
      </c>
      <c r="L147" s="272">
        <v>692.3</v>
      </c>
      <c r="M147" s="272">
        <v>6.2561600000000004</v>
      </c>
    </row>
    <row r="148" spans="1:13">
      <c r="A148" s="296">
        <v>139</v>
      </c>
      <c r="B148" s="272" t="s">
        <v>144</v>
      </c>
      <c r="C148" s="272">
        <v>1699.7</v>
      </c>
      <c r="D148" s="274">
        <v>1709.8</v>
      </c>
      <c r="E148" s="274">
        <v>1666.6</v>
      </c>
      <c r="F148" s="274">
        <v>1633.5</v>
      </c>
      <c r="G148" s="274">
        <v>1590.3</v>
      </c>
      <c r="H148" s="274">
        <v>1742.8999999999999</v>
      </c>
      <c r="I148" s="274">
        <v>1786.1000000000001</v>
      </c>
      <c r="J148" s="274">
        <v>1819.1999999999998</v>
      </c>
      <c r="K148" s="272">
        <v>1753</v>
      </c>
      <c r="L148" s="272">
        <v>1676.7</v>
      </c>
      <c r="M148" s="272">
        <v>8.8865499999999997</v>
      </c>
    </row>
    <row r="149" spans="1:13">
      <c r="A149" s="296">
        <v>140</v>
      </c>
      <c r="B149" s="272" t="s">
        <v>145</v>
      </c>
      <c r="C149" s="272">
        <v>158.4</v>
      </c>
      <c r="D149" s="274">
        <v>159</v>
      </c>
      <c r="E149" s="274">
        <v>155.55000000000001</v>
      </c>
      <c r="F149" s="274">
        <v>152.70000000000002</v>
      </c>
      <c r="G149" s="274">
        <v>149.25000000000003</v>
      </c>
      <c r="H149" s="274">
        <v>161.85</v>
      </c>
      <c r="I149" s="274">
        <v>165.29999999999998</v>
      </c>
      <c r="J149" s="274">
        <v>168.14999999999998</v>
      </c>
      <c r="K149" s="272">
        <v>162.44999999999999</v>
      </c>
      <c r="L149" s="272">
        <v>156.15</v>
      </c>
      <c r="M149" s="272">
        <v>155.75676000000001</v>
      </c>
    </row>
    <row r="150" spans="1:13">
      <c r="A150" s="296">
        <v>141</v>
      </c>
      <c r="B150" s="272" t="s">
        <v>263</v>
      </c>
      <c r="C150" s="272">
        <v>1591.05</v>
      </c>
      <c r="D150" s="274">
        <v>1578.6499999999999</v>
      </c>
      <c r="E150" s="274">
        <v>1547.3499999999997</v>
      </c>
      <c r="F150" s="274">
        <v>1503.6499999999999</v>
      </c>
      <c r="G150" s="274">
        <v>1472.3499999999997</v>
      </c>
      <c r="H150" s="274">
        <v>1622.3499999999997</v>
      </c>
      <c r="I150" s="274">
        <v>1653.6499999999999</v>
      </c>
      <c r="J150" s="274">
        <v>1697.3499999999997</v>
      </c>
      <c r="K150" s="272">
        <v>1609.95</v>
      </c>
      <c r="L150" s="272">
        <v>1534.95</v>
      </c>
      <c r="M150" s="272">
        <v>5.5066800000000002</v>
      </c>
    </row>
    <row r="151" spans="1:13">
      <c r="A151" s="296">
        <v>142</v>
      </c>
      <c r="B151" s="272" t="s">
        <v>147</v>
      </c>
      <c r="C151" s="272">
        <v>1168.55</v>
      </c>
      <c r="D151" s="274">
        <v>1171.1166666666666</v>
      </c>
      <c r="E151" s="274">
        <v>1159.2833333333331</v>
      </c>
      <c r="F151" s="274">
        <v>1150.0166666666664</v>
      </c>
      <c r="G151" s="274">
        <v>1138.1833333333329</v>
      </c>
      <c r="H151" s="274">
        <v>1180.3833333333332</v>
      </c>
      <c r="I151" s="274">
        <v>1192.2166666666667</v>
      </c>
      <c r="J151" s="274">
        <v>1201.4833333333333</v>
      </c>
      <c r="K151" s="272">
        <v>1182.95</v>
      </c>
      <c r="L151" s="272">
        <v>1161.8499999999999</v>
      </c>
      <c r="M151" s="272">
        <v>14.3591</v>
      </c>
    </row>
    <row r="152" spans="1:13">
      <c r="A152" s="296">
        <v>143</v>
      </c>
      <c r="B152" s="272" t="s">
        <v>264</v>
      </c>
      <c r="C152" s="272">
        <v>893.25</v>
      </c>
      <c r="D152" s="274">
        <v>899.73333333333323</v>
      </c>
      <c r="E152" s="274">
        <v>881.51666666666642</v>
      </c>
      <c r="F152" s="274">
        <v>869.78333333333319</v>
      </c>
      <c r="G152" s="274">
        <v>851.56666666666638</v>
      </c>
      <c r="H152" s="274">
        <v>911.46666666666647</v>
      </c>
      <c r="I152" s="274">
        <v>929.68333333333339</v>
      </c>
      <c r="J152" s="274">
        <v>941.41666666666652</v>
      </c>
      <c r="K152" s="272">
        <v>917.95</v>
      </c>
      <c r="L152" s="272">
        <v>888</v>
      </c>
      <c r="M152" s="272">
        <v>3.53992</v>
      </c>
    </row>
    <row r="153" spans="1:13">
      <c r="A153" s="296">
        <v>144</v>
      </c>
      <c r="B153" s="272" t="s">
        <v>152</v>
      </c>
      <c r="C153" s="272">
        <v>110.55</v>
      </c>
      <c r="D153" s="274">
        <v>111.11666666666667</v>
      </c>
      <c r="E153" s="274">
        <v>109.43333333333335</v>
      </c>
      <c r="F153" s="274">
        <v>108.31666666666668</v>
      </c>
      <c r="G153" s="274">
        <v>106.63333333333335</v>
      </c>
      <c r="H153" s="274">
        <v>112.23333333333335</v>
      </c>
      <c r="I153" s="274">
        <v>113.91666666666669</v>
      </c>
      <c r="J153" s="274">
        <v>115.03333333333335</v>
      </c>
      <c r="K153" s="272">
        <v>112.8</v>
      </c>
      <c r="L153" s="272">
        <v>110</v>
      </c>
      <c r="M153" s="272">
        <v>93.868870000000001</v>
      </c>
    </row>
    <row r="154" spans="1:13">
      <c r="A154" s="296">
        <v>145</v>
      </c>
      <c r="B154" s="272" t="s">
        <v>153</v>
      </c>
      <c r="C154" s="272">
        <v>96.95</v>
      </c>
      <c r="D154" s="274">
        <v>96.45</v>
      </c>
      <c r="E154" s="274">
        <v>94.800000000000011</v>
      </c>
      <c r="F154" s="274">
        <v>92.65</v>
      </c>
      <c r="G154" s="274">
        <v>91.000000000000014</v>
      </c>
      <c r="H154" s="274">
        <v>98.600000000000009</v>
      </c>
      <c r="I154" s="274">
        <v>100.25000000000001</v>
      </c>
      <c r="J154" s="274">
        <v>102.4</v>
      </c>
      <c r="K154" s="272">
        <v>98.1</v>
      </c>
      <c r="L154" s="272">
        <v>94.3</v>
      </c>
      <c r="M154" s="272">
        <v>314.20256000000001</v>
      </c>
    </row>
    <row r="155" spans="1:13">
      <c r="A155" s="296">
        <v>146</v>
      </c>
      <c r="B155" s="272" t="s">
        <v>148</v>
      </c>
      <c r="C155" s="272">
        <v>50.9</v>
      </c>
      <c r="D155" s="274">
        <v>50.79999999999999</v>
      </c>
      <c r="E155" s="274">
        <v>50.149999999999977</v>
      </c>
      <c r="F155" s="274">
        <v>49.399999999999984</v>
      </c>
      <c r="G155" s="274">
        <v>48.749999999999972</v>
      </c>
      <c r="H155" s="274">
        <v>51.549999999999983</v>
      </c>
      <c r="I155" s="274">
        <v>52.2</v>
      </c>
      <c r="J155" s="274">
        <v>52.949999999999989</v>
      </c>
      <c r="K155" s="272">
        <v>51.45</v>
      </c>
      <c r="L155" s="272">
        <v>50.05</v>
      </c>
      <c r="M155" s="272">
        <v>298.79255999999998</v>
      </c>
    </row>
    <row r="156" spans="1:13">
      <c r="A156" s="296">
        <v>147</v>
      </c>
      <c r="B156" s="272" t="s">
        <v>451</v>
      </c>
      <c r="C156" s="272">
        <v>2556.25</v>
      </c>
      <c r="D156" s="274">
        <v>2534.9166666666665</v>
      </c>
      <c r="E156" s="274">
        <v>2494.833333333333</v>
      </c>
      <c r="F156" s="274">
        <v>2433.4166666666665</v>
      </c>
      <c r="G156" s="274">
        <v>2393.333333333333</v>
      </c>
      <c r="H156" s="274">
        <v>2596.333333333333</v>
      </c>
      <c r="I156" s="274">
        <v>2636.4166666666661</v>
      </c>
      <c r="J156" s="274">
        <v>2697.833333333333</v>
      </c>
      <c r="K156" s="272">
        <v>2575</v>
      </c>
      <c r="L156" s="272">
        <v>2473.5</v>
      </c>
      <c r="M156" s="272">
        <v>1.42127</v>
      </c>
    </row>
    <row r="157" spans="1:13">
      <c r="A157" s="296">
        <v>148</v>
      </c>
      <c r="B157" s="272" t="s">
        <v>151</v>
      </c>
      <c r="C157" s="272">
        <v>17166.400000000001</v>
      </c>
      <c r="D157" s="274">
        <v>17168.8</v>
      </c>
      <c r="E157" s="274">
        <v>17048.599999999999</v>
      </c>
      <c r="F157" s="274">
        <v>16930.8</v>
      </c>
      <c r="G157" s="274">
        <v>16810.599999999999</v>
      </c>
      <c r="H157" s="274">
        <v>17286.599999999999</v>
      </c>
      <c r="I157" s="274">
        <v>17406.800000000003</v>
      </c>
      <c r="J157" s="274">
        <v>17524.599999999999</v>
      </c>
      <c r="K157" s="272">
        <v>17289</v>
      </c>
      <c r="L157" s="272">
        <v>17051</v>
      </c>
      <c r="M157" s="272">
        <v>1.1232500000000001</v>
      </c>
    </row>
    <row r="158" spans="1:13">
      <c r="A158" s="296">
        <v>149</v>
      </c>
      <c r="B158" s="272" t="s">
        <v>793</v>
      </c>
      <c r="C158" s="272">
        <v>331.15</v>
      </c>
      <c r="D158" s="274">
        <v>311.18333333333334</v>
      </c>
      <c r="E158" s="274">
        <v>289.9666666666667</v>
      </c>
      <c r="F158" s="274">
        <v>248.78333333333336</v>
      </c>
      <c r="G158" s="274">
        <v>227.56666666666672</v>
      </c>
      <c r="H158" s="274">
        <v>352.36666666666667</v>
      </c>
      <c r="I158" s="274">
        <v>373.58333333333326</v>
      </c>
      <c r="J158" s="274">
        <v>414.76666666666665</v>
      </c>
      <c r="K158" s="272">
        <v>332.4</v>
      </c>
      <c r="L158" s="272">
        <v>270</v>
      </c>
      <c r="M158" s="272">
        <v>7.1900500000000003</v>
      </c>
    </row>
    <row r="159" spans="1:13">
      <c r="A159" s="296">
        <v>150</v>
      </c>
      <c r="B159" s="272" t="s">
        <v>266</v>
      </c>
      <c r="C159" s="272">
        <v>559.54999999999995</v>
      </c>
      <c r="D159" s="274">
        <v>557.7833333333333</v>
      </c>
      <c r="E159" s="274">
        <v>547.06666666666661</v>
      </c>
      <c r="F159" s="274">
        <v>534.58333333333326</v>
      </c>
      <c r="G159" s="274">
        <v>523.86666666666656</v>
      </c>
      <c r="H159" s="274">
        <v>570.26666666666665</v>
      </c>
      <c r="I159" s="274">
        <v>580.98333333333335</v>
      </c>
      <c r="J159" s="274">
        <v>593.4666666666667</v>
      </c>
      <c r="K159" s="272">
        <v>568.5</v>
      </c>
      <c r="L159" s="272">
        <v>545.29999999999995</v>
      </c>
      <c r="M159" s="272">
        <v>11.150169999999999</v>
      </c>
    </row>
    <row r="160" spans="1:13">
      <c r="A160" s="296">
        <v>151</v>
      </c>
      <c r="B160" s="272" t="s">
        <v>155</v>
      </c>
      <c r="C160" s="272">
        <v>93.35</v>
      </c>
      <c r="D160" s="274">
        <v>93.883333333333326</v>
      </c>
      <c r="E160" s="274">
        <v>92.466666666666654</v>
      </c>
      <c r="F160" s="274">
        <v>91.583333333333329</v>
      </c>
      <c r="G160" s="274">
        <v>90.166666666666657</v>
      </c>
      <c r="H160" s="274">
        <v>94.766666666666652</v>
      </c>
      <c r="I160" s="274">
        <v>96.183333333333337</v>
      </c>
      <c r="J160" s="274">
        <v>97.066666666666649</v>
      </c>
      <c r="K160" s="272">
        <v>95.3</v>
      </c>
      <c r="L160" s="272">
        <v>93</v>
      </c>
      <c r="M160" s="272">
        <v>259.12911000000003</v>
      </c>
    </row>
    <row r="161" spans="1:13">
      <c r="A161" s="296">
        <v>152</v>
      </c>
      <c r="B161" s="272" t="s">
        <v>154</v>
      </c>
      <c r="C161" s="272">
        <v>114</v>
      </c>
      <c r="D161" s="274">
        <v>114.3</v>
      </c>
      <c r="E161" s="274">
        <v>112.69999999999999</v>
      </c>
      <c r="F161" s="274">
        <v>111.39999999999999</v>
      </c>
      <c r="G161" s="274">
        <v>109.79999999999998</v>
      </c>
      <c r="H161" s="274">
        <v>115.6</v>
      </c>
      <c r="I161" s="274">
        <v>117.19999999999999</v>
      </c>
      <c r="J161" s="274">
        <v>118.5</v>
      </c>
      <c r="K161" s="272">
        <v>115.9</v>
      </c>
      <c r="L161" s="272">
        <v>113</v>
      </c>
      <c r="M161" s="272">
        <v>14.834669999999999</v>
      </c>
    </row>
    <row r="162" spans="1:13">
      <c r="A162" s="296">
        <v>153</v>
      </c>
      <c r="B162" s="272" t="s">
        <v>267</v>
      </c>
      <c r="C162" s="272">
        <v>3305.15</v>
      </c>
      <c r="D162" s="274">
        <v>3301.3833333333332</v>
      </c>
      <c r="E162" s="274">
        <v>3255.7666666666664</v>
      </c>
      <c r="F162" s="274">
        <v>3206.3833333333332</v>
      </c>
      <c r="G162" s="274">
        <v>3160.7666666666664</v>
      </c>
      <c r="H162" s="274">
        <v>3350.7666666666664</v>
      </c>
      <c r="I162" s="274">
        <v>3396.3833333333332</v>
      </c>
      <c r="J162" s="274">
        <v>3445.7666666666664</v>
      </c>
      <c r="K162" s="272">
        <v>3347</v>
      </c>
      <c r="L162" s="272">
        <v>3252</v>
      </c>
      <c r="M162" s="272">
        <v>0.37822</v>
      </c>
    </row>
    <row r="163" spans="1:13">
      <c r="A163" s="296">
        <v>154</v>
      </c>
      <c r="B163" s="272" t="s">
        <v>268</v>
      </c>
      <c r="C163" s="272">
        <v>2250.15</v>
      </c>
      <c r="D163" s="274">
        <v>2233.0833333333335</v>
      </c>
      <c r="E163" s="274">
        <v>2162.166666666667</v>
      </c>
      <c r="F163" s="274">
        <v>2074.1833333333334</v>
      </c>
      <c r="G163" s="274">
        <v>2003.2666666666669</v>
      </c>
      <c r="H163" s="274">
        <v>2321.0666666666671</v>
      </c>
      <c r="I163" s="274">
        <v>2391.983333333334</v>
      </c>
      <c r="J163" s="274">
        <v>2479.9666666666672</v>
      </c>
      <c r="K163" s="272">
        <v>2304</v>
      </c>
      <c r="L163" s="272">
        <v>2145.1</v>
      </c>
      <c r="M163" s="272">
        <v>19.907540000000001</v>
      </c>
    </row>
    <row r="164" spans="1:13">
      <c r="A164" s="296">
        <v>155</v>
      </c>
      <c r="B164" s="272" t="s">
        <v>156</v>
      </c>
      <c r="C164" s="272">
        <v>29116.45</v>
      </c>
      <c r="D164" s="274">
        <v>29218.816666666666</v>
      </c>
      <c r="E164" s="274">
        <v>28757.633333333331</v>
      </c>
      <c r="F164" s="274">
        <v>28398.816666666666</v>
      </c>
      <c r="G164" s="274">
        <v>27937.633333333331</v>
      </c>
      <c r="H164" s="274">
        <v>29577.633333333331</v>
      </c>
      <c r="I164" s="274">
        <v>30038.816666666666</v>
      </c>
      <c r="J164" s="274">
        <v>30397.633333333331</v>
      </c>
      <c r="K164" s="272">
        <v>29680</v>
      </c>
      <c r="L164" s="272">
        <v>28860</v>
      </c>
      <c r="M164" s="272">
        <v>0.42520999999999998</v>
      </c>
    </row>
    <row r="165" spans="1:13">
      <c r="A165" s="296">
        <v>156</v>
      </c>
      <c r="B165" s="272" t="s">
        <v>158</v>
      </c>
      <c r="C165" s="272">
        <v>247.85</v>
      </c>
      <c r="D165" s="274">
        <v>247.96666666666667</v>
      </c>
      <c r="E165" s="274">
        <v>244.53333333333333</v>
      </c>
      <c r="F165" s="274">
        <v>241.21666666666667</v>
      </c>
      <c r="G165" s="274">
        <v>237.78333333333333</v>
      </c>
      <c r="H165" s="274">
        <v>251.28333333333333</v>
      </c>
      <c r="I165" s="274">
        <v>254.71666666666667</v>
      </c>
      <c r="J165" s="274">
        <v>258.0333333333333</v>
      </c>
      <c r="K165" s="272">
        <v>251.4</v>
      </c>
      <c r="L165" s="272">
        <v>244.65</v>
      </c>
      <c r="M165" s="272">
        <v>34.129280000000001</v>
      </c>
    </row>
    <row r="166" spans="1:13">
      <c r="A166" s="296">
        <v>157</v>
      </c>
      <c r="B166" s="272" t="s">
        <v>270</v>
      </c>
      <c r="C166" s="272">
        <v>4488.8999999999996</v>
      </c>
      <c r="D166" s="274">
        <v>4501.9333333333334</v>
      </c>
      <c r="E166" s="274">
        <v>4440.0166666666664</v>
      </c>
      <c r="F166" s="274">
        <v>4391.1333333333332</v>
      </c>
      <c r="G166" s="274">
        <v>4329.2166666666662</v>
      </c>
      <c r="H166" s="274">
        <v>4550.8166666666666</v>
      </c>
      <c r="I166" s="274">
        <v>4612.7333333333327</v>
      </c>
      <c r="J166" s="274">
        <v>4661.6166666666668</v>
      </c>
      <c r="K166" s="272">
        <v>4563.8500000000004</v>
      </c>
      <c r="L166" s="272">
        <v>4453.05</v>
      </c>
      <c r="M166" s="272">
        <v>0.89980000000000004</v>
      </c>
    </row>
    <row r="167" spans="1:13">
      <c r="A167" s="296">
        <v>158</v>
      </c>
      <c r="B167" s="272" t="s">
        <v>160</v>
      </c>
      <c r="C167" s="272">
        <v>1739.4</v>
      </c>
      <c r="D167" s="274">
        <v>1751.0666666666666</v>
      </c>
      <c r="E167" s="274">
        <v>1723.3333333333333</v>
      </c>
      <c r="F167" s="274">
        <v>1707.2666666666667</v>
      </c>
      <c r="G167" s="274">
        <v>1679.5333333333333</v>
      </c>
      <c r="H167" s="274">
        <v>1767.1333333333332</v>
      </c>
      <c r="I167" s="274">
        <v>1794.8666666666668</v>
      </c>
      <c r="J167" s="274">
        <v>1810.9333333333332</v>
      </c>
      <c r="K167" s="272">
        <v>1778.8</v>
      </c>
      <c r="L167" s="272">
        <v>1735</v>
      </c>
      <c r="M167" s="272">
        <v>4.7633099999999997</v>
      </c>
    </row>
    <row r="168" spans="1:13">
      <c r="A168" s="296">
        <v>159</v>
      </c>
      <c r="B168" s="272" t="s">
        <v>157</v>
      </c>
      <c r="C168" s="272">
        <v>1515.3</v>
      </c>
      <c r="D168" s="274">
        <v>1521.0666666666668</v>
      </c>
      <c r="E168" s="274">
        <v>1485.1333333333337</v>
      </c>
      <c r="F168" s="274">
        <v>1454.9666666666669</v>
      </c>
      <c r="G168" s="274">
        <v>1419.0333333333338</v>
      </c>
      <c r="H168" s="274">
        <v>1551.2333333333336</v>
      </c>
      <c r="I168" s="274">
        <v>1587.1666666666665</v>
      </c>
      <c r="J168" s="274">
        <v>1617.3333333333335</v>
      </c>
      <c r="K168" s="272">
        <v>1557</v>
      </c>
      <c r="L168" s="272">
        <v>1490.9</v>
      </c>
      <c r="M168" s="272">
        <v>20.591699999999999</v>
      </c>
    </row>
    <row r="169" spans="1:13">
      <c r="A169" s="296">
        <v>160</v>
      </c>
      <c r="B169" s="272" t="s">
        <v>462</v>
      </c>
      <c r="C169" s="272">
        <v>1295.95</v>
      </c>
      <c r="D169" s="274">
        <v>1288.1666666666667</v>
      </c>
      <c r="E169" s="274">
        <v>1263.3333333333335</v>
      </c>
      <c r="F169" s="274">
        <v>1230.7166666666667</v>
      </c>
      <c r="G169" s="274">
        <v>1205.8833333333334</v>
      </c>
      <c r="H169" s="274">
        <v>1320.7833333333335</v>
      </c>
      <c r="I169" s="274">
        <v>1345.616666666667</v>
      </c>
      <c r="J169" s="274">
        <v>1378.2333333333336</v>
      </c>
      <c r="K169" s="272">
        <v>1313</v>
      </c>
      <c r="L169" s="272">
        <v>1255.55</v>
      </c>
      <c r="M169" s="272">
        <v>7.8693200000000001</v>
      </c>
    </row>
    <row r="170" spans="1:13">
      <c r="A170" s="296">
        <v>161</v>
      </c>
      <c r="B170" s="272" t="s">
        <v>159</v>
      </c>
      <c r="C170" s="272">
        <v>124.95</v>
      </c>
      <c r="D170" s="274">
        <v>123.23333333333333</v>
      </c>
      <c r="E170" s="274">
        <v>120.51666666666667</v>
      </c>
      <c r="F170" s="274">
        <v>116.08333333333333</v>
      </c>
      <c r="G170" s="274">
        <v>113.36666666666666</v>
      </c>
      <c r="H170" s="274">
        <v>127.66666666666667</v>
      </c>
      <c r="I170" s="274">
        <v>130.38333333333333</v>
      </c>
      <c r="J170" s="274">
        <v>134.81666666666666</v>
      </c>
      <c r="K170" s="272">
        <v>125.95</v>
      </c>
      <c r="L170" s="272">
        <v>118.8</v>
      </c>
      <c r="M170" s="272">
        <v>108.6284</v>
      </c>
    </row>
    <row r="171" spans="1:13">
      <c r="A171" s="296">
        <v>162</v>
      </c>
      <c r="B171" s="272" t="s">
        <v>162</v>
      </c>
      <c r="C171" s="272">
        <v>206.5</v>
      </c>
      <c r="D171" s="274">
        <v>203.66666666666666</v>
      </c>
      <c r="E171" s="274">
        <v>197.33333333333331</v>
      </c>
      <c r="F171" s="274">
        <v>188.16666666666666</v>
      </c>
      <c r="G171" s="274">
        <v>181.83333333333331</v>
      </c>
      <c r="H171" s="274">
        <v>212.83333333333331</v>
      </c>
      <c r="I171" s="274">
        <v>219.16666666666663</v>
      </c>
      <c r="J171" s="274">
        <v>228.33333333333331</v>
      </c>
      <c r="K171" s="272">
        <v>210</v>
      </c>
      <c r="L171" s="272">
        <v>194.5</v>
      </c>
      <c r="M171" s="272">
        <v>412.94096000000002</v>
      </c>
    </row>
    <row r="172" spans="1:13">
      <c r="A172" s="296">
        <v>163</v>
      </c>
      <c r="B172" s="272" t="s">
        <v>271</v>
      </c>
      <c r="C172" s="272">
        <v>290.25</v>
      </c>
      <c r="D172" s="274">
        <v>288.91666666666669</v>
      </c>
      <c r="E172" s="274">
        <v>283.93333333333339</v>
      </c>
      <c r="F172" s="274">
        <v>277.61666666666673</v>
      </c>
      <c r="G172" s="274">
        <v>272.63333333333344</v>
      </c>
      <c r="H172" s="274">
        <v>295.23333333333335</v>
      </c>
      <c r="I172" s="274">
        <v>300.21666666666658</v>
      </c>
      <c r="J172" s="274">
        <v>306.5333333333333</v>
      </c>
      <c r="K172" s="272">
        <v>293.89999999999998</v>
      </c>
      <c r="L172" s="272">
        <v>282.60000000000002</v>
      </c>
      <c r="M172" s="272">
        <v>4.4174100000000003</v>
      </c>
    </row>
    <row r="173" spans="1:13">
      <c r="A173" s="296">
        <v>164</v>
      </c>
      <c r="B173" s="272" t="s">
        <v>272</v>
      </c>
      <c r="C173" s="272">
        <v>11359.85</v>
      </c>
      <c r="D173" s="274">
        <v>11301.266666666668</v>
      </c>
      <c r="E173" s="274">
        <v>11158.583333333336</v>
      </c>
      <c r="F173" s="274">
        <v>10957.316666666668</v>
      </c>
      <c r="G173" s="274">
        <v>10814.633333333335</v>
      </c>
      <c r="H173" s="274">
        <v>11502.533333333336</v>
      </c>
      <c r="I173" s="274">
        <v>11645.216666666667</v>
      </c>
      <c r="J173" s="274">
        <v>11846.483333333337</v>
      </c>
      <c r="K173" s="272">
        <v>11443.95</v>
      </c>
      <c r="L173" s="272">
        <v>11100</v>
      </c>
      <c r="M173" s="272">
        <v>9.9830000000000002E-2</v>
      </c>
    </row>
    <row r="174" spans="1:13">
      <c r="A174" s="296">
        <v>165</v>
      </c>
      <c r="B174" s="272" t="s">
        <v>161</v>
      </c>
      <c r="C174" s="272">
        <v>38.35</v>
      </c>
      <c r="D174" s="274">
        <v>37.6</v>
      </c>
      <c r="E174" s="274">
        <v>36.450000000000003</v>
      </c>
      <c r="F174" s="274">
        <v>34.550000000000004</v>
      </c>
      <c r="G174" s="274">
        <v>33.400000000000006</v>
      </c>
      <c r="H174" s="274">
        <v>39.5</v>
      </c>
      <c r="I174" s="274">
        <v>40.649999999999991</v>
      </c>
      <c r="J174" s="274">
        <v>42.55</v>
      </c>
      <c r="K174" s="272">
        <v>38.75</v>
      </c>
      <c r="L174" s="272">
        <v>35.700000000000003</v>
      </c>
      <c r="M174" s="272">
        <v>2609.8000200000001</v>
      </c>
    </row>
    <row r="175" spans="1:13">
      <c r="A175" s="296">
        <v>166</v>
      </c>
      <c r="B175" s="272" t="s">
        <v>165</v>
      </c>
      <c r="C175" s="272">
        <v>256.55</v>
      </c>
      <c r="D175" s="274">
        <v>252.65</v>
      </c>
      <c r="E175" s="274">
        <v>242.90000000000003</v>
      </c>
      <c r="F175" s="274">
        <v>229.25000000000003</v>
      </c>
      <c r="G175" s="274">
        <v>219.50000000000006</v>
      </c>
      <c r="H175" s="274">
        <v>266.3</v>
      </c>
      <c r="I175" s="274">
        <v>276.04999999999995</v>
      </c>
      <c r="J175" s="274">
        <v>289.7</v>
      </c>
      <c r="K175" s="272">
        <v>262.39999999999998</v>
      </c>
      <c r="L175" s="272">
        <v>239</v>
      </c>
      <c r="M175" s="272">
        <v>352.16298999999998</v>
      </c>
    </row>
    <row r="176" spans="1:13">
      <c r="A176" s="296">
        <v>167</v>
      </c>
      <c r="B176" s="272" t="s">
        <v>166</v>
      </c>
      <c r="C176" s="272">
        <v>148.4</v>
      </c>
      <c r="D176" s="274">
        <v>146.75</v>
      </c>
      <c r="E176" s="274">
        <v>143.9</v>
      </c>
      <c r="F176" s="274">
        <v>139.4</v>
      </c>
      <c r="G176" s="274">
        <v>136.55000000000001</v>
      </c>
      <c r="H176" s="274">
        <v>151.25</v>
      </c>
      <c r="I176" s="274">
        <v>154.10000000000002</v>
      </c>
      <c r="J176" s="274">
        <v>158.6</v>
      </c>
      <c r="K176" s="272">
        <v>149.6</v>
      </c>
      <c r="L176" s="272">
        <v>142.25</v>
      </c>
      <c r="M176" s="272">
        <v>70.495509999999996</v>
      </c>
    </row>
    <row r="177" spans="1:13">
      <c r="A177" s="296">
        <v>168</v>
      </c>
      <c r="B177" s="272" t="s">
        <v>274</v>
      </c>
      <c r="C177" s="272">
        <v>477.2</v>
      </c>
      <c r="D177" s="274">
        <v>479.43333333333339</v>
      </c>
      <c r="E177" s="274">
        <v>473.86666666666679</v>
      </c>
      <c r="F177" s="274">
        <v>470.53333333333342</v>
      </c>
      <c r="G177" s="274">
        <v>464.96666666666681</v>
      </c>
      <c r="H177" s="274">
        <v>482.76666666666677</v>
      </c>
      <c r="I177" s="274">
        <v>488.33333333333337</v>
      </c>
      <c r="J177" s="274">
        <v>491.66666666666674</v>
      </c>
      <c r="K177" s="272">
        <v>485</v>
      </c>
      <c r="L177" s="272">
        <v>476.1</v>
      </c>
      <c r="M177" s="272">
        <v>3.0467399999999998</v>
      </c>
    </row>
    <row r="178" spans="1:13">
      <c r="A178" s="296">
        <v>169</v>
      </c>
      <c r="B178" s="272" t="s">
        <v>167</v>
      </c>
      <c r="C178" s="272">
        <v>1930.65</v>
      </c>
      <c r="D178" s="274">
        <v>1927.55</v>
      </c>
      <c r="E178" s="274">
        <v>1903.1</v>
      </c>
      <c r="F178" s="274">
        <v>1875.55</v>
      </c>
      <c r="G178" s="274">
        <v>1851.1</v>
      </c>
      <c r="H178" s="274">
        <v>1955.1</v>
      </c>
      <c r="I178" s="274">
        <v>1979.5500000000002</v>
      </c>
      <c r="J178" s="274">
        <v>2007.1</v>
      </c>
      <c r="K178" s="272">
        <v>1952</v>
      </c>
      <c r="L178" s="272">
        <v>1900</v>
      </c>
      <c r="M178" s="272">
        <v>139.84227999999999</v>
      </c>
    </row>
    <row r="179" spans="1:13">
      <c r="A179" s="296">
        <v>170</v>
      </c>
      <c r="B179" s="272" t="s">
        <v>818</v>
      </c>
      <c r="C179" s="272">
        <v>995.45</v>
      </c>
      <c r="D179" s="274">
        <v>1001.3166666666666</v>
      </c>
      <c r="E179" s="274">
        <v>984.13333333333321</v>
      </c>
      <c r="F179" s="274">
        <v>972.81666666666661</v>
      </c>
      <c r="G179" s="274">
        <v>955.63333333333321</v>
      </c>
      <c r="H179" s="274">
        <v>1012.6333333333332</v>
      </c>
      <c r="I179" s="274">
        <v>1029.8166666666666</v>
      </c>
      <c r="J179" s="274">
        <v>1041.1333333333332</v>
      </c>
      <c r="K179" s="272">
        <v>1018.5</v>
      </c>
      <c r="L179" s="272">
        <v>990</v>
      </c>
      <c r="M179" s="272">
        <v>8.1646699999999992</v>
      </c>
    </row>
    <row r="180" spans="1:13">
      <c r="A180" s="296">
        <v>171</v>
      </c>
      <c r="B180" s="272" t="s">
        <v>275</v>
      </c>
      <c r="C180" s="272">
        <v>866.15</v>
      </c>
      <c r="D180" s="274">
        <v>868.15</v>
      </c>
      <c r="E180" s="274">
        <v>856.34999999999991</v>
      </c>
      <c r="F180" s="274">
        <v>846.55</v>
      </c>
      <c r="G180" s="274">
        <v>834.74999999999989</v>
      </c>
      <c r="H180" s="274">
        <v>877.94999999999993</v>
      </c>
      <c r="I180" s="274">
        <v>889.74999999999989</v>
      </c>
      <c r="J180" s="274">
        <v>899.55</v>
      </c>
      <c r="K180" s="272">
        <v>879.95</v>
      </c>
      <c r="L180" s="272">
        <v>858.35</v>
      </c>
      <c r="M180" s="272">
        <v>18.832170000000001</v>
      </c>
    </row>
    <row r="181" spans="1:13">
      <c r="A181" s="296">
        <v>172</v>
      </c>
      <c r="B181" s="272" t="s">
        <v>172</v>
      </c>
      <c r="C181" s="272">
        <v>5619.95</v>
      </c>
      <c r="D181" s="274">
        <v>5604.2333333333336</v>
      </c>
      <c r="E181" s="274">
        <v>5485.5166666666673</v>
      </c>
      <c r="F181" s="274">
        <v>5351.0833333333339</v>
      </c>
      <c r="G181" s="274">
        <v>5232.3666666666677</v>
      </c>
      <c r="H181" s="274">
        <v>5738.666666666667</v>
      </c>
      <c r="I181" s="274">
        <v>5857.3833333333341</v>
      </c>
      <c r="J181" s="274">
        <v>5991.8166666666666</v>
      </c>
      <c r="K181" s="272">
        <v>5722.95</v>
      </c>
      <c r="L181" s="272">
        <v>5469.8</v>
      </c>
      <c r="M181" s="272">
        <v>3.46699</v>
      </c>
    </row>
    <row r="182" spans="1:13">
      <c r="A182" s="296">
        <v>173</v>
      </c>
      <c r="B182" s="272" t="s">
        <v>479</v>
      </c>
      <c r="C182" s="272">
        <v>7886.35</v>
      </c>
      <c r="D182" s="274">
        <v>7932.8166666666666</v>
      </c>
      <c r="E182" s="274">
        <v>7831.3833333333332</v>
      </c>
      <c r="F182" s="274">
        <v>7776.416666666667</v>
      </c>
      <c r="G182" s="274">
        <v>7674.9833333333336</v>
      </c>
      <c r="H182" s="274">
        <v>7987.7833333333328</v>
      </c>
      <c r="I182" s="274">
        <v>8089.2166666666653</v>
      </c>
      <c r="J182" s="274">
        <v>8144.1833333333325</v>
      </c>
      <c r="K182" s="272">
        <v>8034.25</v>
      </c>
      <c r="L182" s="272">
        <v>7877.85</v>
      </c>
      <c r="M182" s="272">
        <v>0.41099999999999998</v>
      </c>
    </row>
    <row r="183" spans="1:13">
      <c r="A183" s="296">
        <v>174</v>
      </c>
      <c r="B183" s="272" t="s">
        <v>170</v>
      </c>
      <c r="C183" s="272">
        <v>25994.400000000001</v>
      </c>
      <c r="D183" s="274">
        <v>26101.483333333334</v>
      </c>
      <c r="E183" s="274">
        <v>25623.966666666667</v>
      </c>
      <c r="F183" s="274">
        <v>25253.533333333333</v>
      </c>
      <c r="G183" s="274">
        <v>24776.016666666666</v>
      </c>
      <c r="H183" s="274">
        <v>26471.916666666668</v>
      </c>
      <c r="I183" s="274">
        <v>26949.433333333338</v>
      </c>
      <c r="J183" s="274">
        <v>27319.866666666669</v>
      </c>
      <c r="K183" s="272">
        <v>26579</v>
      </c>
      <c r="L183" s="272">
        <v>25731.05</v>
      </c>
      <c r="M183" s="272">
        <v>1.1069899999999999</v>
      </c>
    </row>
    <row r="184" spans="1:13">
      <c r="A184" s="296">
        <v>175</v>
      </c>
      <c r="B184" s="272" t="s">
        <v>173</v>
      </c>
      <c r="C184" s="272">
        <v>1465.3</v>
      </c>
      <c r="D184" s="274">
        <v>1432.8166666666666</v>
      </c>
      <c r="E184" s="274">
        <v>1389.4833333333331</v>
      </c>
      <c r="F184" s="274">
        <v>1313.6666666666665</v>
      </c>
      <c r="G184" s="274">
        <v>1270.333333333333</v>
      </c>
      <c r="H184" s="274">
        <v>1508.6333333333332</v>
      </c>
      <c r="I184" s="274">
        <v>1551.9666666666667</v>
      </c>
      <c r="J184" s="274">
        <v>1627.7833333333333</v>
      </c>
      <c r="K184" s="272">
        <v>1476.15</v>
      </c>
      <c r="L184" s="272">
        <v>1357</v>
      </c>
      <c r="M184" s="272">
        <v>57.036389999999997</v>
      </c>
    </row>
    <row r="185" spans="1:13">
      <c r="A185" s="296">
        <v>176</v>
      </c>
      <c r="B185" s="272" t="s">
        <v>171</v>
      </c>
      <c r="C185" s="272">
        <v>1795</v>
      </c>
      <c r="D185" s="274">
        <v>1809.7</v>
      </c>
      <c r="E185" s="274">
        <v>1767.4</v>
      </c>
      <c r="F185" s="274">
        <v>1739.8</v>
      </c>
      <c r="G185" s="274">
        <v>1697.5</v>
      </c>
      <c r="H185" s="274">
        <v>1837.3000000000002</v>
      </c>
      <c r="I185" s="274">
        <v>1879.6</v>
      </c>
      <c r="J185" s="274">
        <v>1907.2000000000003</v>
      </c>
      <c r="K185" s="272">
        <v>1852</v>
      </c>
      <c r="L185" s="272">
        <v>1782.1</v>
      </c>
      <c r="M185" s="272">
        <v>8.5699900000000007</v>
      </c>
    </row>
    <row r="186" spans="1:13">
      <c r="A186" s="296">
        <v>177</v>
      </c>
      <c r="B186" s="272" t="s">
        <v>169</v>
      </c>
      <c r="C186" s="272">
        <v>335.95</v>
      </c>
      <c r="D186" s="274">
        <v>333.88333333333327</v>
      </c>
      <c r="E186" s="274">
        <v>327.86666666666656</v>
      </c>
      <c r="F186" s="274">
        <v>319.7833333333333</v>
      </c>
      <c r="G186" s="274">
        <v>313.76666666666659</v>
      </c>
      <c r="H186" s="274">
        <v>341.96666666666653</v>
      </c>
      <c r="I186" s="274">
        <v>347.98333333333329</v>
      </c>
      <c r="J186" s="274">
        <v>356.06666666666649</v>
      </c>
      <c r="K186" s="272">
        <v>339.9</v>
      </c>
      <c r="L186" s="272">
        <v>325.8</v>
      </c>
      <c r="M186" s="272">
        <v>664.20168000000001</v>
      </c>
    </row>
    <row r="187" spans="1:13">
      <c r="A187" s="296">
        <v>178</v>
      </c>
      <c r="B187" s="272" t="s">
        <v>168</v>
      </c>
      <c r="C187" s="272">
        <v>63.6</v>
      </c>
      <c r="D187" s="274">
        <v>63.183333333333337</v>
      </c>
      <c r="E187" s="274">
        <v>61.816666666666677</v>
      </c>
      <c r="F187" s="274">
        <v>60.033333333333339</v>
      </c>
      <c r="G187" s="274">
        <v>58.666666666666679</v>
      </c>
      <c r="H187" s="274">
        <v>64.966666666666669</v>
      </c>
      <c r="I187" s="274">
        <v>66.333333333333343</v>
      </c>
      <c r="J187" s="274">
        <v>68.116666666666674</v>
      </c>
      <c r="K187" s="272">
        <v>64.55</v>
      </c>
      <c r="L187" s="272">
        <v>61.4</v>
      </c>
      <c r="M187" s="272">
        <v>540.55375000000004</v>
      </c>
    </row>
    <row r="188" spans="1:13">
      <c r="A188" s="296">
        <v>179</v>
      </c>
      <c r="B188" s="272" t="s">
        <v>175</v>
      </c>
      <c r="C188" s="272">
        <v>629.20000000000005</v>
      </c>
      <c r="D188" s="274">
        <v>629.36666666666667</v>
      </c>
      <c r="E188" s="274">
        <v>610.33333333333337</v>
      </c>
      <c r="F188" s="274">
        <v>591.4666666666667</v>
      </c>
      <c r="G188" s="274">
        <v>572.43333333333339</v>
      </c>
      <c r="H188" s="274">
        <v>648.23333333333335</v>
      </c>
      <c r="I188" s="274">
        <v>667.26666666666665</v>
      </c>
      <c r="J188" s="274">
        <v>686.13333333333333</v>
      </c>
      <c r="K188" s="272">
        <v>648.4</v>
      </c>
      <c r="L188" s="272">
        <v>610.5</v>
      </c>
      <c r="M188" s="272">
        <v>237.88454999999999</v>
      </c>
    </row>
    <row r="189" spans="1:13">
      <c r="A189" s="296">
        <v>180</v>
      </c>
      <c r="B189" s="272" t="s">
        <v>176</v>
      </c>
      <c r="C189" s="272">
        <v>515.9</v>
      </c>
      <c r="D189" s="274">
        <v>519.31666666666672</v>
      </c>
      <c r="E189" s="274">
        <v>510.28333333333342</v>
      </c>
      <c r="F189" s="274">
        <v>504.66666666666674</v>
      </c>
      <c r="G189" s="274">
        <v>495.63333333333344</v>
      </c>
      <c r="H189" s="274">
        <v>524.93333333333339</v>
      </c>
      <c r="I189" s="274">
        <v>533.9666666666667</v>
      </c>
      <c r="J189" s="274">
        <v>539.58333333333337</v>
      </c>
      <c r="K189" s="272">
        <v>528.35</v>
      </c>
      <c r="L189" s="272">
        <v>513.70000000000005</v>
      </c>
      <c r="M189" s="272">
        <v>23.257349999999999</v>
      </c>
    </row>
    <row r="190" spans="1:13">
      <c r="A190" s="296">
        <v>181</v>
      </c>
      <c r="B190" s="272" t="s">
        <v>276</v>
      </c>
      <c r="C190" s="272">
        <v>577.4</v>
      </c>
      <c r="D190" s="274">
        <v>576.19999999999993</v>
      </c>
      <c r="E190" s="274">
        <v>567.59999999999991</v>
      </c>
      <c r="F190" s="274">
        <v>557.79999999999995</v>
      </c>
      <c r="G190" s="274">
        <v>549.19999999999993</v>
      </c>
      <c r="H190" s="274">
        <v>585.99999999999989</v>
      </c>
      <c r="I190" s="274">
        <v>594.6</v>
      </c>
      <c r="J190" s="274">
        <v>604.39999999999986</v>
      </c>
      <c r="K190" s="272">
        <v>584.79999999999995</v>
      </c>
      <c r="L190" s="272">
        <v>566.4</v>
      </c>
      <c r="M190" s="272">
        <v>4.3991199999999999</v>
      </c>
    </row>
    <row r="191" spans="1:13">
      <c r="A191" s="296">
        <v>182</v>
      </c>
      <c r="B191" s="272" t="s">
        <v>189</v>
      </c>
      <c r="C191" s="272">
        <v>644.85</v>
      </c>
      <c r="D191" s="274">
        <v>635.76666666666677</v>
      </c>
      <c r="E191" s="274">
        <v>621.68333333333351</v>
      </c>
      <c r="F191" s="274">
        <v>598.51666666666677</v>
      </c>
      <c r="G191" s="274">
        <v>584.43333333333351</v>
      </c>
      <c r="H191" s="274">
        <v>658.93333333333351</v>
      </c>
      <c r="I191" s="274">
        <v>673.01666666666677</v>
      </c>
      <c r="J191" s="274">
        <v>696.18333333333351</v>
      </c>
      <c r="K191" s="272">
        <v>649.85</v>
      </c>
      <c r="L191" s="272">
        <v>612.6</v>
      </c>
      <c r="M191" s="272">
        <v>67.010679999999994</v>
      </c>
    </row>
    <row r="192" spans="1:13">
      <c r="A192" s="296">
        <v>183</v>
      </c>
      <c r="B192" s="272" t="s">
        <v>178</v>
      </c>
      <c r="C192" s="272">
        <v>517.6</v>
      </c>
      <c r="D192" s="274">
        <v>519.7833333333333</v>
      </c>
      <c r="E192" s="274">
        <v>511.56666666666661</v>
      </c>
      <c r="F192" s="274">
        <v>505.5333333333333</v>
      </c>
      <c r="G192" s="274">
        <v>497.31666666666661</v>
      </c>
      <c r="H192" s="274">
        <v>525.81666666666661</v>
      </c>
      <c r="I192" s="274">
        <v>534.0333333333333</v>
      </c>
      <c r="J192" s="274">
        <v>540.06666666666661</v>
      </c>
      <c r="K192" s="272">
        <v>528</v>
      </c>
      <c r="L192" s="272">
        <v>513.75</v>
      </c>
      <c r="M192" s="272">
        <v>35.594830000000002</v>
      </c>
    </row>
    <row r="193" spans="1:13">
      <c r="A193" s="296">
        <v>184</v>
      </c>
      <c r="B193" s="272" t="s">
        <v>184</v>
      </c>
      <c r="C193" s="272">
        <v>3200.05</v>
      </c>
      <c r="D193" s="274">
        <v>3199.5666666666671</v>
      </c>
      <c r="E193" s="274">
        <v>3163.1333333333341</v>
      </c>
      <c r="F193" s="274">
        <v>3126.2166666666672</v>
      </c>
      <c r="G193" s="274">
        <v>3089.7833333333342</v>
      </c>
      <c r="H193" s="274">
        <v>3236.483333333334</v>
      </c>
      <c r="I193" s="274">
        <v>3272.9166666666674</v>
      </c>
      <c r="J193" s="274">
        <v>3309.8333333333339</v>
      </c>
      <c r="K193" s="272">
        <v>3236</v>
      </c>
      <c r="L193" s="272">
        <v>3162.65</v>
      </c>
      <c r="M193" s="272">
        <v>25.05866</v>
      </c>
    </row>
    <row r="194" spans="1:13">
      <c r="A194" s="296">
        <v>185</v>
      </c>
      <c r="B194" s="272" t="s">
        <v>807</v>
      </c>
      <c r="C194" s="272">
        <v>580.15</v>
      </c>
      <c r="D194" s="274">
        <v>583.05000000000007</v>
      </c>
      <c r="E194" s="274">
        <v>568.10000000000014</v>
      </c>
      <c r="F194" s="274">
        <v>556.05000000000007</v>
      </c>
      <c r="G194" s="274">
        <v>541.10000000000014</v>
      </c>
      <c r="H194" s="274">
        <v>595.10000000000014</v>
      </c>
      <c r="I194" s="274">
        <v>610.05000000000018</v>
      </c>
      <c r="J194" s="274">
        <v>622.10000000000014</v>
      </c>
      <c r="K194" s="272">
        <v>598</v>
      </c>
      <c r="L194" s="272">
        <v>571</v>
      </c>
      <c r="M194" s="272">
        <v>105.99727</v>
      </c>
    </row>
    <row r="195" spans="1:13">
      <c r="A195" s="296">
        <v>186</v>
      </c>
      <c r="B195" s="272" t="s">
        <v>180</v>
      </c>
      <c r="C195" s="272">
        <v>331</v>
      </c>
      <c r="D195" s="274">
        <v>333.0333333333333</v>
      </c>
      <c r="E195" s="274">
        <v>324.16666666666663</v>
      </c>
      <c r="F195" s="274">
        <v>317.33333333333331</v>
      </c>
      <c r="G195" s="274">
        <v>308.46666666666664</v>
      </c>
      <c r="H195" s="274">
        <v>339.86666666666662</v>
      </c>
      <c r="I195" s="274">
        <v>348.73333333333329</v>
      </c>
      <c r="J195" s="274">
        <v>355.56666666666661</v>
      </c>
      <c r="K195" s="272">
        <v>341.9</v>
      </c>
      <c r="L195" s="272">
        <v>326.2</v>
      </c>
      <c r="M195" s="272">
        <v>2241.9011399999999</v>
      </c>
    </row>
    <row r="196" spans="1:13">
      <c r="A196" s="296">
        <v>187</v>
      </c>
      <c r="B196" s="263" t="s">
        <v>182</v>
      </c>
      <c r="C196" s="263">
        <v>84.2</v>
      </c>
      <c r="D196" s="303">
        <v>83.983333333333334</v>
      </c>
      <c r="E196" s="303">
        <v>82.466666666666669</v>
      </c>
      <c r="F196" s="303">
        <v>80.733333333333334</v>
      </c>
      <c r="G196" s="303">
        <v>79.216666666666669</v>
      </c>
      <c r="H196" s="303">
        <v>85.716666666666669</v>
      </c>
      <c r="I196" s="303">
        <v>87.233333333333348</v>
      </c>
      <c r="J196" s="303">
        <v>88.966666666666669</v>
      </c>
      <c r="K196" s="263">
        <v>85.5</v>
      </c>
      <c r="L196" s="263">
        <v>82.25</v>
      </c>
      <c r="M196" s="263">
        <v>418.16642999999999</v>
      </c>
    </row>
    <row r="197" spans="1:13">
      <c r="A197" s="296">
        <v>188</v>
      </c>
      <c r="B197" s="263" t="s">
        <v>183</v>
      </c>
      <c r="C197" s="263">
        <v>653.15</v>
      </c>
      <c r="D197" s="303">
        <v>651.56666666666661</v>
      </c>
      <c r="E197" s="303">
        <v>638.83333333333326</v>
      </c>
      <c r="F197" s="303">
        <v>624.51666666666665</v>
      </c>
      <c r="G197" s="303">
        <v>611.7833333333333</v>
      </c>
      <c r="H197" s="303">
        <v>665.88333333333321</v>
      </c>
      <c r="I197" s="303">
        <v>678.61666666666656</v>
      </c>
      <c r="J197" s="303">
        <v>692.93333333333317</v>
      </c>
      <c r="K197" s="263">
        <v>664.3</v>
      </c>
      <c r="L197" s="263">
        <v>637.25</v>
      </c>
      <c r="M197" s="263">
        <v>148.46381</v>
      </c>
    </row>
    <row r="198" spans="1:13">
      <c r="A198" s="296">
        <v>189</v>
      </c>
      <c r="B198" s="263" t="s">
        <v>185</v>
      </c>
      <c r="C198" s="263">
        <v>981.45</v>
      </c>
      <c r="D198" s="303">
        <v>980.51666666666677</v>
      </c>
      <c r="E198" s="303">
        <v>961.03333333333353</v>
      </c>
      <c r="F198" s="303">
        <v>940.61666666666679</v>
      </c>
      <c r="G198" s="303">
        <v>921.13333333333355</v>
      </c>
      <c r="H198" s="303">
        <v>1000.9333333333335</v>
      </c>
      <c r="I198" s="303">
        <v>1020.4166666666669</v>
      </c>
      <c r="J198" s="303">
        <v>1040.8333333333335</v>
      </c>
      <c r="K198" s="263">
        <v>1000</v>
      </c>
      <c r="L198" s="263">
        <v>960.1</v>
      </c>
      <c r="M198" s="263">
        <v>56.401209999999999</v>
      </c>
    </row>
    <row r="199" spans="1:13">
      <c r="A199" s="296">
        <v>190</v>
      </c>
      <c r="B199" s="263" t="s">
        <v>164</v>
      </c>
      <c r="C199" s="263">
        <v>860.7</v>
      </c>
      <c r="D199" s="303">
        <v>867.05000000000007</v>
      </c>
      <c r="E199" s="303">
        <v>844.65000000000009</v>
      </c>
      <c r="F199" s="303">
        <v>828.6</v>
      </c>
      <c r="G199" s="303">
        <v>806.2</v>
      </c>
      <c r="H199" s="303">
        <v>883.10000000000014</v>
      </c>
      <c r="I199" s="303">
        <v>905.5</v>
      </c>
      <c r="J199" s="303">
        <v>921.55000000000018</v>
      </c>
      <c r="K199" s="263">
        <v>889.45</v>
      </c>
      <c r="L199" s="263">
        <v>851</v>
      </c>
      <c r="M199" s="263">
        <v>21.280329999999999</v>
      </c>
    </row>
    <row r="200" spans="1:13">
      <c r="A200" s="296">
        <v>191</v>
      </c>
      <c r="B200" s="263" t="s">
        <v>186</v>
      </c>
      <c r="C200" s="263">
        <v>1525.15</v>
      </c>
      <c r="D200" s="303">
        <v>1515.3833333333332</v>
      </c>
      <c r="E200" s="303">
        <v>1501.7666666666664</v>
      </c>
      <c r="F200" s="303">
        <v>1478.3833333333332</v>
      </c>
      <c r="G200" s="303">
        <v>1464.7666666666664</v>
      </c>
      <c r="H200" s="303">
        <v>1538.7666666666664</v>
      </c>
      <c r="I200" s="303">
        <v>1552.3833333333332</v>
      </c>
      <c r="J200" s="303">
        <v>1575.7666666666664</v>
      </c>
      <c r="K200" s="263">
        <v>1529</v>
      </c>
      <c r="L200" s="263">
        <v>1492</v>
      </c>
      <c r="M200" s="263">
        <v>18.530719999999999</v>
      </c>
    </row>
    <row r="201" spans="1:13">
      <c r="A201" s="296">
        <v>192</v>
      </c>
      <c r="B201" s="263" t="s">
        <v>187</v>
      </c>
      <c r="C201" s="263">
        <v>2677.05</v>
      </c>
      <c r="D201" s="303">
        <v>2650.35</v>
      </c>
      <c r="E201" s="303">
        <v>2588.6999999999998</v>
      </c>
      <c r="F201" s="303">
        <v>2500.35</v>
      </c>
      <c r="G201" s="303">
        <v>2438.6999999999998</v>
      </c>
      <c r="H201" s="303">
        <v>2738.7</v>
      </c>
      <c r="I201" s="303">
        <v>2800.3500000000004</v>
      </c>
      <c r="J201" s="303">
        <v>2888.7</v>
      </c>
      <c r="K201" s="263">
        <v>2712</v>
      </c>
      <c r="L201" s="263">
        <v>2562</v>
      </c>
      <c r="M201" s="263">
        <v>7.1505900000000002</v>
      </c>
    </row>
    <row r="202" spans="1:13">
      <c r="A202" s="296">
        <v>193</v>
      </c>
      <c r="B202" s="263" t="s">
        <v>188</v>
      </c>
      <c r="C202" s="263">
        <v>322.64999999999998</v>
      </c>
      <c r="D202" s="303">
        <v>321</v>
      </c>
      <c r="E202" s="303">
        <v>315.60000000000002</v>
      </c>
      <c r="F202" s="303">
        <v>308.55</v>
      </c>
      <c r="G202" s="303">
        <v>303.15000000000003</v>
      </c>
      <c r="H202" s="303">
        <v>328.05</v>
      </c>
      <c r="I202" s="303">
        <v>333.45</v>
      </c>
      <c r="J202" s="303">
        <v>340.5</v>
      </c>
      <c r="K202" s="263">
        <v>326.39999999999998</v>
      </c>
      <c r="L202" s="263">
        <v>313.95</v>
      </c>
      <c r="M202" s="263">
        <v>10.19</v>
      </c>
    </row>
    <row r="203" spans="1:13">
      <c r="A203" s="296">
        <v>194</v>
      </c>
      <c r="B203" s="263" t="s">
        <v>511</v>
      </c>
      <c r="C203" s="263">
        <v>680.55</v>
      </c>
      <c r="D203" s="303">
        <v>678.19999999999993</v>
      </c>
      <c r="E203" s="303">
        <v>666.39999999999986</v>
      </c>
      <c r="F203" s="303">
        <v>652.24999999999989</v>
      </c>
      <c r="G203" s="303">
        <v>640.44999999999982</v>
      </c>
      <c r="H203" s="303">
        <v>692.34999999999991</v>
      </c>
      <c r="I203" s="303">
        <v>704.14999999999986</v>
      </c>
      <c r="J203" s="303">
        <v>718.3</v>
      </c>
      <c r="K203" s="263">
        <v>690</v>
      </c>
      <c r="L203" s="263">
        <v>664.05</v>
      </c>
      <c r="M203" s="263">
        <v>6.4206300000000001</v>
      </c>
    </row>
    <row r="204" spans="1:13">
      <c r="A204" s="296">
        <v>195</v>
      </c>
      <c r="B204" s="263" t="s">
        <v>194</v>
      </c>
      <c r="C204" s="263">
        <v>558.25</v>
      </c>
      <c r="D204" s="303">
        <v>564.4</v>
      </c>
      <c r="E204" s="303">
        <v>548.84999999999991</v>
      </c>
      <c r="F204" s="303">
        <v>539.44999999999993</v>
      </c>
      <c r="G204" s="303">
        <v>523.89999999999986</v>
      </c>
      <c r="H204" s="303">
        <v>573.79999999999995</v>
      </c>
      <c r="I204" s="303">
        <v>589.34999999999991</v>
      </c>
      <c r="J204" s="303">
        <v>598.75</v>
      </c>
      <c r="K204" s="263">
        <v>579.95000000000005</v>
      </c>
      <c r="L204" s="263">
        <v>555</v>
      </c>
      <c r="M204" s="263">
        <v>72.684989999999999</v>
      </c>
    </row>
    <row r="205" spans="1:13">
      <c r="A205" s="296">
        <v>196</v>
      </c>
      <c r="B205" s="263" t="s">
        <v>192</v>
      </c>
      <c r="C205" s="263">
        <v>6074.7</v>
      </c>
      <c r="D205" s="303">
        <v>6117.5666666666666</v>
      </c>
      <c r="E205" s="303">
        <v>5997.1333333333332</v>
      </c>
      <c r="F205" s="303">
        <v>5919.5666666666666</v>
      </c>
      <c r="G205" s="303">
        <v>5799.1333333333332</v>
      </c>
      <c r="H205" s="303">
        <v>6195.1333333333332</v>
      </c>
      <c r="I205" s="303">
        <v>6315.5666666666657</v>
      </c>
      <c r="J205" s="303">
        <v>6393.1333333333332</v>
      </c>
      <c r="K205" s="263">
        <v>6238</v>
      </c>
      <c r="L205" s="263">
        <v>6040</v>
      </c>
      <c r="M205" s="263">
        <v>9.5276999999999994</v>
      </c>
    </row>
    <row r="206" spans="1:13">
      <c r="A206" s="296">
        <v>197</v>
      </c>
      <c r="B206" s="263" t="s">
        <v>193</v>
      </c>
      <c r="C206" s="263">
        <v>33.65</v>
      </c>
      <c r="D206" s="303">
        <v>33.383333333333333</v>
      </c>
      <c r="E206" s="303">
        <v>32.766666666666666</v>
      </c>
      <c r="F206" s="303">
        <v>31.883333333333333</v>
      </c>
      <c r="G206" s="303">
        <v>31.266666666666666</v>
      </c>
      <c r="H206" s="303">
        <v>34.266666666666666</v>
      </c>
      <c r="I206" s="303">
        <v>34.883333333333326</v>
      </c>
      <c r="J206" s="303">
        <v>35.766666666666666</v>
      </c>
      <c r="K206" s="263">
        <v>34</v>
      </c>
      <c r="L206" s="263">
        <v>32.5</v>
      </c>
      <c r="M206" s="263">
        <v>136.33258000000001</v>
      </c>
    </row>
    <row r="207" spans="1:13">
      <c r="A207" s="296">
        <v>198</v>
      </c>
      <c r="B207" s="263" t="s">
        <v>190</v>
      </c>
      <c r="C207" s="263">
        <v>1292.8</v>
      </c>
      <c r="D207" s="303">
        <v>1290.8333333333333</v>
      </c>
      <c r="E207" s="303">
        <v>1278.9666666666665</v>
      </c>
      <c r="F207" s="303">
        <v>1265.1333333333332</v>
      </c>
      <c r="G207" s="303">
        <v>1253.2666666666664</v>
      </c>
      <c r="H207" s="303">
        <v>1304.6666666666665</v>
      </c>
      <c r="I207" s="303">
        <v>1316.5333333333333</v>
      </c>
      <c r="J207" s="303">
        <v>1330.3666666666666</v>
      </c>
      <c r="K207" s="263">
        <v>1302.7</v>
      </c>
      <c r="L207" s="263">
        <v>1277</v>
      </c>
      <c r="M207" s="263">
        <v>4.5958199999999998</v>
      </c>
    </row>
    <row r="208" spans="1:13">
      <c r="A208" s="296">
        <v>199</v>
      </c>
      <c r="B208" s="263" t="s">
        <v>141</v>
      </c>
      <c r="C208" s="263">
        <v>578.70000000000005</v>
      </c>
      <c r="D208" s="303">
        <v>582.08333333333337</v>
      </c>
      <c r="E208" s="303">
        <v>573.16666666666674</v>
      </c>
      <c r="F208" s="303">
        <v>567.63333333333333</v>
      </c>
      <c r="G208" s="303">
        <v>558.7166666666667</v>
      </c>
      <c r="H208" s="303">
        <v>587.61666666666679</v>
      </c>
      <c r="I208" s="303">
        <v>596.53333333333353</v>
      </c>
      <c r="J208" s="303">
        <v>602.06666666666683</v>
      </c>
      <c r="K208" s="263">
        <v>591</v>
      </c>
      <c r="L208" s="263">
        <v>576.54999999999995</v>
      </c>
      <c r="M208" s="263">
        <v>37.674410000000002</v>
      </c>
    </row>
    <row r="209" spans="1:13">
      <c r="A209" s="296">
        <v>200</v>
      </c>
      <c r="B209" s="263" t="s">
        <v>278</v>
      </c>
      <c r="C209" s="263">
        <v>241.75</v>
      </c>
      <c r="D209" s="303">
        <v>242.25</v>
      </c>
      <c r="E209" s="303">
        <v>229.5</v>
      </c>
      <c r="F209" s="303">
        <v>217.25</v>
      </c>
      <c r="G209" s="303">
        <v>204.5</v>
      </c>
      <c r="H209" s="303">
        <v>254.5</v>
      </c>
      <c r="I209" s="303">
        <v>267.25</v>
      </c>
      <c r="J209" s="303">
        <v>279.5</v>
      </c>
      <c r="K209" s="263">
        <v>255</v>
      </c>
      <c r="L209" s="263">
        <v>230</v>
      </c>
      <c r="M209" s="263">
        <v>44.50112</v>
      </c>
    </row>
    <row r="210" spans="1:13">
      <c r="A210" s="296">
        <v>201</v>
      </c>
      <c r="B210" s="263" t="s">
        <v>523</v>
      </c>
      <c r="C210" s="263">
        <v>897</v>
      </c>
      <c r="D210" s="303">
        <v>891.31666666666661</v>
      </c>
      <c r="E210" s="303">
        <v>877.73333333333323</v>
      </c>
      <c r="F210" s="303">
        <v>858.46666666666658</v>
      </c>
      <c r="G210" s="303">
        <v>844.88333333333321</v>
      </c>
      <c r="H210" s="303">
        <v>910.58333333333326</v>
      </c>
      <c r="I210" s="303">
        <v>924.16666666666674</v>
      </c>
      <c r="J210" s="303">
        <v>943.43333333333328</v>
      </c>
      <c r="K210" s="263">
        <v>904.9</v>
      </c>
      <c r="L210" s="263">
        <v>872.05</v>
      </c>
      <c r="M210" s="263">
        <v>3.2711000000000001</v>
      </c>
    </row>
    <row r="211" spans="1:13">
      <c r="A211" s="296">
        <v>202</v>
      </c>
      <c r="B211" s="263" t="s">
        <v>118</v>
      </c>
      <c r="C211" s="263">
        <v>12.25</v>
      </c>
      <c r="D211" s="303">
        <v>12.233333333333334</v>
      </c>
      <c r="E211" s="303">
        <v>11.716666666666669</v>
      </c>
      <c r="F211" s="303">
        <v>11.183333333333334</v>
      </c>
      <c r="G211" s="303">
        <v>10.666666666666668</v>
      </c>
      <c r="H211" s="303">
        <v>12.766666666666669</v>
      </c>
      <c r="I211" s="303">
        <v>13.283333333333335</v>
      </c>
      <c r="J211" s="303">
        <v>13.81666666666667</v>
      </c>
      <c r="K211" s="263">
        <v>12.75</v>
      </c>
      <c r="L211" s="263">
        <v>11.7</v>
      </c>
      <c r="M211" s="263">
        <v>3542.6338300000002</v>
      </c>
    </row>
    <row r="212" spans="1:13">
      <c r="A212" s="296">
        <v>203</v>
      </c>
      <c r="B212" s="263" t="s">
        <v>196</v>
      </c>
      <c r="C212" s="263">
        <v>1004.45</v>
      </c>
      <c r="D212" s="303">
        <v>1008.1166666666668</v>
      </c>
      <c r="E212" s="303">
        <v>986.33333333333348</v>
      </c>
      <c r="F212" s="303">
        <v>968.2166666666667</v>
      </c>
      <c r="G212" s="303">
        <v>946.43333333333339</v>
      </c>
      <c r="H212" s="303">
        <v>1026.2333333333336</v>
      </c>
      <c r="I212" s="303">
        <v>1048.0166666666669</v>
      </c>
      <c r="J212" s="303">
        <v>1066.1333333333337</v>
      </c>
      <c r="K212" s="263">
        <v>1029.9000000000001</v>
      </c>
      <c r="L212" s="263">
        <v>990</v>
      </c>
      <c r="M212" s="263">
        <v>32.553750000000001</v>
      </c>
    </row>
    <row r="213" spans="1:13">
      <c r="A213" s="296">
        <v>204</v>
      </c>
      <c r="B213" s="263" t="s">
        <v>529</v>
      </c>
      <c r="C213" s="263">
        <v>2579.0500000000002</v>
      </c>
      <c r="D213" s="303">
        <v>2595.35</v>
      </c>
      <c r="E213" s="303">
        <v>2528.6999999999998</v>
      </c>
      <c r="F213" s="303">
        <v>2478.35</v>
      </c>
      <c r="G213" s="303">
        <v>2411.6999999999998</v>
      </c>
      <c r="H213" s="303">
        <v>2645.7</v>
      </c>
      <c r="I213" s="303">
        <v>2712.3500000000004</v>
      </c>
      <c r="J213" s="303">
        <v>2762.7</v>
      </c>
      <c r="K213" s="263">
        <v>2662</v>
      </c>
      <c r="L213" s="263">
        <v>2545</v>
      </c>
      <c r="M213" s="263">
        <v>1.6283300000000001</v>
      </c>
    </row>
    <row r="214" spans="1:13">
      <c r="A214" s="296">
        <v>205</v>
      </c>
      <c r="B214" s="263" t="s">
        <v>197</v>
      </c>
      <c r="C214" s="303">
        <v>433.5</v>
      </c>
      <c r="D214" s="303">
        <v>434.55</v>
      </c>
      <c r="E214" s="303">
        <v>429.15000000000003</v>
      </c>
      <c r="F214" s="303">
        <v>424.8</v>
      </c>
      <c r="G214" s="303">
        <v>419.40000000000003</v>
      </c>
      <c r="H214" s="303">
        <v>438.90000000000003</v>
      </c>
      <c r="I214" s="303">
        <v>444.3</v>
      </c>
      <c r="J214" s="303">
        <v>448.65000000000003</v>
      </c>
      <c r="K214" s="303">
        <v>439.95</v>
      </c>
      <c r="L214" s="303">
        <v>430.2</v>
      </c>
      <c r="M214" s="303">
        <v>98.976659999999995</v>
      </c>
    </row>
    <row r="215" spans="1:13">
      <c r="A215" s="296">
        <v>206</v>
      </c>
      <c r="B215" s="263" t="s">
        <v>198</v>
      </c>
      <c r="C215" s="303">
        <v>16.25</v>
      </c>
      <c r="D215" s="303">
        <v>16.366666666666664</v>
      </c>
      <c r="E215" s="303">
        <v>16.083333333333329</v>
      </c>
      <c r="F215" s="303">
        <v>15.916666666666664</v>
      </c>
      <c r="G215" s="303">
        <v>15.633333333333329</v>
      </c>
      <c r="H215" s="303">
        <v>16.533333333333328</v>
      </c>
      <c r="I215" s="303">
        <v>16.816666666666666</v>
      </c>
      <c r="J215" s="303">
        <v>16.983333333333327</v>
      </c>
      <c r="K215" s="303">
        <v>16.649999999999999</v>
      </c>
      <c r="L215" s="303">
        <v>16.2</v>
      </c>
      <c r="M215" s="303">
        <v>889.95339000000001</v>
      </c>
    </row>
    <row r="216" spans="1:13">
      <c r="A216" s="296">
        <v>207</v>
      </c>
      <c r="B216" s="263" t="s">
        <v>199</v>
      </c>
      <c r="C216" s="303">
        <v>244.2</v>
      </c>
      <c r="D216" s="303">
        <v>244.83333333333334</v>
      </c>
      <c r="E216" s="303">
        <v>237.91666666666669</v>
      </c>
      <c r="F216" s="303">
        <v>231.63333333333335</v>
      </c>
      <c r="G216" s="303">
        <v>224.7166666666667</v>
      </c>
      <c r="H216" s="303">
        <v>251.11666666666667</v>
      </c>
      <c r="I216" s="303">
        <v>258.03333333333336</v>
      </c>
      <c r="J216" s="303">
        <v>264.31666666666666</v>
      </c>
      <c r="K216" s="303">
        <v>251.75</v>
      </c>
      <c r="L216" s="303">
        <v>238.55</v>
      </c>
      <c r="M216" s="303">
        <v>253.34325000000001</v>
      </c>
    </row>
    <row r="217" spans="1:13">
      <c r="A217" s="296"/>
      <c r="B217" s="263"/>
      <c r="C217" s="303"/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</row>
    <row r="218" spans="1:13">
      <c r="A218" s="38"/>
      <c r="B218" s="287"/>
      <c r="C218" s="286"/>
      <c r="D218" s="286"/>
      <c r="E218" s="286"/>
      <c r="F218" s="286"/>
      <c r="G218" s="286"/>
      <c r="H218" s="286"/>
      <c r="I218" s="286"/>
      <c r="J218" s="286"/>
      <c r="K218" s="286"/>
      <c r="L218" s="307"/>
      <c r="M218" s="13"/>
    </row>
    <row r="219" spans="1:13">
      <c r="A219" s="38"/>
      <c r="B219" s="13"/>
      <c r="C219" s="286"/>
      <c r="D219" s="286"/>
      <c r="E219" s="286"/>
      <c r="F219" s="286"/>
      <c r="G219" s="286"/>
      <c r="H219" s="286"/>
      <c r="I219" s="286"/>
      <c r="J219" s="286"/>
      <c r="K219" s="286"/>
      <c r="L219" s="307"/>
      <c r="M219" s="13"/>
    </row>
    <row r="220" spans="1:13">
      <c r="A220" s="38"/>
      <c r="B220" s="13"/>
      <c r="C220" s="286"/>
      <c r="D220" s="286"/>
      <c r="E220" s="286"/>
      <c r="F220" s="286"/>
      <c r="G220" s="286"/>
      <c r="H220" s="286"/>
      <c r="I220" s="286"/>
      <c r="J220" s="286"/>
      <c r="K220" s="286"/>
      <c r="L220" s="307"/>
      <c r="M220" s="13"/>
    </row>
    <row r="221" spans="1:13">
      <c r="A221" s="304" t="s">
        <v>280</v>
      </c>
      <c r="B221" s="13"/>
      <c r="C221" s="286"/>
      <c r="D221" s="286"/>
      <c r="E221" s="286"/>
      <c r="F221" s="286"/>
      <c r="G221" s="286"/>
      <c r="H221" s="286"/>
      <c r="I221" s="286"/>
      <c r="J221" s="286"/>
      <c r="K221" s="286"/>
      <c r="L221" s="307"/>
      <c r="M221" s="13"/>
    </row>
    <row r="222" spans="1:13">
      <c r="B222" s="13"/>
      <c r="C222" s="286"/>
      <c r="D222" s="286"/>
      <c r="E222" s="286"/>
      <c r="F222" s="286"/>
      <c r="G222" s="286"/>
      <c r="H222" s="286"/>
      <c r="I222" s="286"/>
      <c r="J222" s="286"/>
      <c r="K222" s="286"/>
      <c r="L222" s="307"/>
      <c r="M222" s="13"/>
    </row>
    <row r="223" spans="1:13">
      <c r="B223" s="13"/>
      <c r="C223" s="286"/>
      <c r="D223" s="286"/>
      <c r="E223" s="286"/>
      <c r="F223" s="286"/>
      <c r="G223" s="286"/>
      <c r="H223" s="286"/>
      <c r="I223" s="286"/>
      <c r="J223" s="286"/>
      <c r="K223" s="286"/>
      <c r="L223" s="307"/>
      <c r="M223" s="13"/>
    </row>
    <row r="224" spans="1:13">
      <c r="A224" s="305" t="s">
        <v>281</v>
      </c>
      <c r="B224" s="13"/>
      <c r="C224" s="286"/>
      <c r="D224" s="286"/>
      <c r="E224" s="286"/>
      <c r="F224" s="286"/>
      <c r="G224" s="286"/>
      <c r="H224" s="286"/>
      <c r="I224" s="286"/>
      <c r="J224" s="286"/>
      <c r="K224" s="286"/>
      <c r="L224" s="307"/>
      <c r="M224" s="13"/>
    </row>
    <row r="225" spans="1:15">
      <c r="A225" s="306"/>
      <c r="B225" s="13"/>
      <c r="C225" s="286"/>
      <c r="D225" s="286"/>
      <c r="E225" s="286"/>
      <c r="F225" s="286"/>
      <c r="G225" s="286"/>
      <c r="H225" s="286"/>
      <c r="I225" s="286"/>
      <c r="J225" s="286"/>
      <c r="K225" s="286"/>
      <c r="L225" s="307"/>
      <c r="M225" s="13"/>
    </row>
    <row r="226" spans="1:15">
      <c r="A226" s="290" t="s">
        <v>282</v>
      </c>
      <c r="B226" s="13"/>
      <c r="C226" s="286"/>
      <c r="D226" s="286"/>
      <c r="E226" s="286"/>
      <c r="F226" s="286"/>
      <c r="G226" s="286"/>
      <c r="H226" s="286"/>
      <c r="I226" s="286"/>
      <c r="J226" s="286"/>
      <c r="K226" s="286"/>
      <c r="L226" s="307"/>
      <c r="M226" s="13"/>
    </row>
    <row r="227" spans="1:15">
      <c r="A227" s="291" t="s">
        <v>200</v>
      </c>
      <c r="B227" s="13"/>
      <c r="C227" s="286"/>
      <c r="D227" s="286"/>
      <c r="E227" s="286"/>
      <c r="F227" s="286"/>
      <c r="G227" s="286"/>
      <c r="H227" s="286"/>
      <c r="I227" s="286"/>
      <c r="J227" s="286"/>
      <c r="K227" s="286"/>
      <c r="L227" s="307"/>
      <c r="M227" s="13"/>
      <c r="N227" s="13"/>
      <c r="O227" s="13"/>
    </row>
    <row r="228" spans="1:15">
      <c r="A228" s="291" t="s">
        <v>201</v>
      </c>
      <c r="B228" s="13"/>
      <c r="C228" s="286"/>
      <c r="D228" s="286"/>
      <c r="E228" s="286"/>
      <c r="F228" s="286"/>
      <c r="G228" s="286"/>
      <c r="H228" s="286"/>
      <c r="I228" s="286"/>
      <c r="J228" s="286"/>
      <c r="K228" s="286"/>
      <c r="L228" s="307"/>
      <c r="M228" s="13"/>
      <c r="N228" s="13"/>
      <c r="O228" s="13"/>
    </row>
    <row r="229" spans="1:15">
      <c r="A229" s="291" t="s">
        <v>202</v>
      </c>
      <c r="B229" s="13"/>
      <c r="C229" s="288"/>
      <c r="D229" s="288"/>
      <c r="E229" s="288"/>
      <c r="F229" s="288"/>
      <c r="G229" s="288"/>
      <c r="H229" s="288"/>
      <c r="I229" s="288"/>
      <c r="J229" s="288"/>
      <c r="K229" s="288"/>
      <c r="L229" s="307"/>
      <c r="M229" s="13"/>
      <c r="N229" s="13"/>
      <c r="O229" s="13"/>
    </row>
    <row r="230" spans="1:15">
      <c r="A230" s="291" t="s">
        <v>203</v>
      </c>
      <c r="B230" s="13"/>
      <c r="C230" s="286"/>
      <c r="D230" s="286"/>
      <c r="E230" s="286"/>
      <c r="F230" s="286"/>
      <c r="G230" s="286"/>
      <c r="H230" s="286"/>
      <c r="I230" s="286"/>
      <c r="J230" s="286"/>
      <c r="K230" s="286"/>
      <c r="L230" s="307"/>
      <c r="M230" s="13"/>
      <c r="N230" s="13"/>
      <c r="O230" s="13"/>
    </row>
    <row r="231" spans="1:15">
      <c r="A231" s="291" t="s">
        <v>204</v>
      </c>
      <c r="B231" s="13"/>
      <c r="C231" s="286"/>
      <c r="D231" s="286"/>
      <c r="E231" s="286"/>
      <c r="F231" s="286"/>
      <c r="G231" s="286"/>
      <c r="H231" s="286"/>
      <c r="I231" s="286"/>
      <c r="J231" s="286"/>
      <c r="K231" s="286"/>
      <c r="L231" s="307"/>
      <c r="M231" s="13"/>
      <c r="N231" s="13"/>
      <c r="O231" s="13"/>
    </row>
    <row r="232" spans="1:15">
      <c r="A232" s="292"/>
      <c r="B232" s="13"/>
      <c r="C232" s="286"/>
      <c r="D232" s="286"/>
      <c r="E232" s="286"/>
      <c r="F232" s="286"/>
      <c r="G232" s="286"/>
      <c r="H232" s="286"/>
      <c r="I232" s="286"/>
      <c r="J232" s="286"/>
      <c r="K232" s="286"/>
      <c r="L232" s="307"/>
      <c r="M232" s="13"/>
      <c r="N232" s="13"/>
      <c r="O232" s="13"/>
    </row>
    <row r="233" spans="1:15">
      <c r="A233" s="13"/>
      <c r="B233" s="13"/>
      <c r="C233" s="286"/>
      <c r="D233" s="286"/>
      <c r="E233" s="286"/>
      <c r="F233" s="286"/>
      <c r="G233" s="286"/>
      <c r="H233" s="286"/>
      <c r="I233" s="286"/>
      <c r="J233" s="286"/>
      <c r="K233" s="286"/>
      <c r="L233" s="307"/>
      <c r="M233" s="13"/>
      <c r="N233" s="13"/>
      <c r="O233" s="13"/>
    </row>
    <row r="234" spans="1:15">
      <c r="A234" s="13"/>
      <c r="B234" s="13"/>
      <c r="C234" s="286"/>
      <c r="D234" s="286"/>
      <c r="E234" s="286"/>
      <c r="F234" s="286"/>
      <c r="G234" s="286"/>
      <c r="H234" s="286"/>
      <c r="I234" s="286"/>
      <c r="J234" s="286"/>
      <c r="K234" s="286"/>
      <c r="L234" s="307"/>
      <c r="M234" s="13"/>
      <c r="N234" s="13"/>
      <c r="O234" s="13"/>
    </row>
    <row r="235" spans="1:15">
      <c r="A235" s="13"/>
      <c r="B235" s="13"/>
      <c r="C235" s="286"/>
      <c r="D235" s="286"/>
      <c r="E235" s="286"/>
      <c r="F235" s="286"/>
      <c r="G235" s="286"/>
      <c r="H235" s="286"/>
      <c r="I235" s="286"/>
      <c r="J235" s="286"/>
      <c r="K235" s="286"/>
      <c r="L235" s="307"/>
      <c r="M235" s="13"/>
      <c r="N235" s="13"/>
      <c r="O235" s="13"/>
    </row>
    <row r="236" spans="1:15">
      <c r="A236" s="13"/>
      <c r="B236" s="13"/>
      <c r="C236" s="286"/>
      <c r="D236" s="286"/>
      <c r="E236" s="286"/>
      <c r="F236" s="286"/>
      <c r="G236" s="286"/>
      <c r="H236" s="286"/>
      <c r="I236" s="286"/>
      <c r="J236" s="286"/>
      <c r="K236" s="286"/>
      <c r="L236" s="307"/>
      <c r="M236" s="13"/>
      <c r="N236" s="13"/>
      <c r="O236" s="13"/>
    </row>
    <row r="237" spans="1:15">
      <c r="A237" s="266" t="s">
        <v>205</v>
      </c>
      <c r="B237" s="13"/>
      <c r="C237" s="286"/>
      <c r="D237" s="286"/>
      <c r="E237" s="286"/>
      <c r="F237" s="286"/>
      <c r="G237" s="286"/>
      <c r="H237" s="286"/>
      <c r="I237" s="286"/>
      <c r="J237" s="286"/>
      <c r="K237" s="286"/>
      <c r="L237" s="307"/>
      <c r="M237" s="13"/>
      <c r="N237" s="13"/>
      <c r="O237" s="13"/>
    </row>
    <row r="238" spans="1:15">
      <c r="A238" s="289" t="s">
        <v>206</v>
      </c>
      <c r="B238" s="13"/>
      <c r="C238" s="286"/>
      <c r="D238" s="286"/>
      <c r="E238" s="286"/>
      <c r="F238" s="286"/>
      <c r="G238" s="286"/>
      <c r="H238" s="286"/>
      <c r="I238" s="286"/>
      <c r="J238" s="286"/>
      <c r="K238" s="286"/>
      <c r="L238" s="307"/>
      <c r="M238" s="13"/>
    </row>
    <row r="239" spans="1:15">
      <c r="A239" s="289" t="s">
        <v>207</v>
      </c>
      <c r="B239" s="13"/>
      <c r="C239" s="286"/>
      <c r="D239" s="286"/>
      <c r="E239" s="286"/>
      <c r="F239" s="286"/>
      <c r="G239" s="286"/>
      <c r="H239" s="286"/>
      <c r="I239" s="286"/>
      <c r="J239" s="286"/>
      <c r="K239" s="286"/>
      <c r="L239" s="307"/>
      <c r="M239" s="13"/>
    </row>
    <row r="240" spans="1:15">
      <c r="A240" s="289" t="s">
        <v>208</v>
      </c>
      <c r="B240" s="13"/>
      <c r="C240" s="286"/>
      <c r="D240" s="286"/>
      <c r="E240" s="286"/>
      <c r="F240" s="286"/>
      <c r="G240" s="286"/>
      <c r="H240" s="286"/>
      <c r="I240" s="286"/>
      <c r="J240" s="286"/>
      <c r="K240" s="286"/>
      <c r="L240" s="307"/>
      <c r="M240" s="13"/>
    </row>
    <row r="241" spans="1:13">
      <c r="A241" s="293" t="s">
        <v>209</v>
      </c>
      <c r="B241" s="13"/>
      <c r="C241" s="286"/>
      <c r="D241" s="286"/>
      <c r="E241" s="286"/>
      <c r="F241" s="286"/>
      <c r="G241" s="286"/>
      <c r="H241" s="286"/>
      <c r="I241" s="286"/>
      <c r="J241" s="286"/>
      <c r="K241" s="286"/>
      <c r="L241" s="307"/>
      <c r="M241" s="13"/>
    </row>
    <row r="242" spans="1:13">
      <c r="A242" s="293" t="s">
        <v>210</v>
      </c>
      <c r="B242" s="13"/>
      <c r="C242" s="286"/>
      <c r="D242" s="286"/>
      <c r="E242" s="286"/>
      <c r="F242" s="286"/>
      <c r="G242" s="286"/>
      <c r="H242" s="286"/>
      <c r="I242" s="286"/>
      <c r="J242" s="286"/>
      <c r="K242" s="286"/>
      <c r="L242" s="307"/>
      <c r="M242" s="13"/>
    </row>
    <row r="243" spans="1:13">
      <c r="A243" s="293" t="s">
        <v>211</v>
      </c>
      <c r="B243" s="13"/>
      <c r="C243" s="286"/>
      <c r="D243" s="286"/>
      <c r="E243" s="286"/>
      <c r="F243" s="286"/>
      <c r="G243" s="286"/>
      <c r="H243" s="286"/>
      <c r="I243" s="286"/>
      <c r="J243" s="286"/>
      <c r="K243" s="286"/>
      <c r="L243" s="307"/>
      <c r="M243" s="13"/>
    </row>
    <row r="244" spans="1:13">
      <c r="A244" s="293" t="s">
        <v>212</v>
      </c>
      <c r="B244" s="13"/>
      <c r="C244" s="286"/>
      <c r="D244" s="286"/>
      <c r="E244" s="286"/>
      <c r="F244" s="286"/>
      <c r="G244" s="286"/>
      <c r="H244" s="286"/>
      <c r="I244" s="286"/>
      <c r="J244" s="286"/>
      <c r="K244" s="286"/>
      <c r="L244" s="307"/>
      <c r="M244" s="13"/>
    </row>
    <row r="245" spans="1:13">
      <c r="A245" s="293" t="s">
        <v>213</v>
      </c>
      <c r="B245" s="13"/>
      <c r="C245" s="286"/>
      <c r="D245" s="286"/>
      <c r="E245" s="286"/>
      <c r="F245" s="286"/>
      <c r="G245" s="286"/>
      <c r="H245" s="286"/>
      <c r="I245" s="286"/>
      <c r="J245" s="286"/>
      <c r="K245" s="286"/>
      <c r="L245" s="307"/>
      <c r="M245" s="13"/>
    </row>
    <row r="246" spans="1:13">
      <c r="A246" s="293" t="s">
        <v>214</v>
      </c>
      <c r="B246" s="13"/>
      <c r="C246" s="288"/>
      <c r="D246" s="288"/>
      <c r="E246" s="288"/>
      <c r="F246" s="288"/>
      <c r="G246" s="288"/>
      <c r="H246" s="288"/>
      <c r="I246" s="288"/>
      <c r="J246" s="288"/>
      <c r="K246" s="288"/>
      <c r="L246" s="307"/>
      <c r="M246" s="13"/>
    </row>
    <row r="247" spans="1:13">
      <c r="B247" s="13"/>
      <c r="C247" s="286"/>
      <c r="D247" s="286"/>
      <c r="E247" s="286"/>
      <c r="F247" s="286"/>
      <c r="G247" s="286"/>
      <c r="H247" s="286"/>
      <c r="I247" s="286"/>
      <c r="J247" s="286"/>
      <c r="K247" s="286"/>
      <c r="L247" s="307"/>
      <c r="M247" s="13"/>
    </row>
    <row r="248" spans="1:13">
      <c r="B248" s="13"/>
      <c r="C248" s="286"/>
      <c r="D248" s="286"/>
      <c r="E248" s="286"/>
      <c r="F248" s="286"/>
      <c r="G248" s="286"/>
      <c r="H248" s="286"/>
      <c r="I248" s="286"/>
      <c r="J248" s="286"/>
      <c r="K248" s="286"/>
      <c r="L248" s="307"/>
      <c r="M248" s="13"/>
    </row>
    <row r="249" spans="1:13">
      <c r="B249" s="13"/>
      <c r="C249" s="286"/>
      <c r="D249" s="286"/>
      <c r="E249" s="286"/>
      <c r="F249" s="286"/>
      <c r="G249" s="286"/>
      <c r="H249" s="286"/>
      <c r="I249" s="286"/>
      <c r="J249" s="286"/>
      <c r="K249" s="286"/>
      <c r="L249" s="307"/>
      <c r="M249" s="13"/>
    </row>
    <row r="250" spans="1:13">
      <c r="B250" s="13"/>
      <c r="C250" s="286"/>
      <c r="D250" s="286"/>
      <c r="E250" s="286"/>
      <c r="F250" s="286"/>
      <c r="G250" s="286"/>
      <c r="H250" s="286"/>
      <c r="I250" s="286"/>
      <c r="J250" s="286"/>
      <c r="K250" s="286"/>
      <c r="L250" s="307"/>
      <c r="M250" s="13"/>
    </row>
    <row r="251" spans="1:13">
      <c r="B251" s="13"/>
      <c r="C251" s="286"/>
      <c r="D251" s="286"/>
      <c r="E251" s="286"/>
      <c r="F251" s="286"/>
      <c r="G251" s="286"/>
      <c r="H251" s="286"/>
      <c r="I251" s="286"/>
      <c r="J251" s="286"/>
      <c r="K251" s="286"/>
      <c r="L251" s="307"/>
      <c r="M251" s="13"/>
    </row>
    <row r="252" spans="1:13">
      <c r="B252" s="13"/>
      <c r="C252" s="286"/>
      <c r="D252" s="286"/>
      <c r="E252" s="286"/>
      <c r="F252" s="286"/>
      <c r="G252" s="286"/>
      <c r="H252" s="286"/>
      <c r="I252" s="286"/>
      <c r="J252" s="286"/>
      <c r="K252" s="286"/>
      <c r="L252" s="307"/>
      <c r="M252" s="13"/>
    </row>
    <row r="253" spans="1:13">
      <c r="B253" s="13"/>
      <c r="C253" s="286"/>
      <c r="D253" s="286"/>
      <c r="E253" s="286"/>
      <c r="F253" s="286"/>
      <c r="G253" s="286"/>
      <c r="H253" s="286"/>
      <c r="I253" s="286"/>
      <c r="J253" s="286"/>
      <c r="K253" s="286"/>
      <c r="L253" s="307"/>
      <c r="M253" s="13"/>
    </row>
    <row r="254" spans="1:13">
      <c r="B254" s="13"/>
      <c r="C254" s="286"/>
      <c r="D254" s="286"/>
      <c r="E254" s="286"/>
      <c r="F254" s="286"/>
      <c r="G254" s="286"/>
      <c r="H254" s="286"/>
      <c r="I254" s="286"/>
      <c r="J254" s="286"/>
      <c r="K254" s="286"/>
      <c r="L254" s="307"/>
      <c r="M254" s="13"/>
    </row>
    <row r="255" spans="1:13">
      <c r="B255" s="13"/>
      <c r="C255" s="286"/>
      <c r="D255" s="286"/>
      <c r="E255" s="286"/>
      <c r="F255" s="286"/>
      <c r="G255" s="286"/>
      <c r="H255" s="286"/>
      <c r="I255" s="286"/>
      <c r="J255" s="286"/>
      <c r="K255" s="286"/>
      <c r="L255" s="307"/>
      <c r="M255" s="13"/>
    </row>
    <row r="256" spans="1:13">
      <c r="B256" s="13"/>
      <c r="C256" s="286"/>
      <c r="D256" s="286"/>
      <c r="E256" s="286"/>
      <c r="F256" s="286"/>
      <c r="G256" s="286"/>
      <c r="H256" s="286"/>
      <c r="I256" s="286"/>
      <c r="J256" s="286"/>
      <c r="K256" s="286"/>
      <c r="L256" s="307"/>
      <c r="M256" s="13"/>
    </row>
    <row r="257" spans="2:13">
      <c r="B257" s="13"/>
      <c r="C257" s="286"/>
      <c r="D257" s="286"/>
      <c r="E257" s="286"/>
      <c r="F257" s="286"/>
      <c r="G257" s="286"/>
      <c r="H257" s="286"/>
      <c r="I257" s="286"/>
      <c r="J257" s="286"/>
      <c r="K257" s="286"/>
      <c r="L257" s="307"/>
      <c r="M257" s="13"/>
    </row>
    <row r="258" spans="2:13">
      <c r="B258" s="13"/>
      <c r="C258" s="286"/>
      <c r="D258" s="286"/>
      <c r="E258" s="286"/>
      <c r="F258" s="286"/>
      <c r="G258" s="286"/>
      <c r="H258" s="286"/>
      <c r="I258" s="286"/>
      <c r="J258" s="286"/>
      <c r="K258" s="286"/>
      <c r="L258" s="307"/>
      <c r="M258" s="13"/>
    </row>
    <row r="259" spans="2:13">
      <c r="B259" s="13"/>
      <c r="C259" s="286"/>
      <c r="D259" s="286"/>
      <c r="E259" s="286"/>
      <c r="F259" s="286"/>
      <c r="G259" s="286"/>
      <c r="H259" s="286"/>
      <c r="I259" s="286"/>
      <c r="J259" s="286"/>
      <c r="K259" s="286"/>
      <c r="L259" s="307"/>
      <c r="M259" s="13"/>
    </row>
    <row r="260" spans="2:13">
      <c r="B260" s="13"/>
      <c r="C260" s="286"/>
      <c r="D260" s="286"/>
      <c r="E260" s="286"/>
      <c r="F260" s="286"/>
      <c r="G260" s="286"/>
      <c r="H260" s="286"/>
      <c r="I260" s="286"/>
      <c r="J260" s="286"/>
      <c r="K260" s="286"/>
      <c r="L260" s="307"/>
      <c r="M260" s="13"/>
    </row>
    <row r="261" spans="2:13">
      <c r="B261" s="13"/>
      <c r="C261" s="286"/>
      <c r="D261" s="286"/>
      <c r="E261" s="286"/>
      <c r="F261" s="286"/>
      <c r="G261" s="286"/>
      <c r="H261" s="286"/>
      <c r="I261" s="286"/>
      <c r="J261" s="286"/>
      <c r="K261" s="286"/>
      <c r="L261" s="307"/>
      <c r="M261" s="13"/>
    </row>
    <row r="262" spans="2:13">
      <c r="B262" s="13"/>
      <c r="C262" s="286"/>
      <c r="D262" s="286"/>
      <c r="E262" s="286"/>
      <c r="F262" s="286"/>
      <c r="G262" s="286"/>
      <c r="H262" s="286"/>
      <c r="I262" s="286"/>
      <c r="J262" s="286"/>
      <c r="K262" s="286"/>
      <c r="L262" s="307"/>
      <c r="M262" s="13"/>
    </row>
    <row r="263" spans="2:13">
      <c r="B263" s="13"/>
      <c r="C263" s="286"/>
      <c r="D263" s="286"/>
      <c r="E263" s="286"/>
      <c r="F263" s="286"/>
      <c r="G263" s="286"/>
      <c r="H263" s="286"/>
      <c r="I263" s="286"/>
      <c r="J263" s="286"/>
      <c r="K263" s="286"/>
      <c r="L263" s="307"/>
      <c r="M263" s="13"/>
    </row>
    <row r="264" spans="2:13">
      <c r="B264" s="13"/>
      <c r="C264" s="286"/>
      <c r="D264" s="286"/>
      <c r="E264" s="286"/>
      <c r="F264" s="286"/>
      <c r="G264" s="286"/>
      <c r="H264" s="286"/>
      <c r="I264" s="286"/>
      <c r="J264" s="286"/>
      <c r="K264" s="286"/>
      <c r="L264" s="307"/>
      <c r="M264" s="13"/>
    </row>
    <row r="265" spans="2:13">
      <c r="B265" s="13"/>
      <c r="C265" s="286"/>
      <c r="D265" s="286"/>
      <c r="E265" s="286"/>
      <c r="F265" s="286"/>
      <c r="G265" s="286"/>
      <c r="H265" s="286"/>
      <c r="I265" s="286"/>
      <c r="J265" s="286"/>
      <c r="K265" s="286"/>
      <c r="L265" s="307"/>
      <c r="M265" s="13"/>
    </row>
    <row r="266" spans="2:13">
      <c r="B266" s="13"/>
      <c r="C266" s="286"/>
      <c r="D266" s="286"/>
      <c r="E266" s="286"/>
      <c r="F266" s="286"/>
      <c r="G266" s="286"/>
      <c r="H266" s="286"/>
      <c r="I266" s="286"/>
      <c r="J266" s="286"/>
      <c r="K266" s="286"/>
      <c r="L266" s="307"/>
      <c r="M266" s="13"/>
    </row>
    <row r="267" spans="2:13">
      <c r="B267" s="13"/>
      <c r="C267" s="286"/>
      <c r="D267" s="286"/>
      <c r="E267" s="286"/>
      <c r="F267" s="286"/>
      <c r="G267" s="286"/>
      <c r="H267" s="286"/>
      <c r="I267" s="286"/>
      <c r="J267" s="286"/>
      <c r="K267" s="286"/>
      <c r="L267" s="307"/>
      <c r="M267" s="13"/>
    </row>
    <row r="268" spans="2:13">
      <c r="B268" s="13"/>
      <c r="C268" s="286"/>
      <c r="D268" s="286"/>
      <c r="E268" s="286"/>
      <c r="F268" s="286"/>
      <c r="G268" s="286"/>
      <c r="H268" s="286"/>
      <c r="I268" s="286"/>
      <c r="J268" s="286"/>
      <c r="K268" s="286"/>
      <c r="L268" s="307"/>
      <c r="M268" s="13"/>
    </row>
    <row r="269" spans="2:13">
      <c r="B269" s="13"/>
      <c r="C269" s="286"/>
      <c r="D269" s="286"/>
      <c r="E269" s="286"/>
      <c r="F269" s="286"/>
      <c r="G269" s="286"/>
      <c r="H269" s="286"/>
      <c r="I269" s="286"/>
      <c r="J269" s="286"/>
      <c r="K269" s="286"/>
      <c r="L269" s="307"/>
      <c r="M269" s="13"/>
    </row>
    <row r="270" spans="2:13">
      <c r="B270" s="13"/>
      <c r="C270" s="286"/>
      <c r="D270" s="286"/>
      <c r="E270" s="286"/>
      <c r="F270" s="286"/>
      <c r="G270" s="286"/>
      <c r="H270" s="286"/>
      <c r="I270" s="286"/>
      <c r="J270" s="286"/>
      <c r="K270" s="286"/>
      <c r="L270" s="307"/>
      <c r="M270" s="13"/>
    </row>
    <row r="271" spans="2:13">
      <c r="B271" s="13"/>
      <c r="C271" s="286"/>
      <c r="D271" s="286"/>
      <c r="E271" s="286"/>
      <c r="F271" s="286"/>
      <c r="G271" s="286"/>
      <c r="H271" s="286"/>
      <c r="I271" s="286"/>
      <c r="J271" s="286"/>
      <c r="K271" s="286"/>
      <c r="L271" s="307"/>
      <c r="M271" s="13"/>
    </row>
    <row r="272" spans="2:13">
      <c r="B272" s="13"/>
      <c r="C272" s="286"/>
      <c r="D272" s="286"/>
      <c r="E272" s="286"/>
      <c r="F272" s="286"/>
      <c r="G272" s="286"/>
      <c r="H272" s="286"/>
      <c r="I272" s="286"/>
      <c r="J272" s="286"/>
      <c r="K272" s="286"/>
      <c r="L272" s="307"/>
      <c r="M272" s="13"/>
    </row>
    <row r="273" spans="2:13">
      <c r="B273" s="13"/>
      <c r="C273" s="286"/>
      <c r="D273" s="286"/>
      <c r="E273" s="286"/>
      <c r="F273" s="286"/>
      <c r="G273" s="286"/>
      <c r="H273" s="286"/>
      <c r="I273" s="286"/>
      <c r="J273" s="286"/>
      <c r="K273" s="286"/>
      <c r="L273" s="307"/>
      <c r="M273" s="13"/>
    </row>
    <row r="274" spans="2:13">
      <c r="B274" s="13"/>
      <c r="C274" s="286"/>
      <c r="D274" s="286"/>
      <c r="E274" s="286"/>
      <c r="F274" s="286"/>
      <c r="G274" s="286"/>
      <c r="H274" s="286"/>
      <c r="I274" s="286"/>
      <c r="J274" s="286"/>
      <c r="K274" s="286"/>
      <c r="L274" s="307"/>
      <c r="M274" s="13"/>
    </row>
    <row r="275" spans="2:13">
      <c r="B275" s="13"/>
      <c r="C275" s="286"/>
      <c r="D275" s="286"/>
      <c r="E275" s="286"/>
      <c r="F275" s="286"/>
      <c r="G275" s="286"/>
      <c r="H275" s="286"/>
      <c r="I275" s="286"/>
      <c r="J275" s="286"/>
      <c r="K275" s="286"/>
      <c r="L275" s="307"/>
      <c r="M275" s="13"/>
    </row>
    <row r="276" spans="2:13">
      <c r="B276" s="13"/>
      <c r="C276" s="286"/>
      <c r="D276" s="286"/>
      <c r="E276" s="286"/>
      <c r="F276" s="286"/>
      <c r="G276" s="286"/>
      <c r="H276" s="286"/>
      <c r="I276" s="286"/>
      <c r="J276" s="286"/>
      <c r="K276" s="286"/>
      <c r="L276" s="307"/>
      <c r="M276" s="13"/>
    </row>
    <row r="277" spans="2:13">
      <c r="B277" s="13"/>
      <c r="C277" s="286"/>
      <c r="D277" s="286"/>
      <c r="E277" s="286"/>
      <c r="F277" s="286"/>
      <c r="G277" s="286"/>
      <c r="H277" s="286"/>
      <c r="I277" s="286"/>
      <c r="J277" s="286"/>
      <c r="K277" s="286"/>
      <c r="L277" s="307"/>
      <c r="M277" s="13"/>
    </row>
    <row r="278" spans="2:13">
      <c r="B278" s="13"/>
      <c r="C278" s="286"/>
      <c r="D278" s="286"/>
      <c r="E278" s="286"/>
      <c r="F278" s="286"/>
      <c r="G278" s="286"/>
      <c r="H278" s="286"/>
      <c r="I278" s="286"/>
      <c r="J278" s="286"/>
      <c r="K278" s="286"/>
      <c r="L278" s="307"/>
      <c r="M278" s="13"/>
    </row>
    <row r="279" spans="2:13">
      <c r="B279" s="13"/>
      <c r="C279" s="286"/>
      <c r="D279" s="286"/>
      <c r="E279" s="286"/>
      <c r="F279" s="286"/>
      <c r="G279" s="286"/>
      <c r="H279" s="286"/>
      <c r="I279" s="286"/>
      <c r="J279" s="286"/>
      <c r="K279" s="286"/>
      <c r="L279" s="307"/>
      <c r="M279" s="13"/>
    </row>
    <row r="280" spans="2:13">
      <c r="B280" s="13"/>
      <c r="C280" s="286"/>
      <c r="D280" s="286"/>
      <c r="E280" s="286"/>
      <c r="F280" s="286"/>
      <c r="G280" s="286"/>
      <c r="H280" s="286"/>
      <c r="I280" s="286"/>
      <c r="J280" s="286"/>
      <c r="K280" s="286"/>
      <c r="L280" s="307"/>
      <c r="M280" s="13"/>
    </row>
    <row r="281" spans="2:13">
      <c r="B281" s="13"/>
      <c r="C281" s="286"/>
      <c r="D281" s="286"/>
      <c r="E281" s="286"/>
      <c r="F281" s="286"/>
      <c r="G281" s="286"/>
      <c r="H281" s="286"/>
      <c r="I281" s="286"/>
      <c r="J281" s="286"/>
      <c r="K281" s="286"/>
      <c r="L281" s="307"/>
      <c r="M281" s="13"/>
    </row>
    <row r="282" spans="2:13">
      <c r="B282" s="13"/>
      <c r="C282" s="286"/>
      <c r="D282" s="286"/>
      <c r="E282" s="286"/>
      <c r="F282" s="286"/>
      <c r="G282" s="286"/>
      <c r="H282" s="286"/>
      <c r="I282" s="286"/>
      <c r="J282" s="286"/>
      <c r="K282" s="286"/>
      <c r="L282" s="307"/>
      <c r="M282" s="13"/>
    </row>
    <row r="283" spans="2:13">
      <c r="B283" s="13"/>
      <c r="C283" s="286"/>
      <c r="D283" s="286"/>
      <c r="E283" s="286"/>
      <c r="F283" s="286"/>
      <c r="G283" s="286"/>
      <c r="H283" s="286"/>
      <c r="I283" s="286"/>
      <c r="J283" s="286"/>
      <c r="K283" s="286"/>
      <c r="L283" s="307"/>
      <c r="M283" s="13"/>
    </row>
    <row r="284" spans="2:13">
      <c r="B284" s="13"/>
      <c r="C284" s="286"/>
      <c r="D284" s="286"/>
      <c r="E284" s="286"/>
      <c r="F284" s="286"/>
      <c r="G284" s="286"/>
      <c r="H284" s="286"/>
      <c r="I284" s="286"/>
      <c r="J284" s="286"/>
      <c r="K284" s="286"/>
      <c r="L284" s="307"/>
      <c r="M284" s="13"/>
    </row>
    <row r="285" spans="2:13">
      <c r="B285" s="13"/>
      <c r="C285" s="286"/>
      <c r="D285" s="286"/>
      <c r="E285" s="286"/>
      <c r="F285" s="286"/>
      <c r="G285" s="286"/>
      <c r="H285" s="286"/>
      <c r="I285" s="286"/>
      <c r="J285" s="286"/>
      <c r="K285" s="286"/>
      <c r="L285" s="307"/>
      <c r="M285" s="13"/>
    </row>
    <row r="286" spans="2:13">
      <c r="B286" s="13"/>
      <c r="C286" s="286"/>
      <c r="D286" s="286"/>
      <c r="E286" s="286"/>
      <c r="F286" s="286"/>
      <c r="G286" s="286"/>
      <c r="H286" s="286"/>
      <c r="I286" s="286"/>
      <c r="J286" s="286"/>
      <c r="K286" s="286"/>
      <c r="L286" s="307"/>
      <c r="M286" s="13"/>
    </row>
    <row r="287" spans="2:13">
      <c r="B287" s="13"/>
      <c r="C287" s="286"/>
      <c r="D287" s="286"/>
      <c r="E287" s="286"/>
      <c r="F287" s="286"/>
      <c r="G287" s="286"/>
      <c r="H287" s="286"/>
      <c r="I287" s="286"/>
      <c r="J287" s="286"/>
      <c r="K287" s="286"/>
      <c r="L287" s="307"/>
      <c r="M287" s="13"/>
    </row>
    <row r="288" spans="2:13">
      <c r="B288" s="13"/>
      <c r="C288" s="286"/>
      <c r="D288" s="286"/>
      <c r="E288" s="286"/>
      <c r="F288" s="286"/>
      <c r="G288" s="286"/>
      <c r="H288" s="286"/>
      <c r="I288" s="286"/>
      <c r="J288" s="286"/>
      <c r="K288" s="286"/>
      <c r="L288" s="307"/>
      <c r="M288" s="13"/>
    </row>
    <row r="289" spans="2:13">
      <c r="B289" s="13"/>
      <c r="C289" s="286"/>
      <c r="D289" s="286"/>
      <c r="E289" s="286"/>
      <c r="F289" s="286"/>
      <c r="G289" s="286"/>
      <c r="H289" s="286"/>
      <c r="I289" s="286"/>
      <c r="J289" s="286"/>
      <c r="K289" s="286"/>
      <c r="L289" s="307"/>
      <c r="M289" s="13"/>
    </row>
    <row r="290" spans="2:13">
      <c r="B290" s="13"/>
      <c r="C290" s="286"/>
      <c r="D290" s="286"/>
      <c r="E290" s="286"/>
      <c r="F290" s="286"/>
      <c r="G290" s="286"/>
      <c r="H290" s="286"/>
      <c r="I290" s="286"/>
      <c r="J290" s="286"/>
      <c r="K290" s="286"/>
      <c r="L290" s="307"/>
      <c r="M290" s="13"/>
    </row>
    <row r="291" spans="2:13">
      <c r="B291" s="13"/>
      <c r="C291" s="286"/>
      <c r="D291" s="286"/>
      <c r="E291" s="286"/>
      <c r="F291" s="286"/>
      <c r="G291" s="286"/>
      <c r="H291" s="286"/>
      <c r="I291" s="286"/>
      <c r="J291" s="286"/>
      <c r="K291" s="286"/>
      <c r="L291" s="307"/>
      <c r="M291" s="13"/>
    </row>
    <row r="292" spans="2:13">
      <c r="B292" s="13"/>
      <c r="C292" s="286"/>
      <c r="D292" s="286"/>
      <c r="E292" s="286"/>
      <c r="F292" s="286"/>
      <c r="G292" s="286"/>
      <c r="H292" s="286"/>
      <c r="I292" s="286"/>
      <c r="J292" s="286"/>
      <c r="K292" s="286"/>
      <c r="L292" s="307"/>
      <c r="M292" s="13"/>
    </row>
    <row r="293" spans="2:13">
      <c r="B293" s="13"/>
      <c r="C293" s="286"/>
      <c r="D293" s="286"/>
      <c r="E293" s="286"/>
      <c r="F293" s="286"/>
      <c r="G293" s="286"/>
      <c r="H293" s="286"/>
      <c r="I293" s="286"/>
      <c r="J293" s="286"/>
      <c r="K293" s="286"/>
      <c r="L293" s="307"/>
      <c r="M293" s="13"/>
    </row>
    <row r="294" spans="2:13">
      <c r="B294" s="13"/>
      <c r="C294" s="288"/>
      <c r="D294" s="288"/>
      <c r="E294" s="288"/>
      <c r="F294" s="288"/>
      <c r="G294" s="288"/>
      <c r="H294" s="288"/>
      <c r="I294" s="288"/>
      <c r="J294" s="288"/>
      <c r="K294" s="288"/>
      <c r="L294" s="307"/>
      <c r="M294" s="13"/>
    </row>
    <row r="295" spans="2:13">
      <c r="B295" s="13"/>
      <c r="C295" s="286"/>
      <c r="D295" s="286"/>
      <c r="E295" s="286"/>
      <c r="F295" s="286"/>
      <c r="G295" s="286"/>
      <c r="H295" s="286"/>
      <c r="I295" s="286"/>
      <c r="J295" s="286"/>
      <c r="K295" s="286"/>
      <c r="L295" s="307"/>
      <c r="M295" s="13"/>
    </row>
    <row r="296" spans="2:13">
      <c r="B296" s="13"/>
      <c r="C296" s="286"/>
      <c r="D296" s="286"/>
      <c r="E296" s="286"/>
      <c r="F296" s="286"/>
      <c r="G296" s="286"/>
      <c r="H296" s="286"/>
      <c r="I296" s="286"/>
      <c r="J296" s="286"/>
      <c r="K296" s="286"/>
      <c r="L296" s="307"/>
      <c r="M296" s="13"/>
    </row>
    <row r="297" spans="2:13">
      <c r="B297" s="13"/>
      <c r="C297" s="286"/>
      <c r="D297" s="286"/>
      <c r="E297" s="286"/>
      <c r="F297" s="286"/>
      <c r="G297" s="286"/>
      <c r="H297" s="286"/>
      <c r="I297" s="286"/>
      <c r="J297" s="286"/>
      <c r="K297" s="286"/>
      <c r="L297" s="307"/>
      <c r="M297" s="13"/>
    </row>
    <row r="298" spans="2:13">
      <c r="B298" s="13"/>
      <c r="C298" s="286"/>
      <c r="D298" s="286"/>
      <c r="E298" s="286"/>
      <c r="F298" s="286"/>
      <c r="G298" s="286"/>
      <c r="H298" s="286"/>
      <c r="I298" s="286"/>
      <c r="J298" s="286"/>
      <c r="K298" s="286"/>
      <c r="L298" s="307"/>
      <c r="M298" s="13"/>
    </row>
    <row r="299" spans="2:13">
      <c r="B299" s="13"/>
      <c r="C299" s="286"/>
      <c r="D299" s="286"/>
      <c r="E299" s="286"/>
      <c r="F299" s="286"/>
      <c r="G299" s="286"/>
      <c r="H299" s="286"/>
      <c r="I299" s="286"/>
      <c r="J299" s="286"/>
      <c r="K299" s="286"/>
      <c r="L299" s="307"/>
      <c r="M299" s="13"/>
    </row>
    <row r="300" spans="2:13">
      <c r="B300" s="13"/>
      <c r="C300" s="286"/>
      <c r="D300" s="286"/>
      <c r="E300" s="286"/>
      <c r="F300" s="286"/>
      <c r="G300" s="286"/>
      <c r="H300" s="286"/>
      <c r="I300" s="286"/>
      <c r="J300" s="286"/>
      <c r="K300" s="286"/>
      <c r="L300" s="307"/>
      <c r="M300" s="13"/>
    </row>
    <row r="301" spans="2:13">
      <c r="B301" s="13"/>
      <c r="C301" s="286"/>
      <c r="D301" s="286"/>
      <c r="E301" s="286"/>
      <c r="F301" s="286"/>
      <c r="G301" s="286"/>
      <c r="H301" s="286"/>
      <c r="I301" s="286"/>
      <c r="J301" s="286"/>
      <c r="K301" s="286"/>
      <c r="L301" s="307"/>
      <c r="M301" s="13"/>
    </row>
    <row r="302" spans="2:13">
      <c r="B302" s="13"/>
      <c r="C302" s="286"/>
      <c r="D302" s="286"/>
      <c r="E302" s="286"/>
      <c r="F302" s="286"/>
      <c r="G302" s="286"/>
      <c r="H302" s="286"/>
      <c r="I302" s="286"/>
      <c r="J302" s="286"/>
      <c r="K302" s="286"/>
      <c r="L302" s="307"/>
      <c r="M302" s="13"/>
    </row>
    <row r="303" spans="2:13">
      <c r="B303" s="13"/>
      <c r="C303" s="286"/>
      <c r="D303" s="286"/>
      <c r="E303" s="286"/>
      <c r="F303" s="286"/>
      <c r="G303" s="286"/>
      <c r="H303" s="286"/>
      <c r="I303" s="286"/>
      <c r="J303" s="286"/>
      <c r="K303" s="286"/>
      <c r="L303" s="307"/>
      <c r="M303" s="13"/>
    </row>
    <row r="304" spans="2:13">
      <c r="B304" s="13"/>
      <c r="C304" s="286"/>
      <c r="D304" s="286"/>
      <c r="E304" s="286"/>
      <c r="F304" s="286"/>
      <c r="G304" s="286"/>
      <c r="H304" s="286"/>
      <c r="I304" s="286"/>
      <c r="J304" s="286"/>
      <c r="K304" s="286"/>
      <c r="L304" s="307"/>
      <c r="M304" s="13"/>
    </row>
    <row r="305" spans="2:13">
      <c r="B305" s="13"/>
      <c r="C305" s="286"/>
      <c r="D305" s="286"/>
      <c r="E305" s="286"/>
      <c r="F305" s="286"/>
      <c r="G305" s="286"/>
      <c r="H305" s="286"/>
      <c r="I305" s="286"/>
      <c r="J305" s="286"/>
      <c r="K305" s="286"/>
      <c r="L305" s="307"/>
      <c r="M305" s="13"/>
    </row>
    <row r="306" spans="2:13">
      <c r="B306" s="13"/>
      <c r="C306" s="286"/>
      <c r="D306" s="286"/>
      <c r="E306" s="286"/>
      <c r="F306" s="286"/>
      <c r="G306" s="286"/>
      <c r="H306" s="286"/>
      <c r="I306" s="286"/>
      <c r="J306" s="286"/>
      <c r="K306" s="286"/>
      <c r="L306" s="307"/>
      <c r="M306" s="13"/>
    </row>
    <row r="307" spans="2:13">
      <c r="B307" s="13"/>
      <c r="C307" s="286"/>
      <c r="D307" s="286"/>
      <c r="E307" s="286"/>
      <c r="F307" s="286"/>
      <c r="G307" s="286"/>
      <c r="H307" s="286"/>
      <c r="I307" s="286"/>
      <c r="J307" s="286"/>
      <c r="K307" s="286"/>
      <c r="L307" s="307"/>
      <c r="M307" s="13"/>
    </row>
    <row r="308" spans="2:13">
      <c r="B308" s="13"/>
      <c r="C308" s="286"/>
      <c r="D308" s="286"/>
      <c r="E308" s="286"/>
      <c r="F308" s="286"/>
      <c r="G308" s="286"/>
      <c r="H308" s="286"/>
      <c r="I308" s="286"/>
      <c r="J308" s="286"/>
      <c r="K308" s="286"/>
      <c r="L308" s="307"/>
      <c r="M308" s="13"/>
    </row>
    <row r="309" spans="2:13">
      <c r="B309" s="13"/>
      <c r="C309" s="286"/>
      <c r="D309" s="286"/>
      <c r="E309" s="286"/>
      <c r="F309" s="286"/>
      <c r="G309" s="286"/>
      <c r="H309" s="286"/>
      <c r="I309" s="286"/>
      <c r="J309" s="286"/>
      <c r="K309" s="286"/>
      <c r="L309" s="307"/>
      <c r="M309" s="13"/>
    </row>
    <row r="310" spans="2:13">
      <c r="B310" s="13"/>
      <c r="C310" s="286"/>
      <c r="D310" s="286"/>
      <c r="E310" s="286"/>
      <c r="F310" s="286"/>
      <c r="G310" s="286"/>
      <c r="H310" s="286"/>
      <c r="I310" s="286"/>
      <c r="J310" s="286"/>
      <c r="K310" s="286"/>
      <c r="L310" s="307"/>
      <c r="M310" s="13"/>
    </row>
    <row r="311" spans="2:13">
      <c r="B311" s="13"/>
      <c r="C311" s="286"/>
      <c r="D311" s="286"/>
      <c r="E311" s="286"/>
      <c r="F311" s="286"/>
      <c r="G311" s="286"/>
      <c r="H311" s="286"/>
      <c r="I311" s="286"/>
      <c r="J311" s="286"/>
      <c r="K311" s="286"/>
      <c r="L311" s="307"/>
      <c r="M311" s="13"/>
    </row>
    <row r="312" spans="2:13">
      <c r="B312" s="13"/>
      <c r="C312" s="286"/>
      <c r="D312" s="286"/>
      <c r="E312" s="286"/>
      <c r="F312" s="286"/>
      <c r="G312" s="286"/>
      <c r="H312" s="286"/>
      <c r="I312" s="286"/>
      <c r="J312" s="286"/>
      <c r="K312" s="286"/>
      <c r="L312" s="307"/>
      <c r="M312" s="13"/>
    </row>
    <row r="313" spans="2:13">
      <c r="B313" s="13"/>
      <c r="C313" s="286"/>
      <c r="D313" s="286"/>
      <c r="E313" s="286"/>
      <c r="F313" s="286"/>
      <c r="G313" s="286"/>
      <c r="H313" s="286"/>
      <c r="I313" s="286"/>
      <c r="J313" s="286"/>
      <c r="K313" s="286"/>
      <c r="L313" s="307"/>
      <c r="M313" s="13"/>
    </row>
    <row r="314" spans="2:13">
      <c r="B314" s="13"/>
      <c r="C314" s="286"/>
      <c r="D314" s="286"/>
      <c r="E314" s="286"/>
      <c r="F314" s="286"/>
      <c r="G314" s="286"/>
      <c r="H314" s="286"/>
      <c r="I314" s="286"/>
      <c r="J314" s="286"/>
      <c r="K314" s="286"/>
      <c r="L314" s="307"/>
      <c r="M314" s="13"/>
    </row>
    <row r="315" spans="2:13">
      <c r="B315" s="13"/>
      <c r="C315" s="286"/>
      <c r="D315" s="286"/>
      <c r="E315" s="286"/>
      <c r="F315" s="286"/>
      <c r="G315" s="286"/>
      <c r="H315" s="286"/>
      <c r="I315" s="286"/>
      <c r="J315" s="286"/>
      <c r="K315" s="286"/>
      <c r="L315" s="307"/>
      <c r="M315" s="13"/>
    </row>
    <row r="316" spans="2:13">
      <c r="B316" s="13"/>
      <c r="C316" s="286"/>
      <c r="D316" s="286"/>
      <c r="E316" s="286"/>
      <c r="F316" s="286"/>
      <c r="G316" s="286"/>
      <c r="H316" s="286"/>
      <c r="I316" s="286"/>
      <c r="J316" s="286"/>
      <c r="K316" s="286"/>
      <c r="L316" s="307"/>
      <c r="M316" s="13"/>
    </row>
    <row r="317" spans="2:13">
      <c r="B317" s="13"/>
      <c r="C317" s="286"/>
      <c r="D317" s="286"/>
      <c r="E317" s="286"/>
      <c r="F317" s="286"/>
      <c r="G317" s="286"/>
      <c r="H317" s="286"/>
      <c r="I317" s="286"/>
      <c r="J317" s="286"/>
      <c r="K317" s="286"/>
      <c r="L317" s="307"/>
      <c r="M317" s="13"/>
    </row>
    <row r="318" spans="2:13">
      <c r="B318" s="13"/>
      <c r="C318" s="286"/>
      <c r="D318" s="286"/>
      <c r="E318" s="286"/>
      <c r="F318" s="286"/>
      <c r="G318" s="286"/>
      <c r="H318" s="286"/>
      <c r="I318" s="286"/>
      <c r="J318" s="286"/>
      <c r="K318" s="286"/>
      <c r="L318" s="307"/>
      <c r="M318" s="13"/>
    </row>
    <row r="319" spans="2:13">
      <c r="B319" s="13"/>
      <c r="C319" s="286"/>
      <c r="D319" s="286"/>
      <c r="E319" s="286"/>
      <c r="F319" s="286"/>
      <c r="G319" s="286"/>
      <c r="H319" s="286"/>
      <c r="I319" s="286"/>
      <c r="J319" s="286"/>
      <c r="K319" s="286"/>
      <c r="L319" s="307"/>
      <c r="M319" s="13"/>
    </row>
    <row r="320" spans="2:13">
      <c r="B320" s="13"/>
      <c r="C320" s="286"/>
      <c r="D320" s="286"/>
      <c r="E320" s="286"/>
      <c r="F320" s="286"/>
      <c r="G320" s="286"/>
      <c r="H320" s="286"/>
      <c r="I320" s="286"/>
      <c r="J320" s="286"/>
      <c r="K320" s="286"/>
      <c r="L320" s="307"/>
      <c r="M320" s="13"/>
    </row>
    <row r="321" spans="2:13">
      <c r="B321" s="13"/>
      <c r="C321" s="286"/>
      <c r="D321" s="286"/>
      <c r="E321" s="286"/>
      <c r="F321" s="286"/>
      <c r="G321" s="286"/>
      <c r="H321" s="286"/>
      <c r="I321" s="286"/>
      <c r="J321" s="286"/>
      <c r="K321" s="286"/>
      <c r="L321" s="307"/>
      <c r="M321" s="13"/>
    </row>
    <row r="322" spans="2:13">
      <c r="B322" s="13"/>
      <c r="C322" s="286"/>
      <c r="D322" s="286"/>
      <c r="E322" s="286"/>
      <c r="F322" s="286"/>
      <c r="G322" s="286"/>
      <c r="H322" s="286"/>
      <c r="I322" s="286"/>
      <c r="J322" s="286"/>
      <c r="K322" s="286"/>
      <c r="L322" s="307"/>
      <c r="M322" s="13"/>
    </row>
    <row r="323" spans="2:13">
      <c r="B323" s="13"/>
      <c r="C323" s="286"/>
      <c r="D323" s="286"/>
      <c r="E323" s="286"/>
      <c r="F323" s="286"/>
      <c r="G323" s="286"/>
      <c r="H323" s="286"/>
      <c r="I323" s="286"/>
      <c r="J323" s="286"/>
      <c r="K323" s="286"/>
      <c r="L323" s="307"/>
      <c r="M323" s="13"/>
    </row>
    <row r="324" spans="2:13">
      <c r="B324" s="13"/>
      <c r="C324" s="286"/>
      <c r="D324" s="286"/>
      <c r="E324" s="286"/>
      <c r="F324" s="286"/>
      <c r="G324" s="286"/>
      <c r="H324" s="286"/>
      <c r="I324" s="286"/>
      <c r="J324" s="286"/>
      <c r="K324" s="286"/>
      <c r="L324" s="307"/>
      <c r="M324" s="13"/>
    </row>
    <row r="325" spans="2:13">
      <c r="B325" s="13"/>
      <c r="C325" s="286"/>
      <c r="D325" s="286"/>
      <c r="E325" s="286"/>
      <c r="F325" s="286"/>
      <c r="G325" s="286"/>
      <c r="H325" s="286"/>
      <c r="I325" s="286"/>
      <c r="J325" s="286"/>
      <c r="K325" s="286"/>
      <c r="L325" s="307"/>
      <c r="M325" s="13"/>
    </row>
    <row r="326" spans="2:13">
      <c r="B326" s="13"/>
      <c r="C326" s="286"/>
      <c r="D326" s="286"/>
      <c r="E326" s="286"/>
      <c r="F326" s="286"/>
      <c r="G326" s="286"/>
      <c r="H326" s="286"/>
      <c r="I326" s="286"/>
      <c r="J326" s="286"/>
      <c r="K326" s="286"/>
      <c r="L326" s="307"/>
      <c r="M326" s="13"/>
    </row>
    <row r="327" spans="2:13">
      <c r="B327" s="13"/>
      <c r="C327" s="286"/>
      <c r="D327" s="286"/>
      <c r="E327" s="286"/>
      <c r="F327" s="286"/>
      <c r="G327" s="286"/>
      <c r="H327" s="286"/>
      <c r="I327" s="286"/>
      <c r="J327" s="286"/>
      <c r="K327" s="286"/>
      <c r="L327" s="307"/>
      <c r="M327" s="13"/>
    </row>
    <row r="328" spans="2:13">
      <c r="B328" s="13"/>
      <c r="C328" s="286"/>
      <c r="D328" s="286"/>
      <c r="E328" s="286"/>
      <c r="F328" s="286"/>
      <c r="G328" s="286"/>
      <c r="H328" s="286"/>
      <c r="I328" s="286"/>
      <c r="J328" s="286"/>
      <c r="K328" s="286"/>
      <c r="L328" s="307"/>
      <c r="M328" s="13"/>
    </row>
    <row r="329" spans="2:13">
      <c r="B329" s="13"/>
      <c r="C329" s="286"/>
      <c r="D329" s="286"/>
      <c r="E329" s="286"/>
      <c r="F329" s="286"/>
      <c r="G329" s="286"/>
      <c r="H329" s="286"/>
      <c r="I329" s="286"/>
      <c r="J329" s="286"/>
      <c r="K329" s="286"/>
      <c r="L329" s="307"/>
      <c r="M329" s="13"/>
    </row>
    <row r="330" spans="2:13">
      <c r="B330" s="13"/>
      <c r="C330" s="286"/>
      <c r="D330" s="286"/>
      <c r="E330" s="286"/>
      <c r="F330" s="286"/>
      <c r="G330" s="286"/>
      <c r="H330" s="286"/>
      <c r="I330" s="286"/>
      <c r="J330" s="286"/>
      <c r="K330" s="286"/>
      <c r="L330" s="307"/>
      <c r="M330" s="13"/>
    </row>
    <row r="331" spans="2:13">
      <c r="B331" s="13"/>
      <c r="C331" s="286"/>
      <c r="D331" s="286"/>
      <c r="E331" s="286"/>
      <c r="F331" s="286"/>
      <c r="G331" s="286"/>
      <c r="H331" s="286"/>
      <c r="I331" s="286"/>
      <c r="J331" s="286"/>
      <c r="K331" s="286"/>
      <c r="L331" s="307"/>
      <c r="M331" s="13"/>
    </row>
    <row r="332" spans="2:13">
      <c r="B332" s="13"/>
      <c r="C332" s="286"/>
      <c r="D332" s="286"/>
      <c r="E332" s="286"/>
      <c r="F332" s="286"/>
      <c r="G332" s="286"/>
      <c r="H332" s="286"/>
      <c r="I332" s="286"/>
      <c r="J332" s="286"/>
      <c r="K332" s="286"/>
      <c r="L332" s="307"/>
      <c r="M332" s="13"/>
    </row>
    <row r="333" spans="2:13">
      <c r="B333" s="13"/>
      <c r="C333" s="286"/>
      <c r="D333" s="286"/>
      <c r="E333" s="286"/>
      <c r="F333" s="286"/>
      <c r="G333" s="286"/>
      <c r="H333" s="286"/>
      <c r="I333" s="286"/>
      <c r="J333" s="286"/>
      <c r="K333" s="286"/>
      <c r="L333" s="307"/>
      <c r="M333" s="13"/>
    </row>
    <row r="334" spans="2:13">
      <c r="B334" s="13"/>
      <c r="C334" s="286"/>
      <c r="D334" s="286"/>
      <c r="E334" s="286"/>
      <c r="F334" s="286"/>
      <c r="G334" s="286"/>
      <c r="H334" s="286"/>
      <c r="I334" s="286"/>
      <c r="J334" s="286"/>
      <c r="K334" s="286"/>
      <c r="L334" s="307"/>
      <c r="M334" s="13"/>
    </row>
    <row r="335" spans="2:13">
      <c r="B335" s="13"/>
      <c r="C335" s="288"/>
      <c r="D335" s="288"/>
      <c r="E335" s="286"/>
      <c r="F335" s="286"/>
      <c r="G335" s="286"/>
      <c r="H335" s="288"/>
      <c r="I335" s="288"/>
      <c r="J335" s="288"/>
      <c r="K335" s="288"/>
      <c r="L335" s="307"/>
      <c r="M335" s="13"/>
    </row>
    <row r="336" spans="2:13">
      <c r="B336" s="13"/>
      <c r="C336" s="286"/>
      <c r="D336" s="286"/>
      <c r="E336" s="286"/>
      <c r="F336" s="286"/>
      <c r="G336" s="286"/>
      <c r="H336" s="286"/>
      <c r="I336" s="286"/>
      <c r="J336" s="286"/>
      <c r="K336" s="286"/>
      <c r="L336" s="307"/>
      <c r="M336" s="13"/>
    </row>
    <row r="337" spans="2:13">
      <c r="B337" s="13"/>
      <c r="C337" s="286"/>
      <c r="D337" s="286"/>
      <c r="E337" s="286"/>
      <c r="F337" s="286"/>
      <c r="G337" s="286"/>
      <c r="H337" s="286"/>
      <c r="I337" s="286"/>
      <c r="J337" s="286"/>
      <c r="K337" s="286"/>
      <c r="L337" s="307"/>
      <c r="M337" s="13"/>
    </row>
    <row r="338" spans="2:13">
      <c r="B338" s="13"/>
      <c r="C338" s="286"/>
      <c r="D338" s="286"/>
      <c r="E338" s="286"/>
      <c r="F338" s="286"/>
      <c r="G338" s="286"/>
      <c r="H338" s="286"/>
      <c r="I338" s="286"/>
      <c r="J338" s="286"/>
      <c r="K338" s="286"/>
      <c r="L338" s="307"/>
      <c r="M338" s="13"/>
    </row>
    <row r="339" spans="2:13">
      <c r="B339" s="13"/>
      <c r="C339" s="286"/>
      <c r="D339" s="286"/>
      <c r="E339" s="286"/>
      <c r="F339" s="286"/>
      <c r="G339" s="286"/>
      <c r="H339" s="286"/>
      <c r="I339" s="286"/>
      <c r="J339" s="286"/>
      <c r="K339" s="286"/>
      <c r="L339" s="307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49"/>
      <c r="B1" s="549"/>
      <c r="C1" s="252"/>
      <c r="D1" s="252"/>
    </row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5" ht="26.25" customHeight="1">
      <c r="L5" s="255" t="s">
        <v>283</v>
      </c>
    </row>
    <row r="6" spans="1:15">
      <c r="A6" s="265" t="s">
        <v>15</v>
      </c>
      <c r="K6" s="275">
        <f>Main!B10</f>
        <v>44231</v>
      </c>
    </row>
    <row r="7" spans="1:15">
      <c r="A7"/>
      <c r="C7" s="8" t="s">
        <v>284</v>
      </c>
    </row>
    <row r="8" spans="1:15">
      <c r="A8" s="266"/>
      <c r="B8" s="267"/>
      <c r="C8" s="267"/>
      <c r="D8" s="267"/>
      <c r="E8" s="267"/>
      <c r="F8" s="267"/>
      <c r="G8" s="268"/>
      <c r="H8" s="267"/>
      <c r="I8" s="267"/>
      <c r="J8" s="267"/>
      <c r="K8" s="267"/>
      <c r="L8" s="267"/>
      <c r="M8" s="267"/>
    </row>
    <row r="9" spans="1:15" ht="13.5" customHeight="1">
      <c r="A9" s="546" t="s">
        <v>16</v>
      </c>
      <c r="B9" s="547" t="s">
        <v>18</v>
      </c>
      <c r="C9" s="545" t="s">
        <v>19</v>
      </c>
      <c r="D9" s="545" t="s">
        <v>20</v>
      </c>
      <c r="E9" s="545" t="s">
        <v>21</v>
      </c>
      <c r="F9" s="545"/>
      <c r="G9" s="545"/>
      <c r="H9" s="545" t="s">
        <v>22</v>
      </c>
      <c r="I9" s="545"/>
      <c r="J9" s="545"/>
      <c r="K9" s="269"/>
      <c r="L9" s="276"/>
      <c r="M9" s="277"/>
    </row>
    <row r="10" spans="1:15" ht="42.75" customHeight="1">
      <c r="A10" s="541"/>
      <c r="B10" s="543"/>
      <c r="C10" s="548" t="s">
        <v>23</v>
      </c>
      <c r="D10" s="548"/>
      <c r="E10" s="271" t="s">
        <v>24</v>
      </c>
      <c r="F10" s="271" t="s">
        <v>25</v>
      </c>
      <c r="G10" s="271" t="s">
        <v>26</v>
      </c>
      <c r="H10" s="271" t="s">
        <v>27</v>
      </c>
      <c r="I10" s="271" t="s">
        <v>28</v>
      </c>
      <c r="J10" s="271" t="s">
        <v>29</v>
      </c>
      <c r="K10" s="271" t="s">
        <v>30</v>
      </c>
      <c r="L10" s="278" t="s">
        <v>31</v>
      </c>
      <c r="M10" s="279" t="s">
        <v>215</v>
      </c>
    </row>
    <row r="11" spans="1:15" ht="12" customHeight="1">
      <c r="A11" s="263">
        <v>1</v>
      </c>
      <c r="B11" s="272" t="s">
        <v>285</v>
      </c>
      <c r="C11" s="273">
        <v>21019.9</v>
      </c>
      <c r="D11" s="274">
        <v>20839.966666666667</v>
      </c>
      <c r="E11" s="274">
        <v>20479.933333333334</v>
      </c>
      <c r="F11" s="274">
        <v>19939.966666666667</v>
      </c>
      <c r="G11" s="274">
        <v>19579.933333333334</v>
      </c>
      <c r="H11" s="274">
        <v>21379.933333333334</v>
      </c>
      <c r="I11" s="274">
        <v>21739.966666666667</v>
      </c>
      <c r="J11" s="274">
        <v>22279.933333333334</v>
      </c>
      <c r="K11" s="272">
        <v>21200</v>
      </c>
      <c r="L11" s="272">
        <v>20300</v>
      </c>
      <c r="M11" s="272">
        <v>0.11582000000000001</v>
      </c>
    </row>
    <row r="12" spans="1:15" ht="12" customHeight="1">
      <c r="A12" s="263">
        <v>2</v>
      </c>
      <c r="B12" s="272" t="s">
        <v>788</v>
      </c>
      <c r="C12" s="273">
        <v>1447.45</v>
      </c>
      <c r="D12" s="274">
        <v>1444.4833333333333</v>
      </c>
      <c r="E12" s="274">
        <v>1423.9666666666667</v>
      </c>
      <c r="F12" s="274">
        <v>1400.4833333333333</v>
      </c>
      <c r="G12" s="274">
        <v>1379.9666666666667</v>
      </c>
      <c r="H12" s="274">
        <v>1467.9666666666667</v>
      </c>
      <c r="I12" s="274">
        <v>1488.4833333333336</v>
      </c>
      <c r="J12" s="274">
        <v>1511.9666666666667</v>
      </c>
      <c r="K12" s="272">
        <v>1465</v>
      </c>
      <c r="L12" s="272">
        <v>1421</v>
      </c>
      <c r="M12" s="272">
        <v>3.21671</v>
      </c>
    </row>
    <row r="13" spans="1:15" ht="12" customHeight="1">
      <c r="A13" s="263">
        <v>3</v>
      </c>
      <c r="B13" s="272" t="s">
        <v>819</v>
      </c>
      <c r="C13" s="273">
        <v>1287</v>
      </c>
      <c r="D13" s="274">
        <v>1283.1333333333334</v>
      </c>
      <c r="E13" s="274">
        <v>1255.0166666666669</v>
      </c>
      <c r="F13" s="274">
        <v>1223.0333333333335</v>
      </c>
      <c r="G13" s="274">
        <v>1194.916666666667</v>
      </c>
      <c r="H13" s="274">
        <v>1315.1166666666668</v>
      </c>
      <c r="I13" s="274">
        <v>1343.2333333333331</v>
      </c>
      <c r="J13" s="274">
        <v>1375.2166666666667</v>
      </c>
      <c r="K13" s="272">
        <v>1311.25</v>
      </c>
      <c r="L13" s="272">
        <v>1251.1500000000001</v>
      </c>
      <c r="M13" s="272">
        <v>0.66722000000000004</v>
      </c>
    </row>
    <row r="14" spans="1:15" ht="12" customHeight="1">
      <c r="A14" s="263">
        <v>4</v>
      </c>
      <c r="B14" s="272" t="s">
        <v>38</v>
      </c>
      <c r="C14" s="273">
        <v>1727.65</v>
      </c>
      <c r="D14" s="274">
        <v>1743.8000000000002</v>
      </c>
      <c r="E14" s="274">
        <v>1703.6500000000003</v>
      </c>
      <c r="F14" s="274">
        <v>1679.65</v>
      </c>
      <c r="G14" s="274">
        <v>1639.5000000000002</v>
      </c>
      <c r="H14" s="274">
        <v>1767.8000000000004</v>
      </c>
      <c r="I14" s="274">
        <v>1807.95</v>
      </c>
      <c r="J14" s="274">
        <v>1831.9500000000005</v>
      </c>
      <c r="K14" s="272">
        <v>1783.95</v>
      </c>
      <c r="L14" s="272">
        <v>1719.8</v>
      </c>
      <c r="M14" s="272">
        <v>8.9332700000000003</v>
      </c>
    </row>
    <row r="15" spans="1:15" ht="12" customHeight="1">
      <c r="A15" s="263">
        <v>5</v>
      </c>
      <c r="B15" s="272" t="s">
        <v>286</v>
      </c>
      <c r="C15" s="273">
        <v>1965.3</v>
      </c>
      <c r="D15" s="274">
        <v>1964.1000000000001</v>
      </c>
      <c r="E15" s="274">
        <v>1913.2000000000003</v>
      </c>
      <c r="F15" s="274">
        <v>1861.1000000000001</v>
      </c>
      <c r="G15" s="274">
        <v>1810.2000000000003</v>
      </c>
      <c r="H15" s="274">
        <v>2016.2000000000003</v>
      </c>
      <c r="I15" s="274">
        <v>2067.1000000000004</v>
      </c>
      <c r="J15" s="274">
        <v>2119.2000000000003</v>
      </c>
      <c r="K15" s="272">
        <v>2015</v>
      </c>
      <c r="L15" s="272">
        <v>1912</v>
      </c>
      <c r="M15" s="272">
        <v>0.57501000000000002</v>
      </c>
    </row>
    <row r="16" spans="1:15" ht="12" customHeight="1">
      <c r="A16" s="263">
        <v>6</v>
      </c>
      <c r="B16" s="272" t="s">
        <v>287</v>
      </c>
      <c r="C16" s="273">
        <v>946.9</v>
      </c>
      <c r="D16" s="274">
        <v>940.6</v>
      </c>
      <c r="E16" s="274">
        <v>931.30000000000007</v>
      </c>
      <c r="F16" s="274">
        <v>915.7</v>
      </c>
      <c r="G16" s="274">
        <v>906.40000000000009</v>
      </c>
      <c r="H16" s="274">
        <v>956.2</v>
      </c>
      <c r="I16" s="274">
        <v>965.5</v>
      </c>
      <c r="J16" s="274">
        <v>981.1</v>
      </c>
      <c r="K16" s="272">
        <v>949.9</v>
      </c>
      <c r="L16" s="272">
        <v>925</v>
      </c>
      <c r="M16" s="272">
        <v>1.23143</v>
      </c>
    </row>
    <row r="17" spans="1:13" ht="12" customHeight="1">
      <c r="A17" s="263">
        <v>7</v>
      </c>
      <c r="B17" s="272" t="s">
        <v>223</v>
      </c>
      <c r="C17" s="273">
        <v>962.5</v>
      </c>
      <c r="D17" s="274">
        <v>959.66666666666663</v>
      </c>
      <c r="E17" s="274">
        <v>946.5333333333333</v>
      </c>
      <c r="F17" s="274">
        <v>930.56666666666672</v>
      </c>
      <c r="G17" s="274">
        <v>917.43333333333339</v>
      </c>
      <c r="H17" s="274">
        <v>975.63333333333321</v>
      </c>
      <c r="I17" s="274">
        <v>988.76666666666665</v>
      </c>
      <c r="J17" s="274">
        <v>1004.7333333333331</v>
      </c>
      <c r="K17" s="272">
        <v>972.8</v>
      </c>
      <c r="L17" s="272">
        <v>943.7</v>
      </c>
      <c r="M17" s="272">
        <v>8.1104599999999998</v>
      </c>
    </row>
    <row r="18" spans="1:13" ht="12" customHeight="1">
      <c r="A18" s="263">
        <v>8</v>
      </c>
      <c r="B18" s="272" t="s">
        <v>735</v>
      </c>
      <c r="C18" s="273">
        <v>686.8</v>
      </c>
      <c r="D18" s="274">
        <v>686.30000000000007</v>
      </c>
      <c r="E18" s="274">
        <v>677.60000000000014</v>
      </c>
      <c r="F18" s="274">
        <v>668.40000000000009</v>
      </c>
      <c r="G18" s="274">
        <v>659.70000000000016</v>
      </c>
      <c r="H18" s="274">
        <v>695.50000000000011</v>
      </c>
      <c r="I18" s="274">
        <v>704.20000000000016</v>
      </c>
      <c r="J18" s="274">
        <v>713.40000000000009</v>
      </c>
      <c r="K18" s="272">
        <v>695</v>
      </c>
      <c r="L18" s="272">
        <v>677.1</v>
      </c>
      <c r="M18" s="272">
        <v>2.9521199999999999</v>
      </c>
    </row>
    <row r="19" spans="1:13" ht="12" customHeight="1">
      <c r="A19" s="263">
        <v>9</v>
      </c>
      <c r="B19" s="272" t="s">
        <v>736</v>
      </c>
      <c r="C19" s="273">
        <v>1188.0999999999999</v>
      </c>
      <c r="D19" s="274">
        <v>1190.0833333333333</v>
      </c>
      <c r="E19" s="274">
        <v>1173.2166666666665</v>
      </c>
      <c r="F19" s="274">
        <v>1158.3333333333333</v>
      </c>
      <c r="G19" s="274">
        <v>1141.4666666666665</v>
      </c>
      <c r="H19" s="274">
        <v>1204.9666666666665</v>
      </c>
      <c r="I19" s="274">
        <v>1221.8333333333333</v>
      </c>
      <c r="J19" s="274">
        <v>1236.7166666666665</v>
      </c>
      <c r="K19" s="272">
        <v>1206.95</v>
      </c>
      <c r="L19" s="272">
        <v>1175.2</v>
      </c>
      <c r="M19" s="272">
        <v>7.0185199999999996</v>
      </c>
    </row>
    <row r="20" spans="1:13" ht="12" customHeight="1">
      <c r="A20" s="263">
        <v>10</v>
      </c>
      <c r="B20" s="272" t="s">
        <v>288</v>
      </c>
      <c r="C20" s="273">
        <v>1943.85</v>
      </c>
      <c r="D20" s="274">
        <v>1951.2833333333335</v>
      </c>
      <c r="E20" s="274">
        <v>1902.5666666666671</v>
      </c>
      <c r="F20" s="274">
        <v>1861.2833333333335</v>
      </c>
      <c r="G20" s="274">
        <v>1812.5666666666671</v>
      </c>
      <c r="H20" s="274">
        <v>1992.5666666666671</v>
      </c>
      <c r="I20" s="274">
        <v>2041.2833333333338</v>
      </c>
      <c r="J20" s="274">
        <v>2082.5666666666671</v>
      </c>
      <c r="K20" s="272">
        <v>2000</v>
      </c>
      <c r="L20" s="272">
        <v>1910</v>
      </c>
      <c r="M20" s="272">
        <v>0.90776999999999997</v>
      </c>
    </row>
    <row r="21" spans="1:13" ht="12" customHeight="1">
      <c r="A21" s="263">
        <v>11</v>
      </c>
      <c r="B21" s="272" t="s">
        <v>289</v>
      </c>
      <c r="C21" s="273">
        <v>14432.1</v>
      </c>
      <c r="D21" s="274">
        <v>14375.366666666667</v>
      </c>
      <c r="E21" s="274">
        <v>14150.733333333334</v>
      </c>
      <c r="F21" s="274">
        <v>13869.366666666667</v>
      </c>
      <c r="G21" s="274">
        <v>13644.733333333334</v>
      </c>
      <c r="H21" s="274">
        <v>14656.733333333334</v>
      </c>
      <c r="I21" s="274">
        <v>14881.366666666669</v>
      </c>
      <c r="J21" s="274">
        <v>15162.733333333334</v>
      </c>
      <c r="K21" s="272">
        <v>14600</v>
      </c>
      <c r="L21" s="272">
        <v>14094</v>
      </c>
      <c r="M21" s="272">
        <v>0.23496</v>
      </c>
    </row>
    <row r="22" spans="1:13" ht="12" customHeight="1">
      <c r="A22" s="263">
        <v>12</v>
      </c>
      <c r="B22" s="272" t="s">
        <v>40</v>
      </c>
      <c r="C22" s="273">
        <v>566.6</v>
      </c>
      <c r="D22" s="274">
        <v>567.18333333333339</v>
      </c>
      <c r="E22" s="274">
        <v>557.76666666666677</v>
      </c>
      <c r="F22" s="274">
        <v>548.93333333333339</v>
      </c>
      <c r="G22" s="274">
        <v>539.51666666666677</v>
      </c>
      <c r="H22" s="274">
        <v>576.01666666666677</v>
      </c>
      <c r="I22" s="274">
        <v>585.43333333333328</v>
      </c>
      <c r="J22" s="274">
        <v>594.26666666666677</v>
      </c>
      <c r="K22" s="272">
        <v>576.6</v>
      </c>
      <c r="L22" s="272">
        <v>558.35</v>
      </c>
      <c r="M22" s="272">
        <v>60.87209</v>
      </c>
    </row>
    <row r="23" spans="1:13">
      <c r="A23" s="263">
        <v>13</v>
      </c>
      <c r="B23" s="272" t="s">
        <v>290</v>
      </c>
      <c r="C23" s="273">
        <v>1026.7</v>
      </c>
      <c r="D23" s="274">
        <v>1029.2</v>
      </c>
      <c r="E23" s="274">
        <v>1014.7</v>
      </c>
      <c r="F23" s="274">
        <v>1002.7</v>
      </c>
      <c r="G23" s="274">
        <v>988.2</v>
      </c>
      <c r="H23" s="274">
        <v>1041.2</v>
      </c>
      <c r="I23" s="274">
        <v>1055.7</v>
      </c>
      <c r="J23" s="274">
        <v>1067.7</v>
      </c>
      <c r="K23" s="272">
        <v>1043.7</v>
      </c>
      <c r="L23" s="272">
        <v>1017.2</v>
      </c>
      <c r="M23" s="272">
        <v>3.9731999999999998</v>
      </c>
    </row>
    <row r="24" spans="1:13">
      <c r="A24" s="263">
        <v>14</v>
      </c>
      <c r="B24" s="272" t="s">
        <v>41</v>
      </c>
      <c r="C24" s="273">
        <v>560.1</v>
      </c>
      <c r="D24" s="274">
        <v>554.80000000000007</v>
      </c>
      <c r="E24" s="274">
        <v>547.30000000000018</v>
      </c>
      <c r="F24" s="274">
        <v>534.50000000000011</v>
      </c>
      <c r="G24" s="274">
        <v>527.00000000000023</v>
      </c>
      <c r="H24" s="274">
        <v>567.60000000000014</v>
      </c>
      <c r="I24" s="274">
        <v>575.09999999999991</v>
      </c>
      <c r="J24" s="274">
        <v>587.90000000000009</v>
      </c>
      <c r="K24" s="272">
        <v>562.29999999999995</v>
      </c>
      <c r="L24" s="272">
        <v>542</v>
      </c>
      <c r="M24" s="272">
        <v>74.622889999999998</v>
      </c>
    </row>
    <row r="25" spans="1:13">
      <c r="A25" s="263">
        <v>15</v>
      </c>
      <c r="B25" s="272" t="s">
        <v>840</v>
      </c>
      <c r="C25" s="273">
        <v>389.65</v>
      </c>
      <c r="D25" s="274">
        <v>394.98333333333329</v>
      </c>
      <c r="E25" s="274">
        <v>376.81666666666661</v>
      </c>
      <c r="F25" s="274">
        <v>363.98333333333329</v>
      </c>
      <c r="G25" s="274">
        <v>345.81666666666661</v>
      </c>
      <c r="H25" s="274">
        <v>407.81666666666661</v>
      </c>
      <c r="I25" s="274">
        <v>425.98333333333323</v>
      </c>
      <c r="J25" s="274">
        <v>438.81666666666661</v>
      </c>
      <c r="K25" s="272">
        <v>413.15</v>
      </c>
      <c r="L25" s="272">
        <v>382.15</v>
      </c>
      <c r="M25" s="272">
        <v>13.253119999999999</v>
      </c>
    </row>
    <row r="26" spans="1:13">
      <c r="A26" s="263">
        <v>16</v>
      </c>
      <c r="B26" s="272" t="s">
        <v>291</v>
      </c>
      <c r="C26" s="273">
        <v>504.7</v>
      </c>
      <c r="D26" s="274">
        <v>499.55</v>
      </c>
      <c r="E26" s="274">
        <v>487.40000000000003</v>
      </c>
      <c r="F26" s="274">
        <v>470.1</v>
      </c>
      <c r="G26" s="274">
        <v>457.95000000000005</v>
      </c>
      <c r="H26" s="274">
        <v>516.85</v>
      </c>
      <c r="I26" s="274">
        <v>529</v>
      </c>
      <c r="J26" s="274">
        <v>546.29999999999995</v>
      </c>
      <c r="K26" s="272">
        <v>511.7</v>
      </c>
      <c r="L26" s="272">
        <v>482.25</v>
      </c>
      <c r="M26" s="272">
        <v>7.21495</v>
      </c>
    </row>
    <row r="27" spans="1:13">
      <c r="A27" s="263">
        <v>17</v>
      </c>
      <c r="B27" s="272" t="s">
        <v>224</v>
      </c>
      <c r="C27" s="273">
        <v>89.45</v>
      </c>
      <c r="D27" s="274">
        <v>88.05</v>
      </c>
      <c r="E27" s="274">
        <v>85.8</v>
      </c>
      <c r="F27" s="274">
        <v>82.15</v>
      </c>
      <c r="G27" s="274">
        <v>79.900000000000006</v>
      </c>
      <c r="H27" s="274">
        <v>91.699999999999989</v>
      </c>
      <c r="I27" s="274">
        <v>93.949999999999989</v>
      </c>
      <c r="J27" s="274">
        <v>97.59999999999998</v>
      </c>
      <c r="K27" s="272">
        <v>90.3</v>
      </c>
      <c r="L27" s="272">
        <v>84.4</v>
      </c>
      <c r="M27" s="272">
        <v>41.123690000000003</v>
      </c>
    </row>
    <row r="28" spans="1:13">
      <c r="A28" s="263">
        <v>18</v>
      </c>
      <c r="B28" s="272" t="s">
        <v>225</v>
      </c>
      <c r="C28" s="273">
        <v>150.80000000000001</v>
      </c>
      <c r="D28" s="274">
        <v>151.18333333333334</v>
      </c>
      <c r="E28" s="274">
        <v>149.86666666666667</v>
      </c>
      <c r="F28" s="274">
        <v>148.93333333333334</v>
      </c>
      <c r="G28" s="274">
        <v>147.61666666666667</v>
      </c>
      <c r="H28" s="274">
        <v>152.11666666666667</v>
      </c>
      <c r="I28" s="274">
        <v>153.43333333333334</v>
      </c>
      <c r="J28" s="274">
        <v>154.36666666666667</v>
      </c>
      <c r="K28" s="272">
        <v>152.5</v>
      </c>
      <c r="L28" s="272">
        <v>150.25</v>
      </c>
      <c r="M28" s="272">
        <v>27.291270000000001</v>
      </c>
    </row>
    <row r="29" spans="1:13">
      <c r="A29" s="263">
        <v>19</v>
      </c>
      <c r="B29" s="272" t="s">
        <v>292</v>
      </c>
      <c r="C29" s="273">
        <v>337</v>
      </c>
      <c r="D29" s="274">
        <v>336.3</v>
      </c>
      <c r="E29" s="274">
        <v>329.20000000000005</v>
      </c>
      <c r="F29" s="274">
        <v>321.40000000000003</v>
      </c>
      <c r="G29" s="274">
        <v>314.30000000000007</v>
      </c>
      <c r="H29" s="274">
        <v>344.1</v>
      </c>
      <c r="I29" s="274">
        <v>351.20000000000005</v>
      </c>
      <c r="J29" s="274">
        <v>359</v>
      </c>
      <c r="K29" s="272">
        <v>343.4</v>
      </c>
      <c r="L29" s="272">
        <v>328.5</v>
      </c>
      <c r="M29" s="272">
        <v>5.1367099999999999</v>
      </c>
    </row>
    <row r="30" spans="1:13">
      <c r="A30" s="263">
        <v>20</v>
      </c>
      <c r="B30" s="272" t="s">
        <v>293</v>
      </c>
      <c r="C30" s="273">
        <v>292.2</v>
      </c>
      <c r="D30" s="274">
        <v>293.45</v>
      </c>
      <c r="E30" s="274">
        <v>279.5</v>
      </c>
      <c r="F30" s="274">
        <v>266.8</v>
      </c>
      <c r="G30" s="274">
        <v>252.85000000000002</v>
      </c>
      <c r="H30" s="274">
        <v>306.14999999999998</v>
      </c>
      <c r="I30" s="274">
        <v>320.09999999999991</v>
      </c>
      <c r="J30" s="274">
        <v>332.79999999999995</v>
      </c>
      <c r="K30" s="272">
        <v>307.39999999999998</v>
      </c>
      <c r="L30" s="272">
        <v>280.75</v>
      </c>
      <c r="M30" s="272">
        <v>9.7369400000000006</v>
      </c>
    </row>
    <row r="31" spans="1:13">
      <c r="A31" s="263">
        <v>21</v>
      </c>
      <c r="B31" s="272" t="s">
        <v>737</v>
      </c>
      <c r="C31" s="273">
        <v>3787.2</v>
      </c>
      <c r="D31" s="274">
        <v>3809.0666666666671</v>
      </c>
      <c r="E31" s="274">
        <v>3749.1333333333341</v>
      </c>
      <c r="F31" s="274">
        <v>3711.0666666666671</v>
      </c>
      <c r="G31" s="274">
        <v>3651.1333333333341</v>
      </c>
      <c r="H31" s="274">
        <v>3847.1333333333341</v>
      </c>
      <c r="I31" s="274">
        <v>3907.0666666666675</v>
      </c>
      <c r="J31" s="274">
        <v>3945.1333333333341</v>
      </c>
      <c r="K31" s="272">
        <v>3869</v>
      </c>
      <c r="L31" s="272">
        <v>3771</v>
      </c>
      <c r="M31" s="272">
        <v>0.44885000000000003</v>
      </c>
    </row>
    <row r="32" spans="1:13">
      <c r="A32" s="263">
        <v>22</v>
      </c>
      <c r="B32" s="272" t="s">
        <v>226</v>
      </c>
      <c r="C32" s="273">
        <v>1801.65</v>
      </c>
      <c r="D32" s="274">
        <v>1812.1000000000001</v>
      </c>
      <c r="E32" s="274">
        <v>1746.2000000000003</v>
      </c>
      <c r="F32" s="274">
        <v>1690.7500000000002</v>
      </c>
      <c r="G32" s="274">
        <v>1624.8500000000004</v>
      </c>
      <c r="H32" s="274">
        <v>1867.5500000000002</v>
      </c>
      <c r="I32" s="274">
        <v>1933.4500000000003</v>
      </c>
      <c r="J32" s="274">
        <v>1988.9</v>
      </c>
      <c r="K32" s="272">
        <v>1878</v>
      </c>
      <c r="L32" s="272">
        <v>1756.65</v>
      </c>
      <c r="M32" s="272">
        <v>9.4438899999999997</v>
      </c>
    </row>
    <row r="33" spans="1:13">
      <c r="A33" s="263">
        <v>23</v>
      </c>
      <c r="B33" s="272" t="s">
        <v>294</v>
      </c>
      <c r="C33" s="273">
        <v>2300.3000000000002</v>
      </c>
      <c r="D33" s="274">
        <v>2293.1</v>
      </c>
      <c r="E33" s="274">
        <v>2261.1999999999998</v>
      </c>
      <c r="F33" s="274">
        <v>2222.1</v>
      </c>
      <c r="G33" s="274">
        <v>2190.1999999999998</v>
      </c>
      <c r="H33" s="274">
        <v>2332.1999999999998</v>
      </c>
      <c r="I33" s="274">
        <v>2364.1000000000004</v>
      </c>
      <c r="J33" s="274">
        <v>2403.1999999999998</v>
      </c>
      <c r="K33" s="272">
        <v>2325</v>
      </c>
      <c r="L33" s="272">
        <v>2254</v>
      </c>
      <c r="M33" s="272">
        <v>0.40262999999999999</v>
      </c>
    </row>
    <row r="34" spans="1:13">
      <c r="A34" s="263">
        <v>24</v>
      </c>
      <c r="B34" s="272" t="s">
        <v>738</v>
      </c>
      <c r="C34" s="273">
        <v>103.9</v>
      </c>
      <c r="D34" s="274">
        <v>102</v>
      </c>
      <c r="E34" s="274">
        <v>98.15</v>
      </c>
      <c r="F34" s="274">
        <v>92.4</v>
      </c>
      <c r="G34" s="274">
        <v>88.550000000000011</v>
      </c>
      <c r="H34" s="274">
        <v>107.75</v>
      </c>
      <c r="I34" s="274">
        <v>111.6</v>
      </c>
      <c r="J34" s="274">
        <v>117.35</v>
      </c>
      <c r="K34" s="272">
        <v>105.85</v>
      </c>
      <c r="L34" s="272">
        <v>96.25</v>
      </c>
      <c r="M34" s="272">
        <v>19.253530000000001</v>
      </c>
    </row>
    <row r="35" spans="1:13">
      <c r="A35" s="263">
        <v>25</v>
      </c>
      <c r="B35" s="272" t="s">
        <v>295</v>
      </c>
      <c r="C35" s="273">
        <v>958.55</v>
      </c>
      <c r="D35" s="274">
        <v>968.08333333333337</v>
      </c>
      <c r="E35" s="274">
        <v>944.61666666666679</v>
      </c>
      <c r="F35" s="274">
        <v>930.68333333333339</v>
      </c>
      <c r="G35" s="274">
        <v>907.21666666666681</v>
      </c>
      <c r="H35" s="274">
        <v>982.01666666666677</v>
      </c>
      <c r="I35" s="274">
        <v>1005.4833333333332</v>
      </c>
      <c r="J35" s="274">
        <v>1019.4166666666667</v>
      </c>
      <c r="K35" s="272">
        <v>991.55</v>
      </c>
      <c r="L35" s="272">
        <v>954.15</v>
      </c>
      <c r="M35" s="272">
        <v>3.1095600000000001</v>
      </c>
    </row>
    <row r="36" spans="1:13">
      <c r="A36" s="263">
        <v>26</v>
      </c>
      <c r="B36" s="272" t="s">
        <v>227</v>
      </c>
      <c r="C36" s="273">
        <v>2941.7</v>
      </c>
      <c r="D36" s="274">
        <v>2945.3833333333332</v>
      </c>
      <c r="E36" s="274">
        <v>2901.3166666666666</v>
      </c>
      <c r="F36" s="274">
        <v>2860.9333333333334</v>
      </c>
      <c r="G36" s="274">
        <v>2816.8666666666668</v>
      </c>
      <c r="H36" s="274">
        <v>2985.7666666666664</v>
      </c>
      <c r="I36" s="274">
        <v>3029.833333333333</v>
      </c>
      <c r="J36" s="274">
        <v>3070.2166666666662</v>
      </c>
      <c r="K36" s="272">
        <v>2989.45</v>
      </c>
      <c r="L36" s="272">
        <v>2905</v>
      </c>
      <c r="M36" s="272">
        <v>1.18604</v>
      </c>
    </row>
    <row r="37" spans="1:13">
      <c r="A37" s="263">
        <v>27</v>
      </c>
      <c r="B37" s="272" t="s">
        <v>739</v>
      </c>
      <c r="C37" s="273">
        <v>5019.6499999999996</v>
      </c>
      <c r="D37" s="274">
        <v>5063.2166666666662</v>
      </c>
      <c r="E37" s="274">
        <v>4906.4333333333325</v>
      </c>
      <c r="F37" s="274">
        <v>4793.2166666666662</v>
      </c>
      <c r="G37" s="274">
        <v>4636.4333333333325</v>
      </c>
      <c r="H37" s="274">
        <v>5176.4333333333325</v>
      </c>
      <c r="I37" s="274">
        <v>5333.2166666666672</v>
      </c>
      <c r="J37" s="274">
        <v>5446.4333333333325</v>
      </c>
      <c r="K37" s="272">
        <v>5220</v>
      </c>
      <c r="L37" s="272">
        <v>4950</v>
      </c>
      <c r="M37" s="272">
        <v>0.62053000000000003</v>
      </c>
    </row>
    <row r="38" spans="1:13">
      <c r="A38" s="263">
        <v>28</v>
      </c>
      <c r="B38" s="272" t="s">
        <v>803</v>
      </c>
      <c r="C38" s="273">
        <v>20.9</v>
      </c>
      <c r="D38" s="274">
        <v>20.983333333333331</v>
      </c>
      <c r="E38" s="274">
        <v>20.766666666666662</v>
      </c>
      <c r="F38" s="274">
        <v>20.633333333333333</v>
      </c>
      <c r="G38" s="274">
        <v>20.416666666666664</v>
      </c>
      <c r="H38" s="274">
        <v>21.11666666666666</v>
      </c>
      <c r="I38" s="274">
        <v>21.333333333333329</v>
      </c>
      <c r="J38" s="274">
        <v>21.466666666666658</v>
      </c>
      <c r="K38" s="272">
        <v>21.2</v>
      </c>
      <c r="L38" s="272">
        <v>20.85</v>
      </c>
      <c r="M38" s="272">
        <v>80.954859999999996</v>
      </c>
    </row>
    <row r="39" spans="1:13">
      <c r="A39" s="263">
        <v>29</v>
      </c>
      <c r="B39" s="272" t="s">
        <v>44</v>
      </c>
      <c r="C39" s="273">
        <v>955.9</v>
      </c>
      <c r="D39" s="274">
        <v>953.76666666666677</v>
      </c>
      <c r="E39" s="274">
        <v>939.53333333333353</v>
      </c>
      <c r="F39" s="274">
        <v>923.16666666666674</v>
      </c>
      <c r="G39" s="274">
        <v>908.93333333333351</v>
      </c>
      <c r="H39" s="274">
        <v>970.13333333333355</v>
      </c>
      <c r="I39" s="274">
        <v>984.3666666666669</v>
      </c>
      <c r="J39" s="274">
        <v>1000.7333333333336</v>
      </c>
      <c r="K39" s="272">
        <v>968</v>
      </c>
      <c r="L39" s="272">
        <v>937.4</v>
      </c>
      <c r="M39" s="272">
        <v>10.42839</v>
      </c>
    </row>
    <row r="40" spans="1:13">
      <c r="A40" s="263">
        <v>30</v>
      </c>
      <c r="B40" s="272" t="s">
        <v>297</v>
      </c>
      <c r="C40" s="273">
        <v>2748.55</v>
      </c>
      <c r="D40" s="274">
        <v>2740.9</v>
      </c>
      <c r="E40" s="274">
        <v>2688.15</v>
      </c>
      <c r="F40" s="274">
        <v>2627.75</v>
      </c>
      <c r="G40" s="274">
        <v>2575</v>
      </c>
      <c r="H40" s="274">
        <v>2801.3</v>
      </c>
      <c r="I40" s="274">
        <v>2854.05</v>
      </c>
      <c r="J40" s="274">
        <v>2914.4500000000003</v>
      </c>
      <c r="K40" s="272">
        <v>2793.65</v>
      </c>
      <c r="L40" s="272">
        <v>2680.5</v>
      </c>
      <c r="M40" s="272">
        <v>1.05246</v>
      </c>
    </row>
    <row r="41" spans="1:13">
      <c r="A41" s="263">
        <v>31</v>
      </c>
      <c r="B41" s="272" t="s">
        <v>45</v>
      </c>
      <c r="C41" s="273">
        <v>268.95</v>
      </c>
      <c r="D41" s="274">
        <v>271.88333333333333</v>
      </c>
      <c r="E41" s="274">
        <v>265.06666666666666</v>
      </c>
      <c r="F41" s="274">
        <v>261.18333333333334</v>
      </c>
      <c r="G41" s="274">
        <v>254.36666666666667</v>
      </c>
      <c r="H41" s="274">
        <v>275.76666666666665</v>
      </c>
      <c r="I41" s="274">
        <v>282.58333333333326</v>
      </c>
      <c r="J41" s="274">
        <v>286.46666666666664</v>
      </c>
      <c r="K41" s="272">
        <v>278.7</v>
      </c>
      <c r="L41" s="272">
        <v>268</v>
      </c>
      <c r="M41" s="272">
        <v>80.996520000000004</v>
      </c>
    </row>
    <row r="42" spans="1:13">
      <c r="A42" s="263">
        <v>32</v>
      </c>
      <c r="B42" s="272" t="s">
        <v>46</v>
      </c>
      <c r="C42" s="273">
        <v>2720.7</v>
      </c>
      <c r="D42" s="274">
        <v>2744.2833333333333</v>
      </c>
      <c r="E42" s="274">
        <v>2680.4166666666665</v>
      </c>
      <c r="F42" s="274">
        <v>2640.1333333333332</v>
      </c>
      <c r="G42" s="274">
        <v>2576.2666666666664</v>
      </c>
      <c r="H42" s="274">
        <v>2784.5666666666666</v>
      </c>
      <c r="I42" s="274">
        <v>2848.4333333333334</v>
      </c>
      <c r="J42" s="274">
        <v>2888.7166666666667</v>
      </c>
      <c r="K42" s="272">
        <v>2808.15</v>
      </c>
      <c r="L42" s="272">
        <v>2704</v>
      </c>
      <c r="M42" s="272">
        <v>12.86454</v>
      </c>
    </row>
    <row r="43" spans="1:13">
      <c r="A43" s="263">
        <v>33</v>
      </c>
      <c r="B43" s="272" t="s">
        <v>47</v>
      </c>
      <c r="C43" s="273">
        <v>227.45</v>
      </c>
      <c r="D43" s="274">
        <v>227.38333333333333</v>
      </c>
      <c r="E43" s="274">
        <v>222.91666666666666</v>
      </c>
      <c r="F43" s="274">
        <v>218.38333333333333</v>
      </c>
      <c r="G43" s="274">
        <v>213.91666666666666</v>
      </c>
      <c r="H43" s="274">
        <v>231.91666666666666</v>
      </c>
      <c r="I43" s="274">
        <v>236.38333333333335</v>
      </c>
      <c r="J43" s="274">
        <v>240.91666666666666</v>
      </c>
      <c r="K43" s="272">
        <v>231.85</v>
      </c>
      <c r="L43" s="272">
        <v>222.85</v>
      </c>
      <c r="M43" s="272">
        <v>150.76432</v>
      </c>
    </row>
    <row r="44" spans="1:13">
      <c r="A44" s="263">
        <v>34</v>
      </c>
      <c r="B44" s="272" t="s">
        <v>48</v>
      </c>
      <c r="C44" s="273">
        <v>134.44999999999999</v>
      </c>
      <c r="D44" s="274">
        <v>134.86666666666667</v>
      </c>
      <c r="E44" s="274">
        <v>132.58333333333334</v>
      </c>
      <c r="F44" s="274">
        <v>130.71666666666667</v>
      </c>
      <c r="G44" s="274">
        <v>128.43333333333334</v>
      </c>
      <c r="H44" s="274">
        <v>136.73333333333335</v>
      </c>
      <c r="I44" s="274">
        <v>139.01666666666665</v>
      </c>
      <c r="J44" s="274">
        <v>140.88333333333335</v>
      </c>
      <c r="K44" s="272">
        <v>137.15</v>
      </c>
      <c r="L44" s="272">
        <v>133</v>
      </c>
      <c r="M44" s="272">
        <v>539.15263000000004</v>
      </c>
    </row>
    <row r="45" spans="1:13">
      <c r="A45" s="263">
        <v>35</v>
      </c>
      <c r="B45" s="272" t="s">
        <v>298</v>
      </c>
      <c r="C45" s="273">
        <v>107.15</v>
      </c>
      <c r="D45" s="274">
        <v>105.51666666666667</v>
      </c>
      <c r="E45" s="274">
        <v>101.63333333333333</v>
      </c>
      <c r="F45" s="274">
        <v>96.11666666666666</v>
      </c>
      <c r="G45" s="274">
        <v>92.23333333333332</v>
      </c>
      <c r="H45" s="274">
        <v>111.03333333333333</v>
      </c>
      <c r="I45" s="274">
        <v>114.91666666666669</v>
      </c>
      <c r="J45" s="274">
        <v>120.43333333333334</v>
      </c>
      <c r="K45" s="272">
        <v>109.4</v>
      </c>
      <c r="L45" s="272">
        <v>100</v>
      </c>
      <c r="M45" s="272">
        <v>56.207239999999999</v>
      </c>
    </row>
    <row r="46" spans="1:13">
      <c r="A46" s="263">
        <v>36</v>
      </c>
      <c r="B46" s="272" t="s">
        <v>50</v>
      </c>
      <c r="C46" s="273">
        <v>2453.65</v>
      </c>
      <c r="D46" s="274">
        <v>2465.2833333333333</v>
      </c>
      <c r="E46" s="274">
        <v>2426.7166666666667</v>
      </c>
      <c r="F46" s="274">
        <v>2399.7833333333333</v>
      </c>
      <c r="G46" s="274">
        <v>2361.2166666666667</v>
      </c>
      <c r="H46" s="274">
        <v>2492.2166666666667</v>
      </c>
      <c r="I46" s="274">
        <v>2530.7833333333333</v>
      </c>
      <c r="J46" s="274">
        <v>2557.7166666666667</v>
      </c>
      <c r="K46" s="272">
        <v>2503.85</v>
      </c>
      <c r="L46" s="272">
        <v>2438.35</v>
      </c>
      <c r="M46" s="272">
        <v>24.09356</v>
      </c>
    </row>
    <row r="47" spans="1:13">
      <c r="A47" s="263">
        <v>37</v>
      </c>
      <c r="B47" s="272" t="s">
        <v>299</v>
      </c>
      <c r="C47" s="273">
        <v>153.35</v>
      </c>
      <c r="D47" s="274">
        <v>154.68333333333334</v>
      </c>
      <c r="E47" s="274">
        <v>151.36666666666667</v>
      </c>
      <c r="F47" s="274">
        <v>149.38333333333333</v>
      </c>
      <c r="G47" s="274">
        <v>146.06666666666666</v>
      </c>
      <c r="H47" s="274">
        <v>156.66666666666669</v>
      </c>
      <c r="I47" s="274">
        <v>159.98333333333335</v>
      </c>
      <c r="J47" s="274">
        <v>161.9666666666667</v>
      </c>
      <c r="K47" s="272">
        <v>158</v>
      </c>
      <c r="L47" s="272">
        <v>152.69999999999999</v>
      </c>
      <c r="M47" s="272">
        <v>1.33874</v>
      </c>
    </row>
    <row r="48" spans="1:13">
      <c r="A48" s="263">
        <v>38</v>
      </c>
      <c r="B48" s="272" t="s">
        <v>300</v>
      </c>
      <c r="C48" s="273">
        <v>3724.3</v>
      </c>
      <c r="D48" s="274">
        <v>3698.5</v>
      </c>
      <c r="E48" s="274">
        <v>3646.05</v>
      </c>
      <c r="F48" s="274">
        <v>3567.8</v>
      </c>
      <c r="G48" s="274">
        <v>3515.3500000000004</v>
      </c>
      <c r="H48" s="274">
        <v>3776.75</v>
      </c>
      <c r="I48" s="274">
        <v>3829.2</v>
      </c>
      <c r="J48" s="274">
        <v>3907.45</v>
      </c>
      <c r="K48" s="272">
        <v>3750.95</v>
      </c>
      <c r="L48" s="272">
        <v>3620.25</v>
      </c>
      <c r="M48" s="272">
        <v>0.43939</v>
      </c>
    </row>
    <row r="49" spans="1:13">
      <c r="A49" s="263">
        <v>39</v>
      </c>
      <c r="B49" s="272" t="s">
        <v>301</v>
      </c>
      <c r="C49" s="273">
        <v>1944.7</v>
      </c>
      <c r="D49" s="274">
        <v>1965.3166666666666</v>
      </c>
      <c r="E49" s="274">
        <v>1830.6333333333332</v>
      </c>
      <c r="F49" s="274">
        <v>1716.5666666666666</v>
      </c>
      <c r="G49" s="274">
        <v>1581.8833333333332</v>
      </c>
      <c r="H49" s="274">
        <v>2079.3833333333332</v>
      </c>
      <c r="I49" s="274">
        <v>2214.0666666666666</v>
      </c>
      <c r="J49" s="274">
        <v>2328.1333333333332</v>
      </c>
      <c r="K49" s="272">
        <v>2100</v>
      </c>
      <c r="L49" s="272">
        <v>1851.25</v>
      </c>
      <c r="M49" s="272">
        <v>10.60938</v>
      </c>
    </row>
    <row r="50" spans="1:13">
      <c r="A50" s="263">
        <v>40</v>
      </c>
      <c r="B50" s="272" t="s">
        <v>302</v>
      </c>
      <c r="C50" s="273">
        <v>6507.8</v>
      </c>
      <c r="D50" s="274">
        <v>6510.5999999999995</v>
      </c>
      <c r="E50" s="274">
        <v>6422.1999999999989</v>
      </c>
      <c r="F50" s="274">
        <v>6336.5999999999995</v>
      </c>
      <c r="G50" s="274">
        <v>6248.1999999999989</v>
      </c>
      <c r="H50" s="274">
        <v>6596.1999999999989</v>
      </c>
      <c r="I50" s="274">
        <v>6684.5999999999985</v>
      </c>
      <c r="J50" s="274">
        <v>6770.1999999999989</v>
      </c>
      <c r="K50" s="272">
        <v>6599</v>
      </c>
      <c r="L50" s="272">
        <v>6425</v>
      </c>
      <c r="M50" s="272">
        <v>0.27104</v>
      </c>
    </row>
    <row r="51" spans="1:13">
      <c r="A51" s="263">
        <v>41</v>
      </c>
      <c r="B51" s="272" t="s">
        <v>52</v>
      </c>
      <c r="C51" s="273">
        <v>920</v>
      </c>
      <c r="D51" s="274">
        <v>928.56666666666661</v>
      </c>
      <c r="E51" s="274">
        <v>908.38333333333321</v>
      </c>
      <c r="F51" s="274">
        <v>896.76666666666665</v>
      </c>
      <c r="G51" s="274">
        <v>876.58333333333326</v>
      </c>
      <c r="H51" s="274">
        <v>940.18333333333317</v>
      </c>
      <c r="I51" s="274">
        <v>960.36666666666656</v>
      </c>
      <c r="J51" s="274">
        <v>971.98333333333312</v>
      </c>
      <c r="K51" s="272">
        <v>948.75</v>
      </c>
      <c r="L51" s="272">
        <v>916.95</v>
      </c>
      <c r="M51" s="272">
        <v>47.558010000000003</v>
      </c>
    </row>
    <row r="52" spans="1:13">
      <c r="A52" s="263">
        <v>42</v>
      </c>
      <c r="B52" s="272" t="s">
        <v>303</v>
      </c>
      <c r="C52" s="273">
        <v>521.9</v>
      </c>
      <c r="D52" s="274">
        <v>522.9666666666667</v>
      </c>
      <c r="E52" s="274">
        <v>513.93333333333339</v>
      </c>
      <c r="F52" s="274">
        <v>505.9666666666667</v>
      </c>
      <c r="G52" s="274">
        <v>496.93333333333339</v>
      </c>
      <c r="H52" s="274">
        <v>530.93333333333339</v>
      </c>
      <c r="I52" s="274">
        <v>539.9666666666667</v>
      </c>
      <c r="J52" s="274">
        <v>547.93333333333339</v>
      </c>
      <c r="K52" s="272">
        <v>532</v>
      </c>
      <c r="L52" s="272">
        <v>515</v>
      </c>
      <c r="M52" s="272">
        <v>5.2418899999999997</v>
      </c>
    </row>
    <row r="53" spans="1:13">
      <c r="A53" s="263">
        <v>43</v>
      </c>
      <c r="B53" s="272" t="s">
        <v>228</v>
      </c>
      <c r="C53" s="273">
        <v>2877</v>
      </c>
      <c r="D53" s="274">
        <v>2882.65</v>
      </c>
      <c r="E53" s="274">
        <v>2819.55</v>
      </c>
      <c r="F53" s="274">
        <v>2762.1</v>
      </c>
      <c r="G53" s="274">
        <v>2699</v>
      </c>
      <c r="H53" s="274">
        <v>2940.1000000000004</v>
      </c>
      <c r="I53" s="274">
        <v>3003.2</v>
      </c>
      <c r="J53" s="274">
        <v>3060.6500000000005</v>
      </c>
      <c r="K53" s="272">
        <v>2945.75</v>
      </c>
      <c r="L53" s="272">
        <v>2825.2</v>
      </c>
      <c r="M53" s="272">
        <v>5.7580999999999998</v>
      </c>
    </row>
    <row r="54" spans="1:13">
      <c r="A54" s="263">
        <v>44</v>
      </c>
      <c r="B54" s="272" t="s">
        <v>54</v>
      </c>
      <c r="C54" s="273">
        <v>733.8</v>
      </c>
      <c r="D54" s="274">
        <v>728.71666666666658</v>
      </c>
      <c r="E54" s="274">
        <v>720.63333333333321</v>
      </c>
      <c r="F54" s="274">
        <v>707.46666666666658</v>
      </c>
      <c r="G54" s="274">
        <v>699.38333333333321</v>
      </c>
      <c r="H54" s="274">
        <v>741.88333333333321</v>
      </c>
      <c r="I54" s="274">
        <v>749.96666666666647</v>
      </c>
      <c r="J54" s="274">
        <v>763.13333333333321</v>
      </c>
      <c r="K54" s="272">
        <v>736.8</v>
      </c>
      <c r="L54" s="272">
        <v>715.55</v>
      </c>
      <c r="M54" s="272">
        <v>235.41361000000001</v>
      </c>
    </row>
    <row r="55" spans="1:13">
      <c r="A55" s="263">
        <v>45</v>
      </c>
      <c r="B55" s="272" t="s">
        <v>304</v>
      </c>
      <c r="C55" s="273">
        <v>1601.5</v>
      </c>
      <c r="D55" s="274">
        <v>1602.5</v>
      </c>
      <c r="E55" s="274">
        <v>1580</v>
      </c>
      <c r="F55" s="274">
        <v>1558.5</v>
      </c>
      <c r="G55" s="274">
        <v>1536</v>
      </c>
      <c r="H55" s="274">
        <v>1624</v>
      </c>
      <c r="I55" s="274">
        <v>1646.5</v>
      </c>
      <c r="J55" s="274">
        <v>1668</v>
      </c>
      <c r="K55" s="272">
        <v>1625</v>
      </c>
      <c r="L55" s="272">
        <v>1581</v>
      </c>
      <c r="M55" s="272">
        <v>0.32527</v>
      </c>
    </row>
    <row r="56" spans="1:13">
      <c r="A56" s="263">
        <v>46</v>
      </c>
      <c r="B56" s="272" t="s">
        <v>305</v>
      </c>
      <c r="C56" s="273">
        <v>941.15</v>
      </c>
      <c r="D56" s="274">
        <v>938.31666666666661</v>
      </c>
      <c r="E56" s="274">
        <v>921.63333333333321</v>
      </c>
      <c r="F56" s="274">
        <v>902.11666666666656</v>
      </c>
      <c r="G56" s="274">
        <v>885.43333333333317</v>
      </c>
      <c r="H56" s="274">
        <v>957.83333333333326</v>
      </c>
      <c r="I56" s="274">
        <v>974.51666666666665</v>
      </c>
      <c r="J56" s="274">
        <v>994.0333333333333</v>
      </c>
      <c r="K56" s="272">
        <v>955</v>
      </c>
      <c r="L56" s="272">
        <v>918.8</v>
      </c>
      <c r="M56" s="272">
        <v>4.99221</v>
      </c>
    </row>
    <row r="57" spans="1:13">
      <c r="A57" s="263">
        <v>47</v>
      </c>
      <c r="B57" s="272" t="s">
        <v>306</v>
      </c>
      <c r="C57" s="273">
        <v>619.65</v>
      </c>
      <c r="D57" s="274">
        <v>615.06666666666661</v>
      </c>
      <c r="E57" s="274">
        <v>607.68333333333317</v>
      </c>
      <c r="F57" s="274">
        <v>595.71666666666658</v>
      </c>
      <c r="G57" s="274">
        <v>588.33333333333314</v>
      </c>
      <c r="H57" s="274">
        <v>627.03333333333319</v>
      </c>
      <c r="I57" s="274">
        <v>634.41666666666663</v>
      </c>
      <c r="J57" s="274">
        <v>646.38333333333321</v>
      </c>
      <c r="K57" s="272">
        <v>622.45000000000005</v>
      </c>
      <c r="L57" s="272">
        <v>603.1</v>
      </c>
      <c r="M57" s="272">
        <v>5.2824</v>
      </c>
    </row>
    <row r="58" spans="1:13">
      <c r="A58" s="263">
        <v>48</v>
      </c>
      <c r="B58" s="272" t="s">
        <v>55</v>
      </c>
      <c r="C58" s="273">
        <v>4236.3500000000004</v>
      </c>
      <c r="D58" s="274">
        <v>4218.5333333333338</v>
      </c>
      <c r="E58" s="274">
        <v>4177.9166666666679</v>
      </c>
      <c r="F58" s="274">
        <v>4119.4833333333345</v>
      </c>
      <c r="G58" s="274">
        <v>4078.8666666666686</v>
      </c>
      <c r="H58" s="274">
        <v>4276.9666666666672</v>
      </c>
      <c r="I58" s="274">
        <v>4317.5833333333339</v>
      </c>
      <c r="J58" s="274">
        <v>4376.0166666666664</v>
      </c>
      <c r="K58" s="272">
        <v>4259.1499999999996</v>
      </c>
      <c r="L58" s="272">
        <v>4160.1000000000004</v>
      </c>
      <c r="M58" s="272">
        <v>6.8193700000000002</v>
      </c>
    </row>
    <row r="59" spans="1:13">
      <c r="A59" s="263">
        <v>49</v>
      </c>
      <c r="B59" s="272" t="s">
        <v>307</v>
      </c>
      <c r="C59" s="273">
        <v>255.8</v>
      </c>
      <c r="D59" s="274">
        <v>241.53333333333333</v>
      </c>
      <c r="E59" s="274">
        <v>227.26666666666665</v>
      </c>
      <c r="F59" s="274">
        <v>198.73333333333332</v>
      </c>
      <c r="G59" s="274">
        <v>184.46666666666664</v>
      </c>
      <c r="H59" s="274">
        <v>270.06666666666666</v>
      </c>
      <c r="I59" s="274">
        <v>284.33333333333337</v>
      </c>
      <c r="J59" s="274">
        <v>312.86666666666667</v>
      </c>
      <c r="K59" s="272">
        <v>255.8</v>
      </c>
      <c r="L59" s="272">
        <v>213</v>
      </c>
      <c r="M59" s="272">
        <v>85.224559999999997</v>
      </c>
    </row>
    <row r="60" spans="1:13" ht="12" customHeight="1">
      <c r="A60" s="263">
        <v>50</v>
      </c>
      <c r="B60" s="272" t="s">
        <v>308</v>
      </c>
      <c r="C60" s="273">
        <v>736.75</v>
      </c>
      <c r="D60" s="274">
        <v>742.75</v>
      </c>
      <c r="E60" s="274">
        <v>728.5</v>
      </c>
      <c r="F60" s="274">
        <v>720.25</v>
      </c>
      <c r="G60" s="274">
        <v>706</v>
      </c>
      <c r="H60" s="274">
        <v>751</v>
      </c>
      <c r="I60" s="274">
        <v>765.25</v>
      </c>
      <c r="J60" s="274">
        <v>773.5</v>
      </c>
      <c r="K60" s="272">
        <v>757</v>
      </c>
      <c r="L60" s="272">
        <v>734.5</v>
      </c>
      <c r="M60" s="272">
        <v>1.673</v>
      </c>
    </row>
    <row r="61" spans="1:13">
      <c r="A61" s="263">
        <v>51</v>
      </c>
      <c r="B61" s="272" t="s">
        <v>58</v>
      </c>
      <c r="C61" s="273">
        <v>5245.1</v>
      </c>
      <c r="D61" s="274">
        <v>5218.3666666666668</v>
      </c>
      <c r="E61" s="274">
        <v>5166.7333333333336</v>
      </c>
      <c r="F61" s="274">
        <v>5088.3666666666668</v>
      </c>
      <c r="G61" s="274">
        <v>5036.7333333333336</v>
      </c>
      <c r="H61" s="274">
        <v>5296.7333333333336</v>
      </c>
      <c r="I61" s="274">
        <v>5348.3666666666668</v>
      </c>
      <c r="J61" s="274">
        <v>5426.7333333333336</v>
      </c>
      <c r="K61" s="272">
        <v>5270</v>
      </c>
      <c r="L61" s="272">
        <v>5140</v>
      </c>
      <c r="M61" s="272">
        <v>26.507829999999998</v>
      </c>
    </row>
    <row r="62" spans="1:13">
      <c r="A62" s="263">
        <v>52</v>
      </c>
      <c r="B62" s="272" t="s">
        <v>57</v>
      </c>
      <c r="C62" s="273">
        <v>9536.0499999999993</v>
      </c>
      <c r="D62" s="274">
        <v>9536.9</v>
      </c>
      <c r="E62" s="274">
        <v>9434.5</v>
      </c>
      <c r="F62" s="274">
        <v>9332.9500000000007</v>
      </c>
      <c r="G62" s="274">
        <v>9230.5500000000011</v>
      </c>
      <c r="H62" s="274">
        <v>9638.4499999999989</v>
      </c>
      <c r="I62" s="274">
        <v>9740.8499999999967</v>
      </c>
      <c r="J62" s="274">
        <v>9842.3999999999978</v>
      </c>
      <c r="K62" s="272">
        <v>9639.2999999999993</v>
      </c>
      <c r="L62" s="272">
        <v>9435.35</v>
      </c>
      <c r="M62" s="272">
        <v>6.2354500000000002</v>
      </c>
    </row>
    <row r="63" spans="1:13">
      <c r="A63" s="263">
        <v>53</v>
      </c>
      <c r="B63" s="272" t="s">
        <v>229</v>
      </c>
      <c r="C63" s="273">
        <v>3388.55</v>
      </c>
      <c r="D63" s="274">
        <v>3371.5</v>
      </c>
      <c r="E63" s="274">
        <v>3342.05</v>
      </c>
      <c r="F63" s="274">
        <v>3295.55</v>
      </c>
      <c r="G63" s="274">
        <v>3266.1000000000004</v>
      </c>
      <c r="H63" s="274">
        <v>3418</v>
      </c>
      <c r="I63" s="274">
        <v>3447.45</v>
      </c>
      <c r="J63" s="274">
        <v>3493.95</v>
      </c>
      <c r="K63" s="272">
        <v>3400.95</v>
      </c>
      <c r="L63" s="272">
        <v>3325</v>
      </c>
      <c r="M63" s="272">
        <v>0.45567999999999997</v>
      </c>
    </row>
    <row r="64" spans="1:13">
      <c r="A64" s="263">
        <v>54</v>
      </c>
      <c r="B64" s="272" t="s">
        <v>59</v>
      </c>
      <c r="C64" s="273">
        <v>1721.6</v>
      </c>
      <c r="D64" s="274">
        <v>1718.8666666666668</v>
      </c>
      <c r="E64" s="274">
        <v>1682.7333333333336</v>
      </c>
      <c r="F64" s="274">
        <v>1643.8666666666668</v>
      </c>
      <c r="G64" s="274">
        <v>1607.7333333333336</v>
      </c>
      <c r="H64" s="274">
        <v>1757.7333333333336</v>
      </c>
      <c r="I64" s="274">
        <v>1793.8666666666668</v>
      </c>
      <c r="J64" s="274">
        <v>1832.7333333333336</v>
      </c>
      <c r="K64" s="272">
        <v>1755</v>
      </c>
      <c r="L64" s="272">
        <v>1680</v>
      </c>
      <c r="M64" s="272">
        <v>9.3019800000000004</v>
      </c>
    </row>
    <row r="65" spans="1:13">
      <c r="A65" s="263">
        <v>55</v>
      </c>
      <c r="B65" s="272" t="s">
        <v>309</v>
      </c>
      <c r="C65" s="273">
        <v>122.25</v>
      </c>
      <c r="D65" s="274">
        <v>122.36666666666667</v>
      </c>
      <c r="E65" s="274">
        <v>120.93333333333335</v>
      </c>
      <c r="F65" s="274">
        <v>119.61666666666667</v>
      </c>
      <c r="G65" s="274">
        <v>118.18333333333335</v>
      </c>
      <c r="H65" s="274">
        <v>123.68333333333335</v>
      </c>
      <c r="I65" s="274">
        <v>125.11666666666669</v>
      </c>
      <c r="J65" s="274">
        <v>126.43333333333335</v>
      </c>
      <c r="K65" s="272">
        <v>123.8</v>
      </c>
      <c r="L65" s="272">
        <v>121.05</v>
      </c>
      <c r="M65" s="272">
        <v>2.3080099999999999</v>
      </c>
    </row>
    <row r="66" spans="1:13">
      <c r="A66" s="263">
        <v>56</v>
      </c>
      <c r="B66" s="272" t="s">
        <v>310</v>
      </c>
      <c r="C66" s="273">
        <v>157.5</v>
      </c>
      <c r="D66" s="274">
        <v>160.13333333333335</v>
      </c>
      <c r="E66" s="274">
        <v>154.41666666666671</v>
      </c>
      <c r="F66" s="274">
        <v>151.33333333333337</v>
      </c>
      <c r="G66" s="274">
        <v>145.61666666666673</v>
      </c>
      <c r="H66" s="274">
        <v>163.2166666666667</v>
      </c>
      <c r="I66" s="274">
        <v>168.93333333333334</v>
      </c>
      <c r="J66" s="274">
        <v>172.01666666666668</v>
      </c>
      <c r="K66" s="272">
        <v>165.85</v>
      </c>
      <c r="L66" s="272">
        <v>157.05000000000001</v>
      </c>
      <c r="M66" s="272">
        <v>31.415109999999999</v>
      </c>
    </row>
    <row r="67" spans="1:13">
      <c r="A67" s="263">
        <v>57</v>
      </c>
      <c r="B67" s="272" t="s">
        <v>230</v>
      </c>
      <c r="C67" s="273">
        <v>342.85</v>
      </c>
      <c r="D67" s="274">
        <v>342.55</v>
      </c>
      <c r="E67" s="274">
        <v>337.45000000000005</v>
      </c>
      <c r="F67" s="274">
        <v>332.05</v>
      </c>
      <c r="G67" s="274">
        <v>326.95000000000005</v>
      </c>
      <c r="H67" s="274">
        <v>347.95000000000005</v>
      </c>
      <c r="I67" s="274">
        <v>353.05000000000007</v>
      </c>
      <c r="J67" s="274">
        <v>358.45000000000005</v>
      </c>
      <c r="K67" s="272">
        <v>347.65</v>
      </c>
      <c r="L67" s="272">
        <v>337.15</v>
      </c>
      <c r="M67" s="272">
        <v>126.11884000000001</v>
      </c>
    </row>
    <row r="68" spans="1:13">
      <c r="A68" s="263">
        <v>58</v>
      </c>
      <c r="B68" s="272" t="s">
        <v>60</v>
      </c>
      <c r="C68" s="273">
        <v>77.099999999999994</v>
      </c>
      <c r="D68" s="274">
        <v>76.483333333333334</v>
      </c>
      <c r="E68" s="274">
        <v>74.116666666666674</v>
      </c>
      <c r="F68" s="274">
        <v>71.13333333333334</v>
      </c>
      <c r="G68" s="274">
        <v>68.76666666666668</v>
      </c>
      <c r="H68" s="274">
        <v>79.466666666666669</v>
      </c>
      <c r="I68" s="274">
        <v>81.833333333333314</v>
      </c>
      <c r="J68" s="274">
        <v>84.816666666666663</v>
      </c>
      <c r="K68" s="272">
        <v>78.849999999999994</v>
      </c>
      <c r="L68" s="272">
        <v>73.5</v>
      </c>
      <c r="M68" s="272">
        <v>650.76251999999999</v>
      </c>
    </row>
    <row r="69" spans="1:13">
      <c r="A69" s="263">
        <v>59</v>
      </c>
      <c r="B69" s="272" t="s">
        <v>61</v>
      </c>
      <c r="C69" s="273">
        <v>54</v>
      </c>
      <c r="D69" s="274">
        <v>53.800000000000004</v>
      </c>
      <c r="E69" s="274">
        <v>52.70000000000001</v>
      </c>
      <c r="F69" s="274">
        <v>51.400000000000006</v>
      </c>
      <c r="G69" s="274">
        <v>50.300000000000011</v>
      </c>
      <c r="H69" s="274">
        <v>55.100000000000009</v>
      </c>
      <c r="I69" s="274">
        <v>56.2</v>
      </c>
      <c r="J69" s="274">
        <v>57.500000000000007</v>
      </c>
      <c r="K69" s="272">
        <v>54.9</v>
      </c>
      <c r="L69" s="272">
        <v>52.5</v>
      </c>
      <c r="M69" s="272">
        <v>85.844679999999997</v>
      </c>
    </row>
    <row r="70" spans="1:13">
      <c r="A70" s="263">
        <v>60</v>
      </c>
      <c r="B70" s="272" t="s">
        <v>311</v>
      </c>
      <c r="C70" s="273">
        <v>15.3</v>
      </c>
      <c r="D70" s="274">
        <v>15.266666666666666</v>
      </c>
      <c r="E70" s="274">
        <v>15.083333333333332</v>
      </c>
      <c r="F70" s="274">
        <v>14.866666666666667</v>
      </c>
      <c r="G70" s="274">
        <v>14.683333333333334</v>
      </c>
      <c r="H70" s="274">
        <v>15.483333333333331</v>
      </c>
      <c r="I70" s="274">
        <v>15.666666666666664</v>
      </c>
      <c r="J70" s="274">
        <v>15.883333333333329</v>
      </c>
      <c r="K70" s="272">
        <v>15.45</v>
      </c>
      <c r="L70" s="272">
        <v>15.05</v>
      </c>
      <c r="M70" s="272">
        <v>58.15802</v>
      </c>
    </row>
    <row r="71" spans="1:13">
      <c r="A71" s="263">
        <v>61</v>
      </c>
      <c r="B71" s="272" t="s">
        <v>62</v>
      </c>
      <c r="C71" s="273">
        <v>1569.85</v>
      </c>
      <c r="D71" s="274">
        <v>1565.25</v>
      </c>
      <c r="E71" s="274">
        <v>1541.5</v>
      </c>
      <c r="F71" s="274">
        <v>1513.15</v>
      </c>
      <c r="G71" s="274">
        <v>1489.4</v>
      </c>
      <c r="H71" s="274">
        <v>1593.6</v>
      </c>
      <c r="I71" s="274">
        <v>1617.35</v>
      </c>
      <c r="J71" s="274">
        <v>1645.6999999999998</v>
      </c>
      <c r="K71" s="272">
        <v>1589</v>
      </c>
      <c r="L71" s="272">
        <v>1536.9</v>
      </c>
      <c r="M71" s="272">
        <v>8.3817000000000004</v>
      </c>
    </row>
    <row r="72" spans="1:13">
      <c r="A72" s="263">
        <v>62</v>
      </c>
      <c r="B72" s="272" t="s">
        <v>312</v>
      </c>
      <c r="C72" s="273">
        <v>5195.3500000000004</v>
      </c>
      <c r="D72" s="274">
        <v>5213.4333333333334</v>
      </c>
      <c r="E72" s="274">
        <v>5161.916666666667</v>
      </c>
      <c r="F72" s="274">
        <v>5128.4833333333336</v>
      </c>
      <c r="G72" s="274">
        <v>5076.9666666666672</v>
      </c>
      <c r="H72" s="274">
        <v>5246.8666666666668</v>
      </c>
      <c r="I72" s="274">
        <v>5298.3833333333332</v>
      </c>
      <c r="J72" s="274">
        <v>5331.8166666666666</v>
      </c>
      <c r="K72" s="272">
        <v>5264.95</v>
      </c>
      <c r="L72" s="272">
        <v>5180</v>
      </c>
      <c r="M72" s="272">
        <v>0.27171000000000001</v>
      </c>
    </row>
    <row r="73" spans="1:13">
      <c r="A73" s="263">
        <v>63</v>
      </c>
      <c r="B73" s="272" t="s">
        <v>65</v>
      </c>
      <c r="C73" s="273">
        <v>728.95</v>
      </c>
      <c r="D73" s="274">
        <v>727.08333333333337</v>
      </c>
      <c r="E73" s="274">
        <v>717.16666666666674</v>
      </c>
      <c r="F73" s="274">
        <v>705.38333333333333</v>
      </c>
      <c r="G73" s="274">
        <v>695.4666666666667</v>
      </c>
      <c r="H73" s="274">
        <v>738.86666666666679</v>
      </c>
      <c r="I73" s="274">
        <v>748.78333333333353</v>
      </c>
      <c r="J73" s="274">
        <v>760.56666666666683</v>
      </c>
      <c r="K73" s="272">
        <v>737</v>
      </c>
      <c r="L73" s="272">
        <v>715.3</v>
      </c>
      <c r="M73" s="272">
        <v>15.798819999999999</v>
      </c>
    </row>
    <row r="74" spans="1:13">
      <c r="A74" s="263">
        <v>64</v>
      </c>
      <c r="B74" s="272" t="s">
        <v>313</v>
      </c>
      <c r="C74" s="273">
        <v>334.05</v>
      </c>
      <c r="D74" s="274">
        <v>334.16666666666669</v>
      </c>
      <c r="E74" s="274">
        <v>331.43333333333339</v>
      </c>
      <c r="F74" s="274">
        <v>328.81666666666672</v>
      </c>
      <c r="G74" s="274">
        <v>326.08333333333343</v>
      </c>
      <c r="H74" s="274">
        <v>336.78333333333336</v>
      </c>
      <c r="I74" s="274">
        <v>339.51666666666659</v>
      </c>
      <c r="J74" s="274">
        <v>342.13333333333333</v>
      </c>
      <c r="K74" s="272">
        <v>336.9</v>
      </c>
      <c r="L74" s="272">
        <v>331.55</v>
      </c>
      <c r="M74" s="272">
        <v>1.94286</v>
      </c>
    </row>
    <row r="75" spans="1:13">
      <c r="A75" s="263">
        <v>65</v>
      </c>
      <c r="B75" s="272" t="s">
        <v>64</v>
      </c>
      <c r="C75" s="273">
        <v>139.1</v>
      </c>
      <c r="D75" s="274">
        <v>138.14999999999998</v>
      </c>
      <c r="E75" s="274">
        <v>135.09999999999997</v>
      </c>
      <c r="F75" s="274">
        <v>131.1</v>
      </c>
      <c r="G75" s="274">
        <v>128.04999999999998</v>
      </c>
      <c r="H75" s="274">
        <v>142.14999999999995</v>
      </c>
      <c r="I75" s="274">
        <v>145.19999999999996</v>
      </c>
      <c r="J75" s="274">
        <v>149.19999999999993</v>
      </c>
      <c r="K75" s="272">
        <v>141.19999999999999</v>
      </c>
      <c r="L75" s="272">
        <v>134.15</v>
      </c>
      <c r="M75" s="272">
        <v>211.46786</v>
      </c>
    </row>
    <row r="76" spans="1:13" s="13" customFormat="1">
      <c r="A76" s="263">
        <v>66</v>
      </c>
      <c r="B76" s="272" t="s">
        <v>66</v>
      </c>
      <c r="C76" s="273">
        <v>634.35</v>
      </c>
      <c r="D76" s="274">
        <v>644.6</v>
      </c>
      <c r="E76" s="274">
        <v>621.20000000000005</v>
      </c>
      <c r="F76" s="274">
        <v>608.05000000000007</v>
      </c>
      <c r="G76" s="274">
        <v>584.65000000000009</v>
      </c>
      <c r="H76" s="274">
        <v>657.75</v>
      </c>
      <c r="I76" s="274">
        <v>681.14999999999986</v>
      </c>
      <c r="J76" s="274">
        <v>694.3</v>
      </c>
      <c r="K76" s="272">
        <v>668</v>
      </c>
      <c r="L76" s="272">
        <v>631.45000000000005</v>
      </c>
      <c r="M76" s="272">
        <v>35.29045</v>
      </c>
    </row>
    <row r="77" spans="1:13" s="13" customFormat="1">
      <c r="A77" s="263">
        <v>67</v>
      </c>
      <c r="B77" s="272" t="s">
        <v>69</v>
      </c>
      <c r="C77" s="273">
        <v>39.700000000000003</v>
      </c>
      <c r="D77" s="274">
        <v>40.050000000000004</v>
      </c>
      <c r="E77" s="274">
        <v>38.750000000000007</v>
      </c>
      <c r="F77" s="274">
        <v>37.800000000000004</v>
      </c>
      <c r="G77" s="274">
        <v>36.500000000000007</v>
      </c>
      <c r="H77" s="274">
        <v>41.000000000000007</v>
      </c>
      <c r="I77" s="274">
        <v>42.300000000000004</v>
      </c>
      <c r="J77" s="274">
        <v>43.250000000000007</v>
      </c>
      <c r="K77" s="272">
        <v>41.35</v>
      </c>
      <c r="L77" s="272">
        <v>39.1</v>
      </c>
      <c r="M77" s="272">
        <v>1046.3890799999999</v>
      </c>
    </row>
    <row r="78" spans="1:13" s="13" customFormat="1">
      <c r="A78" s="263">
        <v>68</v>
      </c>
      <c r="B78" s="272" t="s">
        <v>73</v>
      </c>
      <c r="C78" s="273">
        <v>414.9</v>
      </c>
      <c r="D78" s="274">
        <v>411.41666666666669</v>
      </c>
      <c r="E78" s="274">
        <v>405.83333333333337</v>
      </c>
      <c r="F78" s="274">
        <v>396.76666666666671</v>
      </c>
      <c r="G78" s="274">
        <v>391.18333333333339</v>
      </c>
      <c r="H78" s="274">
        <v>420.48333333333335</v>
      </c>
      <c r="I78" s="274">
        <v>426.06666666666672</v>
      </c>
      <c r="J78" s="274">
        <v>435.13333333333333</v>
      </c>
      <c r="K78" s="272">
        <v>417</v>
      </c>
      <c r="L78" s="272">
        <v>402.35</v>
      </c>
      <c r="M78" s="272">
        <v>85.092529999999996</v>
      </c>
    </row>
    <row r="79" spans="1:13" s="13" customFormat="1">
      <c r="A79" s="263">
        <v>69</v>
      </c>
      <c r="B79" s="272" t="s">
        <v>740</v>
      </c>
      <c r="C79" s="273">
        <v>9981.15</v>
      </c>
      <c r="D79" s="274">
        <v>9987.0333333333328</v>
      </c>
      <c r="E79" s="274">
        <v>9899.116666666665</v>
      </c>
      <c r="F79" s="274">
        <v>9817.0833333333321</v>
      </c>
      <c r="G79" s="274">
        <v>9729.1666666666642</v>
      </c>
      <c r="H79" s="274">
        <v>10069.066666666666</v>
      </c>
      <c r="I79" s="274">
        <v>10156.983333333334</v>
      </c>
      <c r="J79" s="274">
        <v>10239.016666666666</v>
      </c>
      <c r="K79" s="272">
        <v>10074.950000000001</v>
      </c>
      <c r="L79" s="272">
        <v>9905</v>
      </c>
      <c r="M79" s="272">
        <v>2.0209999999999999E-2</v>
      </c>
    </row>
    <row r="80" spans="1:13" s="13" customFormat="1">
      <c r="A80" s="263">
        <v>70</v>
      </c>
      <c r="B80" s="272" t="s">
        <v>68</v>
      </c>
      <c r="C80" s="273">
        <v>608.85</v>
      </c>
      <c r="D80" s="274">
        <v>610.26666666666665</v>
      </c>
      <c r="E80" s="274">
        <v>598.0333333333333</v>
      </c>
      <c r="F80" s="274">
        <v>587.2166666666667</v>
      </c>
      <c r="G80" s="274">
        <v>574.98333333333335</v>
      </c>
      <c r="H80" s="274">
        <v>621.08333333333326</v>
      </c>
      <c r="I80" s="274">
        <v>633.31666666666661</v>
      </c>
      <c r="J80" s="274">
        <v>644.13333333333321</v>
      </c>
      <c r="K80" s="272">
        <v>622.5</v>
      </c>
      <c r="L80" s="272">
        <v>599.45000000000005</v>
      </c>
      <c r="M80" s="272">
        <v>300.76560999999998</v>
      </c>
    </row>
    <row r="81" spans="1:13" s="13" customFormat="1">
      <c r="A81" s="263">
        <v>71</v>
      </c>
      <c r="B81" s="272" t="s">
        <v>70</v>
      </c>
      <c r="C81" s="273">
        <v>401.2</v>
      </c>
      <c r="D81" s="274">
        <v>399.21666666666664</v>
      </c>
      <c r="E81" s="274">
        <v>393.5333333333333</v>
      </c>
      <c r="F81" s="274">
        <v>385.86666666666667</v>
      </c>
      <c r="G81" s="274">
        <v>380.18333333333334</v>
      </c>
      <c r="H81" s="274">
        <v>406.88333333333327</v>
      </c>
      <c r="I81" s="274">
        <v>412.56666666666655</v>
      </c>
      <c r="J81" s="274">
        <v>420.23333333333323</v>
      </c>
      <c r="K81" s="272">
        <v>404.9</v>
      </c>
      <c r="L81" s="272">
        <v>391.55</v>
      </c>
      <c r="M81" s="272">
        <v>72.491079999999997</v>
      </c>
    </row>
    <row r="82" spans="1:13" s="13" customFormat="1">
      <c r="A82" s="263">
        <v>72</v>
      </c>
      <c r="B82" s="272" t="s">
        <v>314</v>
      </c>
      <c r="C82" s="273">
        <v>808.2</v>
      </c>
      <c r="D82" s="274">
        <v>803.4</v>
      </c>
      <c r="E82" s="274">
        <v>784.8</v>
      </c>
      <c r="F82" s="274">
        <v>761.4</v>
      </c>
      <c r="G82" s="274">
        <v>742.8</v>
      </c>
      <c r="H82" s="274">
        <v>826.8</v>
      </c>
      <c r="I82" s="274">
        <v>845.40000000000009</v>
      </c>
      <c r="J82" s="274">
        <v>868.8</v>
      </c>
      <c r="K82" s="272">
        <v>822</v>
      </c>
      <c r="L82" s="272">
        <v>780</v>
      </c>
      <c r="M82" s="272">
        <v>9.5948499999999992</v>
      </c>
    </row>
    <row r="83" spans="1:13" s="13" customFormat="1">
      <c r="A83" s="263">
        <v>73</v>
      </c>
      <c r="B83" s="272" t="s">
        <v>315</v>
      </c>
      <c r="C83" s="273">
        <v>260.45</v>
      </c>
      <c r="D83" s="274">
        <v>257.91666666666669</v>
      </c>
      <c r="E83" s="274">
        <v>251.13333333333338</v>
      </c>
      <c r="F83" s="274">
        <v>241.81666666666669</v>
      </c>
      <c r="G83" s="274">
        <v>235.03333333333339</v>
      </c>
      <c r="H83" s="274">
        <v>267.23333333333335</v>
      </c>
      <c r="I83" s="274">
        <v>274.01666666666665</v>
      </c>
      <c r="J83" s="274">
        <v>283.33333333333337</v>
      </c>
      <c r="K83" s="272">
        <v>264.7</v>
      </c>
      <c r="L83" s="272">
        <v>248.6</v>
      </c>
      <c r="M83" s="272">
        <v>20.708010000000002</v>
      </c>
    </row>
    <row r="84" spans="1:13" s="13" customFormat="1">
      <c r="A84" s="263">
        <v>74</v>
      </c>
      <c r="B84" s="272" t="s">
        <v>316</v>
      </c>
      <c r="C84" s="273">
        <v>187.95</v>
      </c>
      <c r="D84" s="274">
        <v>188.06666666666669</v>
      </c>
      <c r="E84" s="274">
        <v>185.93333333333339</v>
      </c>
      <c r="F84" s="274">
        <v>183.91666666666671</v>
      </c>
      <c r="G84" s="274">
        <v>181.78333333333342</v>
      </c>
      <c r="H84" s="274">
        <v>190.08333333333337</v>
      </c>
      <c r="I84" s="274">
        <v>192.21666666666664</v>
      </c>
      <c r="J84" s="274">
        <v>194.23333333333335</v>
      </c>
      <c r="K84" s="272">
        <v>190.2</v>
      </c>
      <c r="L84" s="272">
        <v>186.05</v>
      </c>
      <c r="M84" s="272">
        <v>5.84422</v>
      </c>
    </row>
    <row r="85" spans="1:13" s="13" customFormat="1">
      <c r="A85" s="263">
        <v>75</v>
      </c>
      <c r="B85" s="272" t="s">
        <v>317</v>
      </c>
      <c r="C85" s="273">
        <v>4206.25</v>
      </c>
      <c r="D85" s="274">
        <v>4114.75</v>
      </c>
      <c r="E85" s="274">
        <v>3991.5</v>
      </c>
      <c r="F85" s="274">
        <v>3776.75</v>
      </c>
      <c r="G85" s="274">
        <v>3653.5</v>
      </c>
      <c r="H85" s="274">
        <v>4329.5</v>
      </c>
      <c r="I85" s="274">
        <v>4452.75</v>
      </c>
      <c r="J85" s="274">
        <v>4667.5</v>
      </c>
      <c r="K85" s="272">
        <v>4238</v>
      </c>
      <c r="L85" s="272">
        <v>3900</v>
      </c>
      <c r="M85" s="272">
        <v>1.5729599999999999</v>
      </c>
    </row>
    <row r="86" spans="1:13" s="13" customFormat="1">
      <c r="A86" s="263">
        <v>76</v>
      </c>
      <c r="B86" s="272" t="s">
        <v>318</v>
      </c>
      <c r="C86" s="273">
        <v>797.7</v>
      </c>
      <c r="D86" s="274">
        <v>798.06666666666661</v>
      </c>
      <c r="E86" s="274">
        <v>786.13333333333321</v>
      </c>
      <c r="F86" s="274">
        <v>774.56666666666661</v>
      </c>
      <c r="G86" s="274">
        <v>762.63333333333321</v>
      </c>
      <c r="H86" s="274">
        <v>809.63333333333321</v>
      </c>
      <c r="I86" s="274">
        <v>821.56666666666661</v>
      </c>
      <c r="J86" s="274">
        <v>833.13333333333321</v>
      </c>
      <c r="K86" s="272">
        <v>810</v>
      </c>
      <c r="L86" s="272">
        <v>786.5</v>
      </c>
      <c r="M86" s="272">
        <v>1.1793800000000001</v>
      </c>
    </row>
    <row r="87" spans="1:13" s="13" customFormat="1">
      <c r="A87" s="263">
        <v>77</v>
      </c>
      <c r="B87" s="272" t="s">
        <v>231</v>
      </c>
      <c r="C87" s="273">
        <v>1253.7</v>
      </c>
      <c r="D87" s="274">
        <v>1257.3833333333332</v>
      </c>
      <c r="E87" s="274">
        <v>1240.7666666666664</v>
      </c>
      <c r="F87" s="274">
        <v>1227.8333333333333</v>
      </c>
      <c r="G87" s="274">
        <v>1211.2166666666665</v>
      </c>
      <c r="H87" s="274">
        <v>1270.3166666666664</v>
      </c>
      <c r="I87" s="274">
        <v>1286.9333333333332</v>
      </c>
      <c r="J87" s="274">
        <v>1299.8666666666663</v>
      </c>
      <c r="K87" s="272">
        <v>1274</v>
      </c>
      <c r="L87" s="272">
        <v>1244.45</v>
      </c>
      <c r="M87" s="272">
        <v>0.42777999999999999</v>
      </c>
    </row>
    <row r="88" spans="1:13" s="13" customFormat="1">
      <c r="A88" s="263">
        <v>78</v>
      </c>
      <c r="B88" s="272" t="s">
        <v>319</v>
      </c>
      <c r="C88" s="273">
        <v>75.650000000000006</v>
      </c>
      <c r="D88" s="274">
        <v>76.333333333333329</v>
      </c>
      <c r="E88" s="274">
        <v>74.666666666666657</v>
      </c>
      <c r="F88" s="274">
        <v>73.683333333333323</v>
      </c>
      <c r="G88" s="274">
        <v>72.016666666666652</v>
      </c>
      <c r="H88" s="274">
        <v>77.316666666666663</v>
      </c>
      <c r="I88" s="274">
        <v>78.98333333333332</v>
      </c>
      <c r="J88" s="274">
        <v>79.966666666666669</v>
      </c>
      <c r="K88" s="272">
        <v>78</v>
      </c>
      <c r="L88" s="272">
        <v>75.349999999999994</v>
      </c>
      <c r="M88" s="272">
        <v>14.44622</v>
      </c>
    </row>
    <row r="89" spans="1:13" s="13" customFormat="1">
      <c r="A89" s="263">
        <v>79</v>
      </c>
      <c r="B89" s="272" t="s">
        <v>71</v>
      </c>
      <c r="C89" s="273">
        <v>16551.05</v>
      </c>
      <c r="D89" s="274">
        <v>16591.216666666667</v>
      </c>
      <c r="E89" s="274">
        <v>16402.433333333334</v>
      </c>
      <c r="F89" s="274">
        <v>16253.816666666666</v>
      </c>
      <c r="G89" s="274">
        <v>16065.033333333333</v>
      </c>
      <c r="H89" s="274">
        <v>16739.833333333336</v>
      </c>
      <c r="I89" s="274">
        <v>16928.616666666669</v>
      </c>
      <c r="J89" s="274">
        <v>17077.233333333337</v>
      </c>
      <c r="K89" s="272">
        <v>16780</v>
      </c>
      <c r="L89" s="272">
        <v>16442.599999999999</v>
      </c>
      <c r="M89" s="272">
        <v>0.54279999999999995</v>
      </c>
    </row>
    <row r="90" spans="1:13" s="13" customFormat="1">
      <c r="A90" s="263">
        <v>80</v>
      </c>
      <c r="B90" s="272" t="s">
        <v>320</v>
      </c>
      <c r="C90" s="273">
        <v>256.89999999999998</v>
      </c>
      <c r="D90" s="274">
        <v>255.63333333333333</v>
      </c>
      <c r="E90" s="274">
        <v>249.51666666666665</v>
      </c>
      <c r="F90" s="274">
        <v>242.13333333333333</v>
      </c>
      <c r="G90" s="274">
        <v>236.01666666666665</v>
      </c>
      <c r="H90" s="274">
        <v>263.01666666666665</v>
      </c>
      <c r="I90" s="274">
        <v>269.13333333333333</v>
      </c>
      <c r="J90" s="274">
        <v>276.51666666666665</v>
      </c>
      <c r="K90" s="272">
        <v>261.75</v>
      </c>
      <c r="L90" s="272">
        <v>248.25</v>
      </c>
      <c r="M90" s="272">
        <v>0.89932000000000001</v>
      </c>
    </row>
    <row r="91" spans="1:13" s="13" customFormat="1">
      <c r="A91" s="263">
        <v>81</v>
      </c>
      <c r="B91" s="272" t="s">
        <v>74</v>
      </c>
      <c r="C91" s="273">
        <v>3516.5</v>
      </c>
      <c r="D91" s="274">
        <v>3520.5</v>
      </c>
      <c r="E91" s="274">
        <v>3497</v>
      </c>
      <c r="F91" s="274">
        <v>3477.5</v>
      </c>
      <c r="G91" s="274">
        <v>3454</v>
      </c>
      <c r="H91" s="274">
        <v>3540</v>
      </c>
      <c r="I91" s="274">
        <v>3563.5</v>
      </c>
      <c r="J91" s="274">
        <v>3583</v>
      </c>
      <c r="K91" s="272">
        <v>3544</v>
      </c>
      <c r="L91" s="272">
        <v>3501</v>
      </c>
      <c r="M91" s="272">
        <v>7.86972</v>
      </c>
    </row>
    <row r="92" spans="1:13" s="13" customFormat="1">
      <c r="A92" s="263">
        <v>82</v>
      </c>
      <c r="B92" s="272" t="s">
        <v>321</v>
      </c>
      <c r="C92" s="273">
        <v>520.20000000000005</v>
      </c>
      <c r="D92" s="274">
        <v>518.69999999999993</v>
      </c>
      <c r="E92" s="274">
        <v>513.49999999999989</v>
      </c>
      <c r="F92" s="274">
        <v>506.79999999999995</v>
      </c>
      <c r="G92" s="274">
        <v>501.59999999999991</v>
      </c>
      <c r="H92" s="274">
        <v>525.39999999999986</v>
      </c>
      <c r="I92" s="274">
        <v>530.59999999999991</v>
      </c>
      <c r="J92" s="274">
        <v>537.29999999999984</v>
      </c>
      <c r="K92" s="272">
        <v>523.9</v>
      </c>
      <c r="L92" s="272">
        <v>512</v>
      </c>
      <c r="M92" s="272">
        <v>1.6504799999999999</v>
      </c>
    </row>
    <row r="93" spans="1:13" s="13" customFormat="1">
      <c r="A93" s="263">
        <v>83</v>
      </c>
      <c r="B93" s="272" t="s">
        <v>322</v>
      </c>
      <c r="C93" s="273">
        <v>253.1</v>
      </c>
      <c r="D93" s="274">
        <v>251.76666666666665</v>
      </c>
      <c r="E93" s="274">
        <v>247.7833333333333</v>
      </c>
      <c r="F93" s="274">
        <v>242.46666666666664</v>
      </c>
      <c r="G93" s="274">
        <v>238.48333333333329</v>
      </c>
      <c r="H93" s="274">
        <v>257.08333333333331</v>
      </c>
      <c r="I93" s="274">
        <v>261.06666666666666</v>
      </c>
      <c r="J93" s="274">
        <v>266.38333333333333</v>
      </c>
      <c r="K93" s="272">
        <v>255.75</v>
      </c>
      <c r="L93" s="272">
        <v>246.45</v>
      </c>
      <c r="M93" s="272">
        <v>4.6033799999999996</v>
      </c>
    </row>
    <row r="94" spans="1:13" s="13" customFormat="1">
      <c r="A94" s="263">
        <v>84</v>
      </c>
      <c r="B94" s="272" t="s">
        <v>80</v>
      </c>
      <c r="C94" s="273">
        <v>634.75</v>
      </c>
      <c r="D94" s="274">
        <v>632.30000000000007</v>
      </c>
      <c r="E94" s="274">
        <v>626.60000000000014</v>
      </c>
      <c r="F94" s="274">
        <v>618.45000000000005</v>
      </c>
      <c r="G94" s="274">
        <v>612.75000000000011</v>
      </c>
      <c r="H94" s="274">
        <v>640.45000000000016</v>
      </c>
      <c r="I94" s="274">
        <v>646.1500000000002</v>
      </c>
      <c r="J94" s="274">
        <v>654.30000000000018</v>
      </c>
      <c r="K94" s="272">
        <v>638</v>
      </c>
      <c r="L94" s="272">
        <v>624.15</v>
      </c>
      <c r="M94" s="272">
        <v>2.4872399999999999</v>
      </c>
    </row>
    <row r="95" spans="1:13" s="13" customFormat="1">
      <c r="A95" s="263">
        <v>85</v>
      </c>
      <c r="B95" s="272" t="s">
        <v>323</v>
      </c>
      <c r="C95" s="273">
        <v>1923.7</v>
      </c>
      <c r="D95" s="274">
        <v>1936.7166666666665</v>
      </c>
      <c r="E95" s="274">
        <v>1904.9833333333329</v>
      </c>
      <c r="F95" s="274">
        <v>1886.2666666666664</v>
      </c>
      <c r="G95" s="274">
        <v>1854.5333333333328</v>
      </c>
      <c r="H95" s="274">
        <v>1955.4333333333329</v>
      </c>
      <c r="I95" s="274">
        <v>1987.1666666666665</v>
      </c>
      <c r="J95" s="274">
        <v>2005.883333333333</v>
      </c>
      <c r="K95" s="272">
        <v>1968.45</v>
      </c>
      <c r="L95" s="272">
        <v>1918</v>
      </c>
      <c r="M95" s="272">
        <v>0.28799999999999998</v>
      </c>
    </row>
    <row r="96" spans="1:13" s="13" customFormat="1">
      <c r="A96" s="263">
        <v>86</v>
      </c>
      <c r="B96" s="272" t="s">
        <v>786</v>
      </c>
      <c r="C96" s="273">
        <v>229.95</v>
      </c>
      <c r="D96" s="274">
        <v>228.68333333333331</v>
      </c>
      <c r="E96" s="274">
        <v>225.86666666666662</v>
      </c>
      <c r="F96" s="274">
        <v>221.7833333333333</v>
      </c>
      <c r="G96" s="274">
        <v>218.96666666666661</v>
      </c>
      <c r="H96" s="274">
        <v>232.76666666666662</v>
      </c>
      <c r="I96" s="274">
        <v>235.58333333333329</v>
      </c>
      <c r="J96" s="274">
        <v>239.66666666666663</v>
      </c>
      <c r="K96" s="272">
        <v>231.5</v>
      </c>
      <c r="L96" s="272">
        <v>224.6</v>
      </c>
      <c r="M96" s="272">
        <v>2.1478299999999999</v>
      </c>
    </row>
    <row r="97" spans="1:13" s="13" customFormat="1">
      <c r="A97" s="263">
        <v>87</v>
      </c>
      <c r="B97" s="272" t="s">
        <v>75</v>
      </c>
      <c r="C97" s="273">
        <v>476.9</v>
      </c>
      <c r="D97" s="274">
        <v>476.0333333333333</v>
      </c>
      <c r="E97" s="274">
        <v>469.26666666666659</v>
      </c>
      <c r="F97" s="274">
        <v>461.63333333333327</v>
      </c>
      <c r="G97" s="274">
        <v>454.86666666666656</v>
      </c>
      <c r="H97" s="274">
        <v>483.66666666666663</v>
      </c>
      <c r="I97" s="274">
        <v>490.43333333333328</v>
      </c>
      <c r="J97" s="274">
        <v>498.06666666666666</v>
      </c>
      <c r="K97" s="272">
        <v>482.8</v>
      </c>
      <c r="L97" s="272">
        <v>468.4</v>
      </c>
      <c r="M97" s="272">
        <v>63.992139999999999</v>
      </c>
    </row>
    <row r="98" spans="1:13" s="13" customFormat="1">
      <c r="A98" s="263">
        <v>88</v>
      </c>
      <c r="B98" s="272" t="s">
        <v>324</v>
      </c>
      <c r="C98" s="273">
        <v>491.5</v>
      </c>
      <c r="D98" s="274">
        <v>492.66666666666669</v>
      </c>
      <c r="E98" s="274">
        <v>487.33333333333337</v>
      </c>
      <c r="F98" s="274">
        <v>483.16666666666669</v>
      </c>
      <c r="G98" s="274">
        <v>477.83333333333337</v>
      </c>
      <c r="H98" s="274">
        <v>496.83333333333337</v>
      </c>
      <c r="I98" s="274">
        <v>502.16666666666674</v>
      </c>
      <c r="J98" s="274">
        <v>506.33333333333337</v>
      </c>
      <c r="K98" s="272">
        <v>498</v>
      </c>
      <c r="L98" s="272">
        <v>488.5</v>
      </c>
      <c r="M98" s="272">
        <v>3.37331</v>
      </c>
    </row>
    <row r="99" spans="1:13" s="13" customFormat="1">
      <c r="A99" s="263">
        <v>89</v>
      </c>
      <c r="B99" s="272" t="s">
        <v>76</v>
      </c>
      <c r="C99" s="273">
        <v>153.05000000000001</v>
      </c>
      <c r="D99" s="274">
        <v>151.48333333333332</v>
      </c>
      <c r="E99" s="274">
        <v>146.76666666666665</v>
      </c>
      <c r="F99" s="274">
        <v>140.48333333333332</v>
      </c>
      <c r="G99" s="274">
        <v>135.76666666666665</v>
      </c>
      <c r="H99" s="274">
        <v>157.76666666666665</v>
      </c>
      <c r="I99" s="274">
        <v>162.48333333333329</v>
      </c>
      <c r="J99" s="274">
        <v>168.76666666666665</v>
      </c>
      <c r="K99" s="272">
        <v>156.19999999999999</v>
      </c>
      <c r="L99" s="272">
        <v>145.19999999999999</v>
      </c>
      <c r="M99" s="272">
        <v>573.36621000000002</v>
      </c>
    </row>
    <row r="100" spans="1:13" s="13" customFormat="1">
      <c r="A100" s="263">
        <v>90</v>
      </c>
      <c r="B100" s="272" t="s">
        <v>325</v>
      </c>
      <c r="C100" s="273">
        <v>485.55</v>
      </c>
      <c r="D100" s="274">
        <v>481.86666666666662</v>
      </c>
      <c r="E100" s="274">
        <v>471.83333333333326</v>
      </c>
      <c r="F100" s="274">
        <v>458.11666666666662</v>
      </c>
      <c r="G100" s="274">
        <v>448.08333333333326</v>
      </c>
      <c r="H100" s="274">
        <v>495.58333333333326</v>
      </c>
      <c r="I100" s="274">
        <v>505.61666666666667</v>
      </c>
      <c r="J100" s="274">
        <v>519.33333333333326</v>
      </c>
      <c r="K100" s="272">
        <v>491.9</v>
      </c>
      <c r="L100" s="272">
        <v>468.15</v>
      </c>
      <c r="M100" s="272">
        <v>2.5099100000000001</v>
      </c>
    </row>
    <row r="101" spans="1:13">
      <c r="A101" s="263">
        <v>91</v>
      </c>
      <c r="B101" s="272" t="s">
        <v>326</v>
      </c>
      <c r="C101" s="273">
        <v>365.95</v>
      </c>
      <c r="D101" s="274">
        <v>367.5333333333333</v>
      </c>
      <c r="E101" s="274">
        <v>363.51666666666659</v>
      </c>
      <c r="F101" s="274">
        <v>361.08333333333331</v>
      </c>
      <c r="G101" s="274">
        <v>357.06666666666661</v>
      </c>
      <c r="H101" s="274">
        <v>369.96666666666658</v>
      </c>
      <c r="I101" s="274">
        <v>373.98333333333323</v>
      </c>
      <c r="J101" s="274">
        <v>376.41666666666657</v>
      </c>
      <c r="K101" s="272">
        <v>371.55</v>
      </c>
      <c r="L101" s="272">
        <v>365.1</v>
      </c>
      <c r="M101" s="272">
        <v>1.02136</v>
      </c>
    </row>
    <row r="102" spans="1:13">
      <c r="A102" s="263">
        <v>92</v>
      </c>
      <c r="B102" s="272" t="s">
        <v>327</v>
      </c>
      <c r="C102" s="273">
        <v>428.45</v>
      </c>
      <c r="D102" s="274">
        <v>428.96666666666664</v>
      </c>
      <c r="E102" s="274">
        <v>411.5333333333333</v>
      </c>
      <c r="F102" s="274">
        <v>394.61666666666667</v>
      </c>
      <c r="G102" s="274">
        <v>377.18333333333334</v>
      </c>
      <c r="H102" s="274">
        <v>445.88333333333327</v>
      </c>
      <c r="I102" s="274">
        <v>463.31666666666655</v>
      </c>
      <c r="J102" s="274">
        <v>480.23333333333323</v>
      </c>
      <c r="K102" s="272">
        <v>446.4</v>
      </c>
      <c r="L102" s="272">
        <v>412.05</v>
      </c>
      <c r="M102" s="272">
        <v>7.1478200000000003</v>
      </c>
    </row>
    <row r="103" spans="1:13">
      <c r="A103" s="263">
        <v>93</v>
      </c>
      <c r="B103" s="272" t="s">
        <v>77</v>
      </c>
      <c r="C103" s="273">
        <v>129.1</v>
      </c>
      <c r="D103" s="274">
        <v>128.33333333333334</v>
      </c>
      <c r="E103" s="274">
        <v>126.81666666666669</v>
      </c>
      <c r="F103" s="274">
        <v>124.53333333333335</v>
      </c>
      <c r="G103" s="274">
        <v>123.01666666666669</v>
      </c>
      <c r="H103" s="274">
        <v>130.61666666666667</v>
      </c>
      <c r="I103" s="274">
        <v>132.13333333333333</v>
      </c>
      <c r="J103" s="274">
        <v>134.41666666666669</v>
      </c>
      <c r="K103" s="272">
        <v>129.85</v>
      </c>
      <c r="L103" s="272">
        <v>126.05</v>
      </c>
      <c r="M103" s="272">
        <v>21.184570000000001</v>
      </c>
    </row>
    <row r="104" spans="1:13">
      <c r="A104" s="263">
        <v>94</v>
      </c>
      <c r="B104" s="272" t="s">
        <v>328</v>
      </c>
      <c r="C104" s="273">
        <v>1604.8</v>
      </c>
      <c r="D104" s="274">
        <v>1574.6000000000001</v>
      </c>
      <c r="E104" s="274">
        <v>1510.2000000000003</v>
      </c>
      <c r="F104" s="274">
        <v>1415.6000000000001</v>
      </c>
      <c r="G104" s="274">
        <v>1351.2000000000003</v>
      </c>
      <c r="H104" s="274">
        <v>1669.2000000000003</v>
      </c>
      <c r="I104" s="274">
        <v>1733.6000000000004</v>
      </c>
      <c r="J104" s="274">
        <v>1828.2000000000003</v>
      </c>
      <c r="K104" s="272">
        <v>1639</v>
      </c>
      <c r="L104" s="272">
        <v>1480</v>
      </c>
      <c r="M104" s="272">
        <v>10.25264</v>
      </c>
    </row>
    <row r="105" spans="1:13">
      <c r="A105" s="263">
        <v>95</v>
      </c>
      <c r="B105" s="272" t="s">
        <v>329</v>
      </c>
      <c r="C105" s="273">
        <v>14.1</v>
      </c>
      <c r="D105" s="274">
        <v>14.066666666666668</v>
      </c>
      <c r="E105" s="274">
        <v>13.883333333333336</v>
      </c>
      <c r="F105" s="274">
        <v>13.666666666666668</v>
      </c>
      <c r="G105" s="274">
        <v>13.483333333333336</v>
      </c>
      <c r="H105" s="274">
        <v>14.283333333333337</v>
      </c>
      <c r="I105" s="274">
        <v>14.46666666666667</v>
      </c>
      <c r="J105" s="274">
        <v>14.683333333333337</v>
      </c>
      <c r="K105" s="272">
        <v>14.25</v>
      </c>
      <c r="L105" s="272">
        <v>13.85</v>
      </c>
      <c r="M105" s="272">
        <v>68.160889999999995</v>
      </c>
    </row>
    <row r="106" spans="1:13">
      <c r="A106" s="263">
        <v>96</v>
      </c>
      <c r="B106" s="272" t="s">
        <v>330</v>
      </c>
      <c r="C106" s="273">
        <v>519.25</v>
      </c>
      <c r="D106" s="274">
        <v>514.58333333333337</v>
      </c>
      <c r="E106" s="274">
        <v>505.16666666666674</v>
      </c>
      <c r="F106" s="274">
        <v>491.08333333333337</v>
      </c>
      <c r="G106" s="274">
        <v>481.66666666666674</v>
      </c>
      <c r="H106" s="274">
        <v>528.66666666666674</v>
      </c>
      <c r="I106" s="274">
        <v>538.08333333333348</v>
      </c>
      <c r="J106" s="274">
        <v>552.16666666666674</v>
      </c>
      <c r="K106" s="272">
        <v>524</v>
      </c>
      <c r="L106" s="272">
        <v>500.5</v>
      </c>
      <c r="M106" s="272">
        <v>9.8087800000000005</v>
      </c>
    </row>
    <row r="107" spans="1:13">
      <c r="A107" s="263">
        <v>97</v>
      </c>
      <c r="B107" s="272" t="s">
        <v>331</v>
      </c>
      <c r="C107" s="273">
        <v>268.60000000000002</v>
      </c>
      <c r="D107" s="274">
        <v>268.25</v>
      </c>
      <c r="E107" s="274">
        <v>264.5</v>
      </c>
      <c r="F107" s="274">
        <v>260.39999999999998</v>
      </c>
      <c r="G107" s="274">
        <v>256.64999999999998</v>
      </c>
      <c r="H107" s="274">
        <v>272.35000000000002</v>
      </c>
      <c r="I107" s="274">
        <v>276.10000000000002</v>
      </c>
      <c r="J107" s="274">
        <v>280.20000000000005</v>
      </c>
      <c r="K107" s="272">
        <v>272</v>
      </c>
      <c r="L107" s="272">
        <v>264.14999999999998</v>
      </c>
      <c r="M107" s="272">
        <v>1.8082</v>
      </c>
    </row>
    <row r="108" spans="1:13">
      <c r="A108" s="263">
        <v>98</v>
      </c>
      <c r="B108" s="280" t="s">
        <v>79</v>
      </c>
      <c r="C108" s="273">
        <v>466.3</v>
      </c>
      <c r="D108" s="274">
        <v>470.5</v>
      </c>
      <c r="E108" s="274">
        <v>457.75</v>
      </c>
      <c r="F108" s="274">
        <v>449.2</v>
      </c>
      <c r="G108" s="274">
        <v>436.45</v>
      </c>
      <c r="H108" s="274">
        <v>479.05</v>
      </c>
      <c r="I108" s="274">
        <v>491.8</v>
      </c>
      <c r="J108" s="274">
        <v>500.35</v>
      </c>
      <c r="K108" s="272">
        <v>483.25</v>
      </c>
      <c r="L108" s="272">
        <v>461.95</v>
      </c>
      <c r="M108" s="272">
        <v>9.64499</v>
      </c>
    </row>
    <row r="109" spans="1:13">
      <c r="A109" s="263">
        <v>99</v>
      </c>
      <c r="B109" s="272" t="s">
        <v>332</v>
      </c>
      <c r="C109" s="273">
        <v>3523.8</v>
      </c>
      <c r="D109" s="274">
        <v>3477.9333333333329</v>
      </c>
      <c r="E109" s="274">
        <v>3395.8666666666659</v>
      </c>
      <c r="F109" s="274">
        <v>3267.9333333333329</v>
      </c>
      <c r="G109" s="274">
        <v>3185.8666666666659</v>
      </c>
      <c r="H109" s="274">
        <v>3605.8666666666659</v>
      </c>
      <c r="I109" s="274">
        <v>3687.9333333333325</v>
      </c>
      <c r="J109" s="274">
        <v>3815.8666666666659</v>
      </c>
      <c r="K109" s="272">
        <v>3560</v>
      </c>
      <c r="L109" s="272">
        <v>3350</v>
      </c>
      <c r="M109" s="272">
        <v>0.29965000000000003</v>
      </c>
    </row>
    <row r="110" spans="1:13">
      <c r="A110" s="263">
        <v>100</v>
      </c>
      <c r="B110" s="272" t="s">
        <v>333</v>
      </c>
      <c r="C110" s="273">
        <v>172.65</v>
      </c>
      <c r="D110" s="274">
        <v>173</v>
      </c>
      <c r="E110" s="274">
        <v>171.2</v>
      </c>
      <c r="F110" s="274">
        <v>169.75</v>
      </c>
      <c r="G110" s="274">
        <v>167.95</v>
      </c>
      <c r="H110" s="274">
        <v>174.45</v>
      </c>
      <c r="I110" s="274">
        <v>176.25</v>
      </c>
      <c r="J110" s="274">
        <v>177.7</v>
      </c>
      <c r="K110" s="272">
        <v>174.8</v>
      </c>
      <c r="L110" s="272">
        <v>171.55</v>
      </c>
      <c r="M110" s="272">
        <v>1.0248999999999999</v>
      </c>
    </row>
    <row r="111" spans="1:13">
      <c r="A111" s="263">
        <v>101</v>
      </c>
      <c r="B111" s="272" t="s">
        <v>334</v>
      </c>
      <c r="C111" s="273">
        <v>240.65</v>
      </c>
      <c r="D111" s="274">
        <v>239.85</v>
      </c>
      <c r="E111" s="274">
        <v>235.79999999999998</v>
      </c>
      <c r="F111" s="274">
        <v>230.95</v>
      </c>
      <c r="G111" s="274">
        <v>226.89999999999998</v>
      </c>
      <c r="H111" s="274">
        <v>244.7</v>
      </c>
      <c r="I111" s="274">
        <v>248.75</v>
      </c>
      <c r="J111" s="274">
        <v>253.6</v>
      </c>
      <c r="K111" s="272">
        <v>243.9</v>
      </c>
      <c r="L111" s="272">
        <v>235</v>
      </c>
      <c r="M111" s="272">
        <v>12.12509</v>
      </c>
    </row>
    <row r="112" spans="1:13">
      <c r="A112" s="263">
        <v>102</v>
      </c>
      <c r="B112" s="272" t="s">
        <v>335</v>
      </c>
      <c r="C112" s="273">
        <v>94.3</v>
      </c>
      <c r="D112" s="274">
        <v>93.566666666666677</v>
      </c>
      <c r="E112" s="274">
        <v>92.383333333333354</v>
      </c>
      <c r="F112" s="274">
        <v>90.466666666666683</v>
      </c>
      <c r="G112" s="274">
        <v>89.28333333333336</v>
      </c>
      <c r="H112" s="274">
        <v>95.483333333333348</v>
      </c>
      <c r="I112" s="274">
        <v>96.666666666666657</v>
      </c>
      <c r="J112" s="274">
        <v>98.583333333333343</v>
      </c>
      <c r="K112" s="272">
        <v>94.75</v>
      </c>
      <c r="L112" s="272">
        <v>91.65</v>
      </c>
      <c r="M112" s="272">
        <v>15.041829999999999</v>
      </c>
    </row>
    <row r="113" spans="1:13">
      <c r="A113" s="263">
        <v>103</v>
      </c>
      <c r="B113" s="272" t="s">
        <v>336</v>
      </c>
      <c r="C113" s="273">
        <v>541.04999999999995</v>
      </c>
      <c r="D113" s="274">
        <v>537.59999999999991</v>
      </c>
      <c r="E113" s="274">
        <v>526.54999999999984</v>
      </c>
      <c r="F113" s="274">
        <v>512.04999999999995</v>
      </c>
      <c r="G113" s="274">
        <v>500.99999999999989</v>
      </c>
      <c r="H113" s="274">
        <v>552.0999999999998</v>
      </c>
      <c r="I113" s="274">
        <v>563.15</v>
      </c>
      <c r="J113" s="274">
        <v>577.64999999999975</v>
      </c>
      <c r="K113" s="272">
        <v>548.65</v>
      </c>
      <c r="L113" s="272">
        <v>523.1</v>
      </c>
      <c r="M113" s="272">
        <v>1.45949</v>
      </c>
    </row>
    <row r="114" spans="1:13">
      <c r="A114" s="263">
        <v>104</v>
      </c>
      <c r="B114" s="272" t="s">
        <v>81</v>
      </c>
      <c r="C114" s="273">
        <v>459.85</v>
      </c>
      <c r="D114" s="274">
        <v>455.05</v>
      </c>
      <c r="E114" s="274">
        <v>442.85</v>
      </c>
      <c r="F114" s="274">
        <v>425.85</v>
      </c>
      <c r="G114" s="274">
        <v>413.65000000000003</v>
      </c>
      <c r="H114" s="274">
        <v>472.05</v>
      </c>
      <c r="I114" s="274">
        <v>484.24999999999994</v>
      </c>
      <c r="J114" s="274">
        <v>501.25</v>
      </c>
      <c r="K114" s="272">
        <v>467.25</v>
      </c>
      <c r="L114" s="272">
        <v>438.05</v>
      </c>
      <c r="M114" s="272">
        <v>99.72466</v>
      </c>
    </row>
    <row r="115" spans="1:13">
      <c r="A115" s="263">
        <v>105</v>
      </c>
      <c r="B115" s="272" t="s">
        <v>82</v>
      </c>
      <c r="C115" s="273">
        <v>849.25</v>
      </c>
      <c r="D115" s="274">
        <v>850.78333333333342</v>
      </c>
      <c r="E115" s="274">
        <v>822.66666666666686</v>
      </c>
      <c r="F115" s="274">
        <v>796.08333333333348</v>
      </c>
      <c r="G115" s="274">
        <v>767.96666666666692</v>
      </c>
      <c r="H115" s="274">
        <v>877.36666666666679</v>
      </c>
      <c r="I115" s="274">
        <v>905.48333333333335</v>
      </c>
      <c r="J115" s="274">
        <v>932.06666666666672</v>
      </c>
      <c r="K115" s="272">
        <v>878.9</v>
      </c>
      <c r="L115" s="272">
        <v>824.2</v>
      </c>
      <c r="M115" s="272">
        <v>156.74616</v>
      </c>
    </row>
    <row r="116" spans="1:13">
      <c r="A116" s="263">
        <v>106</v>
      </c>
      <c r="B116" s="272" t="s">
        <v>232</v>
      </c>
      <c r="C116" s="273">
        <v>182.55</v>
      </c>
      <c r="D116" s="274">
        <v>181.30000000000004</v>
      </c>
      <c r="E116" s="274">
        <v>179.30000000000007</v>
      </c>
      <c r="F116" s="274">
        <v>176.05000000000004</v>
      </c>
      <c r="G116" s="274">
        <v>174.05000000000007</v>
      </c>
      <c r="H116" s="274">
        <v>184.55000000000007</v>
      </c>
      <c r="I116" s="274">
        <v>186.55</v>
      </c>
      <c r="J116" s="274">
        <v>189.80000000000007</v>
      </c>
      <c r="K116" s="272">
        <v>183.3</v>
      </c>
      <c r="L116" s="272">
        <v>178.05</v>
      </c>
      <c r="M116" s="272">
        <v>23.41714</v>
      </c>
    </row>
    <row r="117" spans="1:13">
      <c r="A117" s="263">
        <v>107</v>
      </c>
      <c r="B117" s="272" t="s">
        <v>83</v>
      </c>
      <c r="C117" s="273">
        <v>137.25</v>
      </c>
      <c r="D117" s="274">
        <v>135.5</v>
      </c>
      <c r="E117" s="274">
        <v>133</v>
      </c>
      <c r="F117" s="274">
        <v>128.75</v>
      </c>
      <c r="G117" s="274">
        <v>126.25</v>
      </c>
      <c r="H117" s="274">
        <v>139.75</v>
      </c>
      <c r="I117" s="274">
        <v>142.25</v>
      </c>
      <c r="J117" s="274">
        <v>146.5</v>
      </c>
      <c r="K117" s="272">
        <v>138</v>
      </c>
      <c r="L117" s="272">
        <v>131.25</v>
      </c>
      <c r="M117" s="272">
        <v>254.83402000000001</v>
      </c>
    </row>
    <row r="118" spans="1:13">
      <c r="A118" s="263">
        <v>108</v>
      </c>
      <c r="B118" s="272" t="s">
        <v>337</v>
      </c>
      <c r="C118" s="273">
        <v>354.25</v>
      </c>
      <c r="D118" s="274">
        <v>356.95</v>
      </c>
      <c r="E118" s="274">
        <v>350.09999999999997</v>
      </c>
      <c r="F118" s="274">
        <v>345.95</v>
      </c>
      <c r="G118" s="274">
        <v>339.09999999999997</v>
      </c>
      <c r="H118" s="274">
        <v>361.09999999999997</v>
      </c>
      <c r="I118" s="274">
        <v>367.95</v>
      </c>
      <c r="J118" s="274">
        <v>372.09999999999997</v>
      </c>
      <c r="K118" s="272">
        <v>363.8</v>
      </c>
      <c r="L118" s="272">
        <v>352.8</v>
      </c>
      <c r="M118" s="272">
        <v>1.8707499999999999</v>
      </c>
    </row>
    <row r="119" spans="1:13">
      <c r="A119" s="263">
        <v>109</v>
      </c>
      <c r="B119" s="272" t="s">
        <v>826</v>
      </c>
      <c r="C119" s="273">
        <v>2523.25</v>
      </c>
      <c r="D119" s="274">
        <v>2501.2833333333333</v>
      </c>
      <c r="E119" s="274">
        <v>2450.5666666666666</v>
      </c>
      <c r="F119" s="274">
        <v>2377.8833333333332</v>
      </c>
      <c r="G119" s="274">
        <v>2327.1666666666665</v>
      </c>
      <c r="H119" s="274">
        <v>2573.9666666666667</v>
      </c>
      <c r="I119" s="274">
        <v>2624.6833333333329</v>
      </c>
      <c r="J119" s="274">
        <v>2697.3666666666668</v>
      </c>
      <c r="K119" s="272">
        <v>2552</v>
      </c>
      <c r="L119" s="272">
        <v>2428.6</v>
      </c>
      <c r="M119" s="272">
        <v>4.5723900000000004</v>
      </c>
    </row>
    <row r="120" spans="1:13">
      <c r="A120" s="263">
        <v>110</v>
      </c>
      <c r="B120" s="272" t="s">
        <v>84</v>
      </c>
      <c r="C120" s="273">
        <v>1609.1</v>
      </c>
      <c r="D120" s="274">
        <v>1614.6000000000001</v>
      </c>
      <c r="E120" s="274">
        <v>1594.3000000000002</v>
      </c>
      <c r="F120" s="274">
        <v>1579.5</v>
      </c>
      <c r="G120" s="274">
        <v>1559.2</v>
      </c>
      <c r="H120" s="274">
        <v>1629.4000000000003</v>
      </c>
      <c r="I120" s="274">
        <v>1649.7</v>
      </c>
      <c r="J120" s="274">
        <v>1664.5000000000005</v>
      </c>
      <c r="K120" s="272">
        <v>1634.9</v>
      </c>
      <c r="L120" s="272">
        <v>1599.8</v>
      </c>
      <c r="M120" s="272">
        <v>6.7787699999999997</v>
      </c>
    </row>
    <row r="121" spans="1:13">
      <c r="A121" s="263">
        <v>111</v>
      </c>
      <c r="B121" s="272" t="s">
        <v>85</v>
      </c>
      <c r="C121" s="273">
        <v>464.45</v>
      </c>
      <c r="D121" s="274">
        <v>465.68333333333334</v>
      </c>
      <c r="E121" s="274">
        <v>457.76666666666665</v>
      </c>
      <c r="F121" s="274">
        <v>451.08333333333331</v>
      </c>
      <c r="G121" s="274">
        <v>443.16666666666663</v>
      </c>
      <c r="H121" s="274">
        <v>472.36666666666667</v>
      </c>
      <c r="I121" s="274">
        <v>480.2833333333333</v>
      </c>
      <c r="J121" s="274">
        <v>486.9666666666667</v>
      </c>
      <c r="K121" s="272">
        <v>473.6</v>
      </c>
      <c r="L121" s="272">
        <v>459</v>
      </c>
      <c r="M121" s="272">
        <v>38.806080000000001</v>
      </c>
    </row>
    <row r="122" spans="1:13">
      <c r="A122" s="263">
        <v>112</v>
      </c>
      <c r="B122" s="272" t="s">
        <v>233</v>
      </c>
      <c r="C122" s="273">
        <v>784.65</v>
      </c>
      <c r="D122" s="274">
        <v>787.7833333333333</v>
      </c>
      <c r="E122" s="274">
        <v>777.91666666666663</v>
      </c>
      <c r="F122" s="274">
        <v>771.18333333333328</v>
      </c>
      <c r="G122" s="274">
        <v>761.31666666666661</v>
      </c>
      <c r="H122" s="274">
        <v>794.51666666666665</v>
      </c>
      <c r="I122" s="274">
        <v>804.38333333333344</v>
      </c>
      <c r="J122" s="274">
        <v>811.11666666666667</v>
      </c>
      <c r="K122" s="272">
        <v>797.65</v>
      </c>
      <c r="L122" s="272">
        <v>781.05</v>
      </c>
      <c r="M122" s="272">
        <v>7.2719300000000002</v>
      </c>
    </row>
    <row r="123" spans="1:13">
      <c r="A123" s="263">
        <v>113</v>
      </c>
      <c r="B123" s="272" t="s">
        <v>338</v>
      </c>
      <c r="C123" s="273">
        <v>725.75</v>
      </c>
      <c r="D123" s="274">
        <v>730.91666666666663</v>
      </c>
      <c r="E123" s="274">
        <v>717.83333333333326</v>
      </c>
      <c r="F123" s="274">
        <v>709.91666666666663</v>
      </c>
      <c r="G123" s="274">
        <v>696.83333333333326</v>
      </c>
      <c r="H123" s="274">
        <v>738.83333333333326</v>
      </c>
      <c r="I123" s="274">
        <v>751.91666666666652</v>
      </c>
      <c r="J123" s="274">
        <v>759.83333333333326</v>
      </c>
      <c r="K123" s="272">
        <v>744</v>
      </c>
      <c r="L123" s="272">
        <v>723</v>
      </c>
      <c r="M123" s="272">
        <v>1.0864400000000001</v>
      </c>
    </row>
    <row r="124" spans="1:13">
      <c r="A124" s="263">
        <v>114</v>
      </c>
      <c r="B124" s="272" t="s">
        <v>234</v>
      </c>
      <c r="C124" s="273">
        <v>411.05</v>
      </c>
      <c r="D124" s="274">
        <v>411.23333333333335</v>
      </c>
      <c r="E124" s="274">
        <v>404.81666666666672</v>
      </c>
      <c r="F124" s="274">
        <v>398.58333333333337</v>
      </c>
      <c r="G124" s="274">
        <v>392.16666666666674</v>
      </c>
      <c r="H124" s="274">
        <v>417.4666666666667</v>
      </c>
      <c r="I124" s="274">
        <v>423.88333333333333</v>
      </c>
      <c r="J124" s="274">
        <v>430.11666666666667</v>
      </c>
      <c r="K124" s="272">
        <v>417.65</v>
      </c>
      <c r="L124" s="272">
        <v>405</v>
      </c>
      <c r="M124" s="272">
        <v>25.800160000000002</v>
      </c>
    </row>
    <row r="125" spans="1:13">
      <c r="A125" s="263">
        <v>115</v>
      </c>
      <c r="B125" s="272" t="s">
        <v>86</v>
      </c>
      <c r="C125" s="273">
        <v>763.7</v>
      </c>
      <c r="D125" s="274">
        <v>763.91666666666663</v>
      </c>
      <c r="E125" s="274">
        <v>747.83333333333326</v>
      </c>
      <c r="F125" s="274">
        <v>731.96666666666658</v>
      </c>
      <c r="G125" s="274">
        <v>715.88333333333321</v>
      </c>
      <c r="H125" s="274">
        <v>779.7833333333333</v>
      </c>
      <c r="I125" s="274">
        <v>795.86666666666656</v>
      </c>
      <c r="J125" s="274">
        <v>811.73333333333335</v>
      </c>
      <c r="K125" s="272">
        <v>780</v>
      </c>
      <c r="L125" s="272">
        <v>748.05</v>
      </c>
      <c r="M125" s="272">
        <v>14.205120000000001</v>
      </c>
    </row>
    <row r="126" spans="1:13">
      <c r="A126" s="263">
        <v>116</v>
      </c>
      <c r="B126" s="272" t="s">
        <v>339</v>
      </c>
      <c r="C126" s="273">
        <v>627.95000000000005</v>
      </c>
      <c r="D126" s="274">
        <v>632.86666666666667</v>
      </c>
      <c r="E126" s="274">
        <v>617.08333333333337</v>
      </c>
      <c r="F126" s="274">
        <v>606.2166666666667</v>
      </c>
      <c r="G126" s="274">
        <v>590.43333333333339</v>
      </c>
      <c r="H126" s="274">
        <v>643.73333333333335</v>
      </c>
      <c r="I126" s="274">
        <v>659.51666666666665</v>
      </c>
      <c r="J126" s="274">
        <v>670.38333333333333</v>
      </c>
      <c r="K126" s="272">
        <v>648.65</v>
      </c>
      <c r="L126" s="272">
        <v>622</v>
      </c>
      <c r="M126" s="272">
        <v>9.1765299999999996</v>
      </c>
    </row>
    <row r="127" spans="1:13">
      <c r="A127" s="263">
        <v>117</v>
      </c>
      <c r="B127" s="272" t="s">
        <v>340</v>
      </c>
      <c r="C127" s="273">
        <v>92.2</v>
      </c>
      <c r="D127" s="274">
        <v>90.166666666666671</v>
      </c>
      <c r="E127" s="274">
        <v>86.433333333333337</v>
      </c>
      <c r="F127" s="274">
        <v>80.666666666666671</v>
      </c>
      <c r="G127" s="274">
        <v>76.933333333333337</v>
      </c>
      <c r="H127" s="274">
        <v>95.933333333333337</v>
      </c>
      <c r="I127" s="274">
        <v>99.666666666666657</v>
      </c>
      <c r="J127" s="274">
        <v>105.43333333333334</v>
      </c>
      <c r="K127" s="272">
        <v>93.9</v>
      </c>
      <c r="L127" s="272">
        <v>84.4</v>
      </c>
      <c r="M127" s="272">
        <v>19.567959999999999</v>
      </c>
    </row>
    <row r="128" spans="1:13">
      <c r="A128" s="263">
        <v>118</v>
      </c>
      <c r="B128" s="272" t="s">
        <v>341</v>
      </c>
      <c r="C128" s="273">
        <v>115.05</v>
      </c>
      <c r="D128" s="274">
        <v>114.88333333333333</v>
      </c>
      <c r="E128" s="274">
        <v>112.76666666666665</v>
      </c>
      <c r="F128" s="274">
        <v>110.48333333333332</v>
      </c>
      <c r="G128" s="274">
        <v>108.36666666666665</v>
      </c>
      <c r="H128" s="274">
        <v>117.16666666666666</v>
      </c>
      <c r="I128" s="274">
        <v>119.28333333333333</v>
      </c>
      <c r="J128" s="274">
        <v>121.56666666666666</v>
      </c>
      <c r="K128" s="272">
        <v>117</v>
      </c>
      <c r="L128" s="272">
        <v>112.6</v>
      </c>
      <c r="M128" s="272">
        <v>21.08549</v>
      </c>
    </row>
    <row r="129" spans="1:13">
      <c r="A129" s="263">
        <v>119</v>
      </c>
      <c r="B129" s="272" t="s">
        <v>342</v>
      </c>
      <c r="C129" s="273">
        <v>450.35</v>
      </c>
      <c r="D129" s="274">
        <v>446.2166666666667</v>
      </c>
      <c r="E129" s="274">
        <v>439.43333333333339</v>
      </c>
      <c r="F129" s="274">
        <v>428.51666666666671</v>
      </c>
      <c r="G129" s="274">
        <v>421.73333333333341</v>
      </c>
      <c r="H129" s="274">
        <v>457.13333333333338</v>
      </c>
      <c r="I129" s="274">
        <v>463.91666666666669</v>
      </c>
      <c r="J129" s="274">
        <v>474.83333333333337</v>
      </c>
      <c r="K129" s="272">
        <v>453</v>
      </c>
      <c r="L129" s="272">
        <v>435.3</v>
      </c>
      <c r="M129" s="272">
        <v>1.3880699999999999</v>
      </c>
    </row>
    <row r="130" spans="1:13">
      <c r="A130" s="263">
        <v>120</v>
      </c>
      <c r="B130" s="272" t="s">
        <v>92</v>
      </c>
      <c r="C130" s="273">
        <v>289.95</v>
      </c>
      <c r="D130" s="274">
        <v>292.33333333333331</v>
      </c>
      <c r="E130" s="274">
        <v>283.26666666666665</v>
      </c>
      <c r="F130" s="274">
        <v>276.58333333333331</v>
      </c>
      <c r="G130" s="274">
        <v>267.51666666666665</v>
      </c>
      <c r="H130" s="274">
        <v>299.01666666666665</v>
      </c>
      <c r="I130" s="274">
        <v>308.08333333333337</v>
      </c>
      <c r="J130" s="274">
        <v>314.76666666666665</v>
      </c>
      <c r="K130" s="272">
        <v>301.39999999999998</v>
      </c>
      <c r="L130" s="272">
        <v>285.64999999999998</v>
      </c>
      <c r="M130" s="272">
        <v>245.68816000000001</v>
      </c>
    </row>
    <row r="131" spans="1:13">
      <c r="A131" s="263">
        <v>121</v>
      </c>
      <c r="B131" s="272" t="s">
        <v>87</v>
      </c>
      <c r="C131" s="273">
        <v>524.75</v>
      </c>
      <c r="D131" s="274">
        <v>525.63333333333333</v>
      </c>
      <c r="E131" s="274">
        <v>522.11666666666667</v>
      </c>
      <c r="F131" s="274">
        <v>519.48333333333335</v>
      </c>
      <c r="G131" s="274">
        <v>515.9666666666667</v>
      </c>
      <c r="H131" s="274">
        <v>528.26666666666665</v>
      </c>
      <c r="I131" s="274">
        <v>531.7833333333333</v>
      </c>
      <c r="J131" s="274">
        <v>534.41666666666663</v>
      </c>
      <c r="K131" s="272">
        <v>529.15</v>
      </c>
      <c r="L131" s="272">
        <v>523</v>
      </c>
      <c r="M131" s="272">
        <v>26.804790000000001</v>
      </c>
    </row>
    <row r="132" spans="1:13">
      <c r="A132" s="263">
        <v>122</v>
      </c>
      <c r="B132" s="272" t="s">
        <v>235</v>
      </c>
      <c r="C132" s="273">
        <v>1244</v>
      </c>
      <c r="D132" s="274">
        <v>1253.1000000000001</v>
      </c>
      <c r="E132" s="274">
        <v>1230.9500000000003</v>
      </c>
      <c r="F132" s="274">
        <v>1217.9000000000001</v>
      </c>
      <c r="G132" s="274">
        <v>1195.7500000000002</v>
      </c>
      <c r="H132" s="274">
        <v>1266.1500000000003</v>
      </c>
      <c r="I132" s="274">
        <v>1288.3000000000004</v>
      </c>
      <c r="J132" s="274">
        <v>1301.3500000000004</v>
      </c>
      <c r="K132" s="272">
        <v>1275.25</v>
      </c>
      <c r="L132" s="272">
        <v>1240.05</v>
      </c>
      <c r="M132" s="272">
        <v>2.0413399999999999</v>
      </c>
    </row>
    <row r="133" spans="1:13">
      <c r="A133" s="263">
        <v>123</v>
      </c>
      <c r="B133" s="272" t="s">
        <v>343</v>
      </c>
      <c r="C133" s="273">
        <v>1049.8</v>
      </c>
      <c r="D133" s="274">
        <v>1032.2666666666667</v>
      </c>
      <c r="E133" s="274">
        <v>1002.5333333333333</v>
      </c>
      <c r="F133" s="274">
        <v>955.26666666666665</v>
      </c>
      <c r="G133" s="274">
        <v>925.5333333333333</v>
      </c>
      <c r="H133" s="274">
        <v>1079.5333333333333</v>
      </c>
      <c r="I133" s="274">
        <v>1109.2666666666664</v>
      </c>
      <c r="J133" s="274">
        <v>1156.5333333333333</v>
      </c>
      <c r="K133" s="272">
        <v>1062</v>
      </c>
      <c r="L133" s="272">
        <v>985</v>
      </c>
      <c r="M133" s="272">
        <v>14.7562</v>
      </c>
    </row>
    <row r="134" spans="1:13">
      <c r="A134" s="263">
        <v>124</v>
      </c>
      <c r="B134" s="272" t="s">
        <v>344</v>
      </c>
      <c r="C134" s="273">
        <v>156.5</v>
      </c>
      <c r="D134" s="274">
        <v>155.5</v>
      </c>
      <c r="E134" s="274">
        <v>153.19999999999999</v>
      </c>
      <c r="F134" s="274">
        <v>149.89999999999998</v>
      </c>
      <c r="G134" s="274">
        <v>147.59999999999997</v>
      </c>
      <c r="H134" s="274">
        <v>158.80000000000001</v>
      </c>
      <c r="I134" s="274">
        <v>161.10000000000002</v>
      </c>
      <c r="J134" s="274">
        <v>164.40000000000003</v>
      </c>
      <c r="K134" s="272">
        <v>157.80000000000001</v>
      </c>
      <c r="L134" s="272">
        <v>152.19999999999999</v>
      </c>
      <c r="M134" s="272">
        <v>22.888639999999999</v>
      </c>
    </row>
    <row r="135" spans="1:13">
      <c r="A135" s="263">
        <v>125</v>
      </c>
      <c r="B135" s="272" t="s">
        <v>842</v>
      </c>
      <c r="C135" s="273">
        <v>345.8</v>
      </c>
      <c r="D135" s="274">
        <v>350.39999999999992</v>
      </c>
      <c r="E135" s="274">
        <v>337.79999999999984</v>
      </c>
      <c r="F135" s="274">
        <v>329.7999999999999</v>
      </c>
      <c r="G135" s="274">
        <v>317.19999999999982</v>
      </c>
      <c r="H135" s="274">
        <v>358.39999999999986</v>
      </c>
      <c r="I135" s="274">
        <v>370.99999999999989</v>
      </c>
      <c r="J135" s="274">
        <v>378.99999999999989</v>
      </c>
      <c r="K135" s="272">
        <v>363</v>
      </c>
      <c r="L135" s="272">
        <v>342.4</v>
      </c>
      <c r="M135" s="272">
        <v>7.2027000000000001</v>
      </c>
    </row>
    <row r="136" spans="1:13">
      <c r="A136" s="263">
        <v>126</v>
      </c>
      <c r="B136" s="272" t="s">
        <v>741</v>
      </c>
      <c r="C136" s="273">
        <v>739.2</v>
      </c>
      <c r="D136" s="274">
        <v>736.15</v>
      </c>
      <c r="E136" s="274">
        <v>726.3</v>
      </c>
      <c r="F136" s="274">
        <v>713.4</v>
      </c>
      <c r="G136" s="274">
        <v>703.55</v>
      </c>
      <c r="H136" s="274">
        <v>749.05</v>
      </c>
      <c r="I136" s="274">
        <v>758.90000000000009</v>
      </c>
      <c r="J136" s="274">
        <v>771.8</v>
      </c>
      <c r="K136" s="272">
        <v>746</v>
      </c>
      <c r="L136" s="272">
        <v>723.25</v>
      </c>
      <c r="M136" s="272">
        <v>1.4908600000000001</v>
      </c>
    </row>
    <row r="137" spans="1:13">
      <c r="A137" s="263">
        <v>127</v>
      </c>
      <c r="B137" s="272" t="s">
        <v>346</v>
      </c>
      <c r="C137" s="273">
        <v>487.4</v>
      </c>
      <c r="D137" s="274">
        <v>479.06666666666666</v>
      </c>
      <c r="E137" s="274">
        <v>464.13333333333333</v>
      </c>
      <c r="F137" s="274">
        <v>440.86666666666667</v>
      </c>
      <c r="G137" s="274">
        <v>425.93333333333334</v>
      </c>
      <c r="H137" s="274">
        <v>502.33333333333331</v>
      </c>
      <c r="I137" s="274">
        <v>517.26666666666665</v>
      </c>
      <c r="J137" s="274">
        <v>540.5333333333333</v>
      </c>
      <c r="K137" s="272">
        <v>494</v>
      </c>
      <c r="L137" s="272">
        <v>455.8</v>
      </c>
      <c r="M137" s="272">
        <v>7.9204999999999997</v>
      </c>
    </row>
    <row r="138" spans="1:13">
      <c r="A138" s="263">
        <v>128</v>
      </c>
      <c r="B138" s="272" t="s">
        <v>89</v>
      </c>
      <c r="C138" s="273">
        <v>12.45</v>
      </c>
      <c r="D138" s="274">
        <v>12.483333333333334</v>
      </c>
      <c r="E138" s="274">
        <v>12.266666666666669</v>
      </c>
      <c r="F138" s="274">
        <v>12.083333333333336</v>
      </c>
      <c r="G138" s="274">
        <v>11.866666666666671</v>
      </c>
      <c r="H138" s="274">
        <v>12.666666666666668</v>
      </c>
      <c r="I138" s="274">
        <v>12.883333333333333</v>
      </c>
      <c r="J138" s="274">
        <v>13.066666666666666</v>
      </c>
      <c r="K138" s="272">
        <v>12.7</v>
      </c>
      <c r="L138" s="272">
        <v>12.3</v>
      </c>
      <c r="M138" s="272">
        <v>53.200839999999999</v>
      </c>
    </row>
    <row r="139" spans="1:13">
      <c r="A139" s="263">
        <v>129</v>
      </c>
      <c r="B139" s="272" t="s">
        <v>347</v>
      </c>
      <c r="C139" s="273">
        <v>126.5</v>
      </c>
      <c r="D139" s="274">
        <v>127.16666666666667</v>
      </c>
      <c r="E139" s="274">
        <v>124.33333333333334</v>
      </c>
      <c r="F139" s="274">
        <v>122.16666666666667</v>
      </c>
      <c r="G139" s="274">
        <v>119.33333333333334</v>
      </c>
      <c r="H139" s="274">
        <v>129.33333333333334</v>
      </c>
      <c r="I139" s="274">
        <v>132.16666666666669</v>
      </c>
      <c r="J139" s="274">
        <v>134.33333333333334</v>
      </c>
      <c r="K139" s="272">
        <v>130</v>
      </c>
      <c r="L139" s="272">
        <v>125</v>
      </c>
      <c r="M139" s="272">
        <v>6.0823499999999999</v>
      </c>
    </row>
    <row r="140" spans="1:13">
      <c r="A140" s="263">
        <v>130</v>
      </c>
      <c r="B140" s="272" t="s">
        <v>90</v>
      </c>
      <c r="C140" s="273">
        <v>3680.25</v>
      </c>
      <c r="D140" s="274">
        <v>3652.7999999999997</v>
      </c>
      <c r="E140" s="274">
        <v>3588.6999999999994</v>
      </c>
      <c r="F140" s="274">
        <v>3497.1499999999996</v>
      </c>
      <c r="G140" s="274">
        <v>3433.0499999999993</v>
      </c>
      <c r="H140" s="274">
        <v>3744.3499999999995</v>
      </c>
      <c r="I140" s="274">
        <v>3808.45</v>
      </c>
      <c r="J140" s="274">
        <v>3899.9999999999995</v>
      </c>
      <c r="K140" s="272">
        <v>3716.9</v>
      </c>
      <c r="L140" s="272">
        <v>3561.25</v>
      </c>
      <c r="M140" s="272">
        <v>16.931640000000002</v>
      </c>
    </row>
    <row r="141" spans="1:13">
      <c r="A141" s="263">
        <v>131</v>
      </c>
      <c r="B141" s="272" t="s">
        <v>348</v>
      </c>
      <c r="C141" s="273">
        <v>15879.25</v>
      </c>
      <c r="D141" s="274">
        <v>15945.6</v>
      </c>
      <c r="E141" s="274">
        <v>15396.2</v>
      </c>
      <c r="F141" s="274">
        <v>14913.15</v>
      </c>
      <c r="G141" s="274">
        <v>14363.75</v>
      </c>
      <c r="H141" s="274">
        <v>16428.650000000001</v>
      </c>
      <c r="I141" s="274">
        <v>16978.05</v>
      </c>
      <c r="J141" s="274">
        <v>17461.100000000002</v>
      </c>
      <c r="K141" s="272">
        <v>16495</v>
      </c>
      <c r="L141" s="272">
        <v>15462.55</v>
      </c>
      <c r="M141" s="272">
        <v>1.66073</v>
      </c>
    </row>
    <row r="142" spans="1:13">
      <c r="A142" s="263">
        <v>132</v>
      </c>
      <c r="B142" s="272" t="s">
        <v>349</v>
      </c>
      <c r="C142" s="273">
        <v>2372.5500000000002</v>
      </c>
      <c r="D142" s="274">
        <v>2346.7999999999997</v>
      </c>
      <c r="E142" s="274">
        <v>2223.8999999999996</v>
      </c>
      <c r="F142" s="274">
        <v>2075.25</v>
      </c>
      <c r="G142" s="274">
        <v>1952.35</v>
      </c>
      <c r="H142" s="274">
        <v>2495.4499999999994</v>
      </c>
      <c r="I142" s="274">
        <v>2618.35</v>
      </c>
      <c r="J142" s="274">
        <v>2766.9999999999991</v>
      </c>
      <c r="K142" s="272">
        <v>2469.6999999999998</v>
      </c>
      <c r="L142" s="272">
        <v>2198.15</v>
      </c>
      <c r="M142" s="272">
        <v>1.70512</v>
      </c>
    </row>
    <row r="143" spans="1:13">
      <c r="A143" s="263">
        <v>133</v>
      </c>
      <c r="B143" s="272" t="s">
        <v>93</v>
      </c>
      <c r="C143" s="273">
        <v>4649.55</v>
      </c>
      <c r="D143" s="274">
        <v>4651.2000000000007</v>
      </c>
      <c r="E143" s="274">
        <v>4540.8000000000011</v>
      </c>
      <c r="F143" s="274">
        <v>4432.05</v>
      </c>
      <c r="G143" s="274">
        <v>4321.6500000000005</v>
      </c>
      <c r="H143" s="274">
        <v>4759.9500000000016</v>
      </c>
      <c r="I143" s="274">
        <v>4870.3500000000013</v>
      </c>
      <c r="J143" s="274">
        <v>4979.1000000000022</v>
      </c>
      <c r="K143" s="272">
        <v>4761.6000000000004</v>
      </c>
      <c r="L143" s="272">
        <v>4542.45</v>
      </c>
      <c r="M143" s="272">
        <v>34.454050000000002</v>
      </c>
    </row>
    <row r="144" spans="1:13">
      <c r="A144" s="263">
        <v>134</v>
      </c>
      <c r="B144" s="272" t="s">
        <v>350</v>
      </c>
      <c r="C144" s="273">
        <v>341.15</v>
      </c>
      <c r="D144" s="274">
        <v>342.91666666666669</v>
      </c>
      <c r="E144" s="274">
        <v>336.23333333333335</v>
      </c>
      <c r="F144" s="274">
        <v>331.31666666666666</v>
      </c>
      <c r="G144" s="274">
        <v>324.63333333333333</v>
      </c>
      <c r="H144" s="274">
        <v>347.83333333333337</v>
      </c>
      <c r="I144" s="274">
        <v>354.51666666666665</v>
      </c>
      <c r="J144" s="274">
        <v>359.43333333333339</v>
      </c>
      <c r="K144" s="272">
        <v>349.6</v>
      </c>
      <c r="L144" s="272">
        <v>338</v>
      </c>
      <c r="M144" s="272">
        <v>3.1470899999999999</v>
      </c>
    </row>
    <row r="145" spans="1:13">
      <c r="A145" s="263">
        <v>135</v>
      </c>
      <c r="B145" s="272" t="s">
        <v>351</v>
      </c>
      <c r="C145" s="273">
        <v>94.2</v>
      </c>
      <c r="D145" s="274">
        <v>93.816666666666677</v>
      </c>
      <c r="E145" s="274">
        <v>92.233333333333348</v>
      </c>
      <c r="F145" s="274">
        <v>90.266666666666666</v>
      </c>
      <c r="G145" s="274">
        <v>88.683333333333337</v>
      </c>
      <c r="H145" s="274">
        <v>95.78333333333336</v>
      </c>
      <c r="I145" s="274">
        <v>97.366666666666703</v>
      </c>
      <c r="J145" s="274">
        <v>99.333333333333371</v>
      </c>
      <c r="K145" s="272">
        <v>95.4</v>
      </c>
      <c r="L145" s="272">
        <v>91.85</v>
      </c>
      <c r="M145" s="272">
        <v>5.93431</v>
      </c>
    </row>
    <row r="146" spans="1:13">
      <c r="A146" s="263">
        <v>136</v>
      </c>
      <c r="B146" s="272" t="s">
        <v>843</v>
      </c>
      <c r="C146" s="273">
        <v>219.05</v>
      </c>
      <c r="D146" s="274">
        <v>225.48333333333335</v>
      </c>
      <c r="E146" s="274">
        <v>211.06666666666669</v>
      </c>
      <c r="F146" s="274">
        <v>203.08333333333334</v>
      </c>
      <c r="G146" s="274">
        <v>188.66666666666669</v>
      </c>
      <c r="H146" s="274">
        <v>233.4666666666667</v>
      </c>
      <c r="I146" s="274">
        <v>247.88333333333333</v>
      </c>
      <c r="J146" s="274">
        <v>255.8666666666667</v>
      </c>
      <c r="K146" s="272">
        <v>239.9</v>
      </c>
      <c r="L146" s="272">
        <v>217.5</v>
      </c>
      <c r="M146" s="272">
        <v>19.16395</v>
      </c>
    </row>
    <row r="147" spans="1:13">
      <c r="A147" s="263">
        <v>137</v>
      </c>
      <c r="B147" s="272" t="s">
        <v>743</v>
      </c>
      <c r="C147" s="273">
        <v>1974.45</v>
      </c>
      <c r="D147" s="274">
        <v>1945.2333333333333</v>
      </c>
      <c r="E147" s="274">
        <v>1868.2166666666667</v>
      </c>
      <c r="F147" s="274">
        <v>1761.9833333333333</v>
      </c>
      <c r="G147" s="274">
        <v>1684.9666666666667</v>
      </c>
      <c r="H147" s="274">
        <v>2051.4666666666667</v>
      </c>
      <c r="I147" s="274">
        <v>2128.4833333333336</v>
      </c>
      <c r="J147" s="274">
        <v>2234.7166666666667</v>
      </c>
      <c r="K147" s="272">
        <v>2022.25</v>
      </c>
      <c r="L147" s="272">
        <v>1839</v>
      </c>
      <c r="M147" s="272">
        <v>0.34976000000000002</v>
      </c>
    </row>
    <row r="148" spans="1:13">
      <c r="A148" s="263">
        <v>138</v>
      </c>
      <c r="B148" s="272" t="s">
        <v>236</v>
      </c>
      <c r="C148" s="273">
        <v>70.55</v>
      </c>
      <c r="D148" s="274">
        <v>69.916666666666671</v>
      </c>
      <c r="E148" s="274">
        <v>68.63333333333334</v>
      </c>
      <c r="F148" s="274">
        <v>66.716666666666669</v>
      </c>
      <c r="G148" s="274">
        <v>65.433333333333337</v>
      </c>
      <c r="H148" s="274">
        <v>71.833333333333343</v>
      </c>
      <c r="I148" s="274">
        <v>73.116666666666674</v>
      </c>
      <c r="J148" s="274">
        <v>75.033333333333346</v>
      </c>
      <c r="K148" s="272">
        <v>71.2</v>
      </c>
      <c r="L148" s="272">
        <v>68</v>
      </c>
      <c r="M148" s="272">
        <v>41.633629999999997</v>
      </c>
    </row>
    <row r="149" spans="1:13">
      <c r="A149" s="263">
        <v>139</v>
      </c>
      <c r="B149" s="272" t="s">
        <v>94</v>
      </c>
      <c r="C149" s="273">
        <v>2916.9</v>
      </c>
      <c r="D149" s="274">
        <v>2912.1333333333332</v>
      </c>
      <c r="E149" s="274">
        <v>2876.2666666666664</v>
      </c>
      <c r="F149" s="274">
        <v>2835.6333333333332</v>
      </c>
      <c r="G149" s="274">
        <v>2799.7666666666664</v>
      </c>
      <c r="H149" s="274">
        <v>2952.7666666666664</v>
      </c>
      <c r="I149" s="274">
        <v>2988.6333333333332</v>
      </c>
      <c r="J149" s="274">
        <v>3029.2666666666664</v>
      </c>
      <c r="K149" s="272">
        <v>2948</v>
      </c>
      <c r="L149" s="272">
        <v>2871.5</v>
      </c>
      <c r="M149" s="272">
        <v>13.495279999999999</v>
      </c>
    </row>
    <row r="150" spans="1:13">
      <c r="A150" s="263">
        <v>140</v>
      </c>
      <c r="B150" s="272" t="s">
        <v>352</v>
      </c>
      <c r="C150" s="273">
        <v>164.4</v>
      </c>
      <c r="D150" s="274">
        <v>164.70000000000002</v>
      </c>
      <c r="E150" s="274">
        <v>161.55000000000004</v>
      </c>
      <c r="F150" s="274">
        <v>158.70000000000002</v>
      </c>
      <c r="G150" s="274">
        <v>155.55000000000004</v>
      </c>
      <c r="H150" s="274">
        <v>167.55000000000004</v>
      </c>
      <c r="I150" s="274">
        <v>170.70000000000002</v>
      </c>
      <c r="J150" s="274">
        <v>173.55000000000004</v>
      </c>
      <c r="K150" s="272">
        <v>167.85</v>
      </c>
      <c r="L150" s="272">
        <v>161.85</v>
      </c>
      <c r="M150" s="272">
        <v>1.1248</v>
      </c>
    </row>
    <row r="151" spans="1:13">
      <c r="A151" s="263">
        <v>141</v>
      </c>
      <c r="B151" s="272" t="s">
        <v>237</v>
      </c>
      <c r="C151" s="273">
        <v>486.1</v>
      </c>
      <c r="D151" s="274">
        <v>484.84999999999997</v>
      </c>
      <c r="E151" s="274">
        <v>476.29999999999995</v>
      </c>
      <c r="F151" s="274">
        <v>466.5</v>
      </c>
      <c r="G151" s="274">
        <v>457.95</v>
      </c>
      <c r="H151" s="274">
        <v>494.64999999999992</v>
      </c>
      <c r="I151" s="274">
        <v>503.2</v>
      </c>
      <c r="J151" s="274">
        <v>512.99999999999989</v>
      </c>
      <c r="K151" s="272">
        <v>493.4</v>
      </c>
      <c r="L151" s="272">
        <v>475.05</v>
      </c>
      <c r="M151" s="272">
        <v>17.914010000000001</v>
      </c>
    </row>
    <row r="152" spans="1:13">
      <c r="A152" s="263">
        <v>142</v>
      </c>
      <c r="B152" s="272" t="s">
        <v>238</v>
      </c>
      <c r="C152" s="273">
        <v>1432.05</v>
      </c>
      <c r="D152" s="274">
        <v>1413.25</v>
      </c>
      <c r="E152" s="274">
        <v>1382.55</v>
      </c>
      <c r="F152" s="274">
        <v>1333.05</v>
      </c>
      <c r="G152" s="274">
        <v>1302.3499999999999</v>
      </c>
      <c r="H152" s="274">
        <v>1462.75</v>
      </c>
      <c r="I152" s="274">
        <v>1493.4499999999998</v>
      </c>
      <c r="J152" s="274">
        <v>1542.95</v>
      </c>
      <c r="K152" s="272">
        <v>1443.95</v>
      </c>
      <c r="L152" s="272">
        <v>1363.75</v>
      </c>
      <c r="M152" s="272">
        <v>1.1313599999999999</v>
      </c>
    </row>
    <row r="153" spans="1:13">
      <c r="A153" s="263">
        <v>143</v>
      </c>
      <c r="B153" s="272" t="s">
        <v>239</v>
      </c>
      <c r="C153" s="273">
        <v>73.75</v>
      </c>
      <c r="D153" s="274">
        <v>74.233333333333334</v>
      </c>
      <c r="E153" s="274">
        <v>73.016666666666666</v>
      </c>
      <c r="F153" s="274">
        <v>72.283333333333331</v>
      </c>
      <c r="G153" s="274">
        <v>71.066666666666663</v>
      </c>
      <c r="H153" s="274">
        <v>74.966666666666669</v>
      </c>
      <c r="I153" s="274">
        <v>76.183333333333337</v>
      </c>
      <c r="J153" s="274">
        <v>76.916666666666671</v>
      </c>
      <c r="K153" s="272">
        <v>75.45</v>
      </c>
      <c r="L153" s="272">
        <v>73.5</v>
      </c>
      <c r="M153" s="272">
        <v>27.98432</v>
      </c>
    </row>
    <row r="154" spans="1:13">
      <c r="A154" s="263">
        <v>144</v>
      </c>
      <c r="B154" s="272" t="s">
        <v>95</v>
      </c>
      <c r="C154" s="273">
        <v>80.45</v>
      </c>
      <c r="D154" s="274">
        <v>79.166666666666671</v>
      </c>
      <c r="E154" s="274">
        <v>77.333333333333343</v>
      </c>
      <c r="F154" s="274">
        <v>74.216666666666669</v>
      </c>
      <c r="G154" s="274">
        <v>72.38333333333334</v>
      </c>
      <c r="H154" s="274">
        <v>82.283333333333346</v>
      </c>
      <c r="I154" s="274">
        <v>84.116666666666688</v>
      </c>
      <c r="J154" s="274">
        <v>87.233333333333348</v>
      </c>
      <c r="K154" s="272">
        <v>81</v>
      </c>
      <c r="L154" s="272">
        <v>76.05</v>
      </c>
      <c r="M154" s="272">
        <v>29.624490000000002</v>
      </c>
    </row>
    <row r="155" spans="1:13">
      <c r="A155" s="263">
        <v>145</v>
      </c>
      <c r="B155" s="272" t="s">
        <v>353</v>
      </c>
      <c r="C155" s="273">
        <v>596.15</v>
      </c>
      <c r="D155" s="274">
        <v>601.05000000000007</v>
      </c>
      <c r="E155" s="274">
        <v>588.10000000000014</v>
      </c>
      <c r="F155" s="274">
        <v>580.05000000000007</v>
      </c>
      <c r="G155" s="274">
        <v>567.10000000000014</v>
      </c>
      <c r="H155" s="274">
        <v>609.10000000000014</v>
      </c>
      <c r="I155" s="274">
        <v>622.05000000000018</v>
      </c>
      <c r="J155" s="274">
        <v>630.10000000000014</v>
      </c>
      <c r="K155" s="272">
        <v>614</v>
      </c>
      <c r="L155" s="272">
        <v>593</v>
      </c>
      <c r="M155" s="272">
        <v>0.71467000000000003</v>
      </c>
    </row>
    <row r="156" spans="1:13">
      <c r="A156" s="263">
        <v>146</v>
      </c>
      <c r="B156" s="272" t="s">
        <v>96</v>
      </c>
      <c r="C156" s="273">
        <v>1384.15</v>
      </c>
      <c r="D156" s="274">
        <v>1371.4000000000003</v>
      </c>
      <c r="E156" s="274">
        <v>1319.1500000000005</v>
      </c>
      <c r="F156" s="274">
        <v>1254.1500000000003</v>
      </c>
      <c r="G156" s="274">
        <v>1201.9000000000005</v>
      </c>
      <c r="H156" s="274">
        <v>1436.4000000000005</v>
      </c>
      <c r="I156" s="274">
        <v>1488.65</v>
      </c>
      <c r="J156" s="274">
        <v>1553.6500000000005</v>
      </c>
      <c r="K156" s="272">
        <v>1423.65</v>
      </c>
      <c r="L156" s="272">
        <v>1306.4000000000001</v>
      </c>
      <c r="M156" s="272">
        <v>46.068899999999999</v>
      </c>
    </row>
    <row r="157" spans="1:13">
      <c r="A157" s="263">
        <v>147</v>
      </c>
      <c r="B157" s="272" t="s">
        <v>97</v>
      </c>
      <c r="C157" s="273">
        <v>204.5</v>
      </c>
      <c r="D157" s="274">
        <v>204.56666666666669</v>
      </c>
      <c r="E157" s="274">
        <v>201.13333333333338</v>
      </c>
      <c r="F157" s="274">
        <v>197.76666666666668</v>
      </c>
      <c r="G157" s="274">
        <v>194.33333333333337</v>
      </c>
      <c r="H157" s="274">
        <v>207.93333333333339</v>
      </c>
      <c r="I157" s="274">
        <v>211.36666666666673</v>
      </c>
      <c r="J157" s="274">
        <v>214.73333333333341</v>
      </c>
      <c r="K157" s="272">
        <v>208</v>
      </c>
      <c r="L157" s="272">
        <v>201.2</v>
      </c>
      <c r="M157" s="272">
        <v>66.464839999999995</v>
      </c>
    </row>
    <row r="158" spans="1:13">
      <c r="A158" s="263">
        <v>148</v>
      </c>
      <c r="B158" s="272" t="s">
        <v>355</v>
      </c>
      <c r="C158" s="273">
        <v>294.35000000000002</v>
      </c>
      <c r="D158" s="274">
        <v>293.78333333333336</v>
      </c>
      <c r="E158" s="274">
        <v>290.56666666666672</v>
      </c>
      <c r="F158" s="274">
        <v>286.78333333333336</v>
      </c>
      <c r="G158" s="274">
        <v>283.56666666666672</v>
      </c>
      <c r="H158" s="274">
        <v>297.56666666666672</v>
      </c>
      <c r="I158" s="274">
        <v>300.7833333333333</v>
      </c>
      <c r="J158" s="274">
        <v>304.56666666666672</v>
      </c>
      <c r="K158" s="272">
        <v>297</v>
      </c>
      <c r="L158" s="272">
        <v>290</v>
      </c>
      <c r="M158" s="272">
        <v>2.1918299999999999</v>
      </c>
    </row>
    <row r="159" spans="1:13">
      <c r="A159" s="263">
        <v>149</v>
      </c>
      <c r="B159" s="272" t="s">
        <v>98</v>
      </c>
      <c r="C159" s="273">
        <v>81.599999999999994</v>
      </c>
      <c r="D159" s="274">
        <v>81</v>
      </c>
      <c r="E159" s="274">
        <v>79.8</v>
      </c>
      <c r="F159" s="274">
        <v>78</v>
      </c>
      <c r="G159" s="274">
        <v>76.8</v>
      </c>
      <c r="H159" s="274">
        <v>82.8</v>
      </c>
      <c r="I159" s="274">
        <v>83.999999999999986</v>
      </c>
      <c r="J159" s="274">
        <v>85.8</v>
      </c>
      <c r="K159" s="272">
        <v>82.2</v>
      </c>
      <c r="L159" s="272">
        <v>79.2</v>
      </c>
      <c r="M159" s="272">
        <v>362.30202000000003</v>
      </c>
    </row>
    <row r="160" spans="1:13">
      <c r="A160" s="263">
        <v>150</v>
      </c>
      <c r="B160" s="272" t="s">
        <v>356</v>
      </c>
      <c r="C160" s="273">
        <v>2414.75</v>
      </c>
      <c r="D160" s="274">
        <v>2414.6</v>
      </c>
      <c r="E160" s="274">
        <v>2383.1999999999998</v>
      </c>
      <c r="F160" s="274">
        <v>2351.65</v>
      </c>
      <c r="G160" s="274">
        <v>2320.25</v>
      </c>
      <c r="H160" s="274">
        <v>2446.1499999999996</v>
      </c>
      <c r="I160" s="274">
        <v>2477.5500000000002</v>
      </c>
      <c r="J160" s="274">
        <v>2509.0999999999995</v>
      </c>
      <c r="K160" s="272">
        <v>2446</v>
      </c>
      <c r="L160" s="272">
        <v>2383.0500000000002</v>
      </c>
      <c r="M160" s="272">
        <v>0.10743</v>
      </c>
    </row>
    <row r="161" spans="1:13">
      <c r="A161" s="263">
        <v>151</v>
      </c>
      <c r="B161" s="272" t="s">
        <v>357</v>
      </c>
      <c r="C161" s="273">
        <v>369.95</v>
      </c>
      <c r="D161" s="274">
        <v>371.65000000000003</v>
      </c>
      <c r="E161" s="274">
        <v>363.30000000000007</v>
      </c>
      <c r="F161" s="274">
        <v>356.65000000000003</v>
      </c>
      <c r="G161" s="274">
        <v>348.30000000000007</v>
      </c>
      <c r="H161" s="274">
        <v>378.30000000000007</v>
      </c>
      <c r="I161" s="274">
        <v>386.65000000000009</v>
      </c>
      <c r="J161" s="274">
        <v>393.30000000000007</v>
      </c>
      <c r="K161" s="272">
        <v>380</v>
      </c>
      <c r="L161" s="272">
        <v>365</v>
      </c>
      <c r="M161" s="272">
        <v>2.5853299999999999</v>
      </c>
    </row>
    <row r="162" spans="1:13">
      <c r="A162" s="263">
        <v>152</v>
      </c>
      <c r="B162" s="272" t="s">
        <v>358</v>
      </c>
      <c r="C162" s="273">
        <v>644.9</v>
      </c>
      <c r="D162" s="274">
        <v>651.04999999999995</v>
      </c>
      <c r="E162" s="274">
        <v>634.39999999999986</v>
      </c>
      <c r="F162" s="274">
        <v>623.89999999999986</v>
      </c>
      <c r="G162" s="274">
        <v>607.24999999999977</v>
      </c>
      <c r="H162" s="274">
        <v>661.55</v>
      </c>
      <c r="I162" s="274">
        <v>678.2</v>
      </c>
      <c r="J162" s="274">
        <v>688.7</v>
      </c>
      <c r="K162" s="272">
        <v>667.7</v>
      </c>
      <c r="L162" s="272">
        <v>640.54999999999995</v>
      </c>
      <c r="M162" s="272">
        <v>3.9315799999999999</v>
      </c>
    </row>
    <row r="163" spans="1:13">
      <c r="A163" s="263">
        <v>153</v>
      </c>
      <c r="B163" s="272" t="s">
        <v>359</v>
      </c>
      <c r="C163" s="273">
        <v>93.3</v>
      </c>
      <c r="D163" s="274">
        <v>93.600000000000009</v>
      </c>
      <c r="E163" s="274">
        <v>90.700000000000017</v>
      </c>
      <c r="F163" s="274">
        <v>88.100000000000009</v>
      </c>
      <c r="G163" s="274">
        <v>85.200000000000017</v>
      </c>
      <c r="H163" s="274">
        <v>96.200000000000017</v>
      </c>
      <c r="I163" s="274">
        <v>99.100000000000023</v>
      </c>
      <c r="J163" s="274">
        <v>101.70000000000002</v>
      </c>
      <c r="K163" s="272">
        <v>96.5</v>
      </c>
      <c r="L163" s="272">
        <v>91</v>
      </c>
      <c r="M163" s="272">
        <v>36.337380000000003</v>
      </c>
    </row>
    <row r="164" spans="1:13">
      <c r="A164" s="263">
        <v>154</v>
      </c>
      <c r="B164" s="272" t="s">
        <v>360</v>
      </c>
      <c r="C164" s="273">
        <v>169.35</v>
      </c>
      <c r="D164" s="274">
        <v>167.58333333333334</v>
      </c>
      <c r="E164" s="274">
        <v>165.16666666666669</v>
      </c>
      <c r="F164" s="274">
        <v>160.98333333333335</v>
      </c>
      <c r="G164" s="274">
        <v>158.56666666666669</v>
      </c>
      <c r="H164" s="274">
        <v>171.76666666666668</v>
      </c>
      <c r="I164" s="274">
        <v>174.18333333333337</v>
      </c>
      <c r="J164" s="274">
        <v>178.36666666666667</v>
      </c>
      <c r="K164" s="272">
        <v>170</v>
      </c>
      <c r="L164" s="272">
        <v>163.4</v>
      </c>
      <c r="M164" s="272">
        <v>29.285499999999999</v>
      </c>
    </row>
    <row r="165" spans="1:13">
      <c r="A165" s="263">
        <v>155</v>
      </c>
      <c r="B165" s="272" t="s">
        <v>240</v>
      </c>
      <c r="C165" s="273">
        <v>8.15</v>
      </c>
      <c r="D165" s="274">
        <v>8.1833333333333318</v>
      </c>
      <c r="E165" s="274">
        <v>8.1166666666666636</v>
      </c>
      <c r="F165" s="274">
        <v>8.0833333333333321</v>
      </c>
      <c r="G165" s="274">
        <v>8.0166666666666639</v>
      </c>
      <c r="H165" s="274">
        <v>8.2166666666666632</v>
      </c>
      <c r="I165" s="274">
        <v>8.2833333333333297</v>
      </c>
      <c r="J165" s="274">
        <v>8.3166666666666629</v>
      </c>
      <c r="K165" s="272">
        <v>8.25</v>
      </c>
      <c r="L165" s="272">
        <v>8.15</v>
      </c>
      <c r="M165" s="272">
        <v>92.441410000000005</v>
      </c>
    </row>
    <row r="166" spans="1:13">
      <c r="A166" s="263">
        <v>156</v>
      </c>
      <c r="B166" s="272" t="s">
        <v>241</v>
      </c>
      <c r="C166" s="273">
        <v>77.599999999999994</v>
      </c>
      <c r="D166" s="274">
        <v>77.599999999999994</v>
      </c>
      <c r="E166" s="274">
        <v>77.599999999999994</v>
      </c>
      <c r="F166" s="274">
        <v>77.599999999999994</v>
      </c>
      <c r="G166" s="274">
        <v>77.599999999999994</v>
      </c>
      <c r="H166" s="274">
        <v>77.599999999999994</v>
      </c>
      <c r="I166" s="274">
        <v>77.599999999999994</v>
      </c>
      <c r="J166" s="274">
        <v>77.599999999999994</v>
      </c>
      <c r="K166" s="272">
        <v>77.599999999999994</v>
      </c>
      <c r="L166" s="272">
        <v>77.599999999999994</v>
      </c>
      <c r="M166" s="272">
        <v>14.447760000000001</v>
      </c>
    </row>
    <row r="167" spans="1:13">
      <c r="A167" s="263">
        <v>157</v>
      </c>
      <c r="B167" s="272" t="s">
        <v>99</v>
      </c>
      <c r="C167" s="273">
        <v>130.44999999999999</v>
      </c>
      <c r="D167" s="274">
        <v>130.73333333333332</v>
      </c>
      <c r="E167" s="274">
        <v>129.01666666666665</v>
      </c>
      <c r="F167" s="274">
        <v>127.58333333333334</v>
      </c>
      <c r="G167" s="274">
        <v>125.86666666666667</v>
      </c>
      <c r="H167" s="274">
        <v>132.16666666666663</v>
      </c>
      <c r="I167" s="274">
        <v>133.88333333333327</v>
      </c>
      <c r="J167" s="274">
        <v>135.31666666666661</v>
      </c>
      <c r="K167" s="272">
        <v>132.44999999999999</v>
      </c>
      <c r="L167" s="272">
        <v>129.30000000000001</v>
      </c>
      <c r="M167" s="272">
        <v>183.39187999999999</v>
      </c>
    </row>
    <row r="168" spans="1:13">
      <c r="A168" s="263">
        <v>158</v>
      </c>
      <c r="B168" s="272" t="s">
        <v>361</v>
      </c>
      <c r="C168" s="273">
        <v>288.35000000000002</v>
      </c>
      <c r="D168" s="274">
        <v>287.38333333333333</v>
      </c>
      <c r="E168" s="274">
        <v>279.31666666666666</v>
      </c>
      <c r="F168" s="274">
        <v>270.28333333333336</v>
      </c>
      <c r="G168" s="274">
        <v>262.2166666666667</v>
      </c>
      <c r="H168" s="274">
        <v>296.41666666666663</v>
      </c>
      <c r="I168" s="274">
        <v>304.48333333333323</v>
      </c>
      <c r="J168" s="274">
        <v>313.51666666666659</v>
      </c>
      <c r="K168" s="272">
        <v>295.45</v>
      </c>
      <c r="L168" s="272">
        <v>278.35000000000002</v>
      </c>
      <c r="M168" s="272">
        <v>2.6319699999999999</v>
      </c>
    </row>
    <row r="169" spans="1:13">
      <c r="A169" s="263">
        <v>159</v>
      </c>
      <c r="B169" s="272" t="s">
        <v>362</v>
      </c>
      <c r="C169" s="273">
        <v>207.25</v>
      </c>
      <c r="D169" s="274">
        <v>207.61666666666667</v>
      </c>
      <c r="E169" s="274">
        <v>204.23333333333335</v>
      </c>
      <c r="F169" s="274">
        <v>201.21666666666667</v>
      </c>
      <c r="G169" s="274">
        <v>197.83333333333334</v>
      </c>
      <c r="H169" s="274">
        <v>210.63333333333335</v>
      </c>
      <c r="I169" s="274">
        <v>214.01666666666668</v>
      </c>
      <c r="J169" s="274">
        <v>217.03333333333336</v>
      </c>
      <c r="K169" s="272">
        <v>211</v>
      </c>
      <c r="L169" s="272">
        <v>204.6</v>
      </c>
      <c r="M169" s="272">
        <v>3.05437</v>
      </c>
    </row>
    <row r="170" spans="1:13">
      <c r="A170" s="263">
        <v>160</v>
      </c>
      <c r="B170" s="272" t="s">
        <v>745</v>
      </c>
      <c r="C170" s="273">
        <v>3630.3</v>
      </c>
      <c r="D170" s="274">
        <v>3626.2833333333333</v>
      </c>
      <c r="E170" s="274">
        <v>3556.5666666666666</v>
      </c>
      <c r="F170" s="274">
        <v>3482.8333333333335</v>
      </c>
      <c r="G170" s="274">
        <v>3413.1166666666668</v>
      </c>
      <c r="H170" s="274">
        <v>3700.0166666666664</v>
      </c>
      <c r="I170" s="274">
        <v>3769.7333333333327</v>
      </c>
      <c r="J170" s="274">
        <v>3843.4666666666662</v>
      </c>
      <c r="K170" s="272">
        <v>3696</v>
      </c>
      <c r="L170" s="272">
        <v>3552.55</v>
      </c>
      <c r="M170" s="272">
        <v>0.31089</v>
      </c>
    </row>
    <row r="171" spans="1:13">
      <c r="A171" s="263">
        <v>161</v>
      </c>
      <c r="B171" s="272" t="s">
        <v>102</v>
      </c>
      <c r="C171" s="273">
        <v>26.3</v>
      </c>
      <c r="D171" s="274">
        <v>26.133333333333336</v>
      </c>
      <c r="E171" s="274">
        <v>24.916666666666671</v>
      </c>
      <c r="F171" s="274">
        <v>23.533333333333335</v>
      </c>
      <c r="G171" s="274">
        <v>22.31666666666667</v>
      </c>
      <c r="H171" s="274">
        <v>27.516666666666673</v>
      </c>
      <c r="I171" s="274">
        <v>28.733333333333334</v>
      </c>
      <c r="J171" s="274">
        <v>30.116666666666674</v>
      </c>
      <c r="K171" s="272">
        <v>27.35</v>
      </c>
      <c r="L171" s="272">
        <v>24.75</v>
      </c>
      <c r="M171" s="272">
        <v>666.41152</v>
      </c>
    </row>
    <row r="172" spans="1:13">
      <c r="A172" s="263">
        <v>162</v>
      </c>
      <c r="B172" s="272" t="s">
        <v>363</v>
      </c>
      <c r="C172" s="273">
        <v>2177.6</v>
      </c>
      <c r="D172" s="274">
        <v>2166.8666666666668</v>
      </c>
      <c r="E172" s="274">
        <v>2113.7333333333336</v>
      </c>
      <c r="F172" s="274">
        <v>2049.8666666666668</v>
      </c>
      <c r="G172" s="274">
        <v>1996.7333333333336</v>
      </c>
      <c r="H172" s="274">
        <v>2230.7333333333336</v>
      </c>
      <c r="I172" s="274">
        <v>2283.8666666666668</v>
      </c>
      <c r="J172" s="274">
        <v>2347.7333333333336</v>
      </c>
      <c r="K172" s="272">
        <v>2220</v>
      </c>
      <c r="L172" s="272">
        <v>2103</v>
      </c>
      <c r="M172" s="272">
        <v>0.41055000000000003</v>
      </c>
    </row>
    <row r="173" spans="1:13">
      <c r="A173" s="263">
        <v>163</v>
      </c>
      <c r="B173" s="272" t="s">
        <v>746</v>
      </c>
      <c r="C173" s="273">
        <v>186.65</v>
      </c>
      <c r="D173" s="274">
        <v>187.16666666666666</v>
      </c>
      <c r="E173" s="274">
        <v>184.68333333333331</v>
      </c>
      <c r="F173" s="274">
        <v>182.71666666666664</v>
      </c>
      <c r="G173" s="274">
        <v>180.23333333333329</v>
      </c>
      <c r="H173" s="274">
        <v>189.13333333333333</v>
      </c>
      <c r="I173" s="274">
        <v>191.61666666666667</v>
      </c>
      <c r="J173" s="274">
        <v>193.58333333333334</v>
      </c>
      <c r="K173" s="272">
        <v>189.65</v>
      </c>
      <c r="L173" s="272">
        <v>185.2</v>
      </c>
      <c r="M173" s="272">
        <v>0.79252</v>
      </c>
    </row>
    <row r="174" spans="1:13">
      <c r="A174" s="263">
        <v>164</v>
      </c>
      <c r="B174" s="272" t="s">
        <v>364</v>
      </c>
      <c r="C174" s="273">
        <v>2280.5500000000002</v>
      </c>
      <c r="D174" s="274">
        <v>2258.4500000000003</v>
      </c>
      <c r="E174" s="274">
        <v>2217.1000000000004</v>
      </c>
      <c r="F174" s="274">
        <v>2153.65</v>
      </c>
      <c r="G174" s="274">
        <v>2112.3000000000002</v>
      </c>
      <c r="H174" s="274">
        <v>2321.9000000000005</v>
      </c>
      <c r="I174" s="274">
        <v>2363.25</v>
      </c>
      <c r="J174" s="274">
        <v>2426.7000000000007</v>
      </c>
      <c r="K174" s="272">
        <v>2299.8000000000002</v>
      </c>
      <c r="L174" s="272">
        <v>2195</v>
      </c>
      <c r="M174" s="272">
        <v>0.17427000000000001</v>
      </c>
    </row>
    <row r="175" spans="1:13">
      <c r="A175" s="263">
        <v>165</v>
      </c>
      <c r="B175" s="272" t="s">
        <v>242</v>
      </c>
      <c r="C175" s="273">
        <v>137.75</v>
      </c>
      <c r="D175" s="274">
        <v>138.54999999999998</v>
      </c>
      <c r="E175" s="274">
        <v>136.29999999999995</v>
      </c>
      <c r="F175" s="274">
        <v>134.84999999999997</v>
      </c>
      <c r="G175" s="274">
        <v>132.59999999999994</v>
      </c>
      <c r="H175" s="274">
        <v>139.99999999999997</v>
      </c>
      <c r="I175" s="274">
        <v>142.25000000000003</v>
      </c>
      <c r="J175" s="274">
        <v>143.69999999999999</v>
      </c>
      <c r="K175" s="272">
        <v>140.80000000000001</v>
      </c>
      <c r="L175" s="272">
        <v>137.1</v>
      </c>
      <c r="M175" s="272">
        <v>2.9254899999999999</v>
      </c>
    </row>
    <row r="176" spans="1:13">
      <c r="A176" s="263">
        <v>166</v>
      </c>
      <c r="B176" s="272" t="s">
        <v>365</v>
      </c>
      <c r="C176" s="273">
        <v>5681.55</v>
      </c>
      <c r="D176" s="274">
        <v>5693.1166666666677</v>
      </c>
      <c r="E176" s="274">
        <v>5596.133333333335</v>
      </c>
      <c r="F176" s="274">
        <v>5510.7166666666672</v>
      </c>
      <c r="G176" s="274">
        <v>5413.7333333333345</v>
      </c>
      <c r="H176" s="274">
        <v>5778.5333333333356</v>
      </c>
      <c r="I176" s="274">
        <v>5875.5166666666673</v>
      </c>
      <c r="J176" s="274">
        <v>5960.9333333333361</v>
      </c>
      <c r="K176" s="272">
        <v>5790.1</v>
      </c>
      <c r="L176" s="272">
        <v>5607.7</v>
      </c>
      <c r="M176" s="272">
        <v>0.11408</v>
      </c>
    </row>
    <row r="177" spans="1:13">
      <c r="A177" s="263">
        <v>167</v>
      </c>
      <c r="B177" s="272" t="s">
        <v>366</v>
      </c>
      <c r="C177" s="273">
        <v>1460.4</v>
      </c>
      <c r="D177" s="274">
        <v>1462.45</v>
      </c>
      <c r="E177" s="274">
        <v>1450.45</v>
      </c>
      <c r="F177" s="274">
        <v>1440.5</v>
      </c>
      <c r="G177" s="274">
        <v>1428.5</v>
      </c>
      <c r="H177" s="274">
        <v>1472.4</v>
      </c>
      <c r="I177" s="274">
        <v>1484.4</v>
      </c>
      <c r="J177" s="274">
        <v>1494.3500000000001</v>
      </c>
      <c r="K177" s="272">
        <v>1474.45</v>
      </c>
      <c r="L177" s="272">
        <v>1452.5</v>
      </c>
      <c r="M177" s="272">
        <v>1.0248900000000001</v>
      </c>
    </row>
    <row r="178" spans="1:13">
      <c r="A178" s="263">
        <v>168</v>
      </c>
      <c r="B178" s="272" t="s">
        <v>100</v>
      </c>
      <c r="C178" s="273">
        <v>501.55</v>
      </c>
      <c r="D178" s="274">
        <v>499.55</v>
      </c>
      <c r="E178" s="274">
        <v>491.3</v>
      </c>
      <c r="F178" s="274">
        <v>481.05</v>
      </c>
      <c r="G178" s="274">
        <v>472.8</v>
      </c>
      <c r="H178" s="274">
        <v>509.8</v>
      </c>
      <c r="I178" s="274">
        <v>518.04999999999995</v>
      </c>
      <c r="J178" s="274">
        <v>528.29999999999995</v>
      </c>
      <c r="K178" s="272">
        <v>507.8</v>
      </c>
      <c r="L178" s="272">
        <v>489.3</v>
      </c>
      <c r="M178" s="272">
        <v>34.758139999999997</v>
      </c>
    </row>
    <row r="179" spans="1:13">
      <c r="A179" s="263">
        <v>169</v>
      </c>
      <c r="B179" s="272" t="s">
        <v>367</v>
      </c>
      <c r="C179" s="273">
        <v>939.95</v>
      </c>
      <c r="D179" s="274">
        <v>939.63333333333333</v>
      </c>
      <c r="E179" s="274">
        <v>934.31666666666661</v>
      </c>
      <c r="F179" s="274">
        <v>928.68333333333328</v>
      </c>
      <c r="G179" s="274">
        <v>923.36666666666656</v>
      </c>
      <c r="H179" s="274">
        <v>945.26666666666665</v>
      </c>
      <c r="I179" s="274">
        <v>950.58333333333348</v>
      </c>
      <c r="J179" s="274">
        <v>956.2166666666667</v>
      </c>
      <c r="K179" s="272">
        <v>944.95</v>
      </c>
      <c r="L179" s="272">
        <v>934</v>
      </c>
      <c r="M179" s="272">
        <v>0.47040999999999999</v>
      </c>
    </row>
    <row r="180" spans="1:13">
      <c r="A180" s="263">
        <v>170</v>
      </c>
      <c r="B180" s="272" t="s">
        <v>243</v>
      </c>
      <c r="C180" s="273">
        <v>530.79999999999995</v>
      </c>
      <c r="D180" s="274">
        <v>531.76666666666665</v>
      </c>
      <c r="E180" s="274">
        <v>525.5333333333333</v>
      </c>
      <c r="F180" s="274">
        <v>520.26666666666665</v>
      </c>
      <c r="G180" s="274">
        <v>514.0333333333333</v>
      </c>
      <c r="H180" s="274">
        <v>537.0333333333333</v>
      </c>
      <c r="I180" s="274">
        <v>543.26666666666665</v>
      </c>
      <c r="J180" s="274">
        <v>548.5333333333333</v>
      </c>
      <c r="K180" s="272">
        <v>538</v>
      </c>
      <c r="L180" s="272">
        <v>526.5</v>
      </c>
      <c r="M180" s="272">
        <v>1.98163</v>
      </c>
    </row>
    <row r="181" spans="1:13">
      <c r="A181" s="263">
        <v>171</v>
      </c>
      <c r="B181" s="272" t="s">
        <v>103</v>
      </c>
      <c r="C181" s="273">
        <v>746.9</v>
      </c>
      <c r="D181" s="274">
        <v>748.94999999999993</v>
      </c>
      <c r="E181" s="274">
        <v>741.49999999999989</v>
      </c>
      <c r="F181" s="274">
        <v>736.09999999999991</v>
      </c>
      <c r="G181" s="274">
        <v>728.64999999999986</v>
      </c>
      <c r="H181" s="274">
        <v>754.34999999999991</v>
      </c>
      <c r="I181" s="274">
        <v>761.8</v>
      </c>
      <c r="J181" s="274">
        <v>767.19999999999993</v>
      </c>
      <c r="K181" s="272">
        <v>756.4</v>
      </c>
      <c r="L181" s="272">
        <v>743.55</v>
      </c>
      <c r="M181" s="272">
        <v>12.250170000000001</v>
      </c>
    </row>
    <row r="182" spans="1:13">
      <c r="A182" s="263">
        <v>172</v>
      </c>
      <c r="B182" s="272" t="s">
        <v>244</v>
      </c>
      <c r="C182" s="273">
        <v>454.75</v>
      </c>
      <c r="D182" s="274">
        <v>453.06666666666666</v>
      </c>
      <c r="E182" s="274">
        <v>449.23333333333335</v>
      </c>
      <c r="F182" s="274">
        <v>443.7166666666667</v>
      </c>
      <c r="G182" s="274">
        <v>439.88333333333338</v>
      </c>
      <c r="H182" s="274">
        <v>458.58333333333331</v>
      </c>
      <c r="I182" s="274">
        <v>462.41666666666669</v>
      </c>
      <c r="J182" s="274">
        <v>467.93333333333328</v>
      </c>
      <c r="K182" s="272">
        <v>456.9</v>
      </c>
      <c r="L182" s="272">
        <v>447.55</v>
      </c>
      <c r="M182" s="272">
        <v>3.5447700000000002</v>
      </c>
    </row>
    <row r="183" spans="1:13">
      <c r="A183" s="263">
        <v>173</v>
      </c>
      <c r="B183" s="272" t="s">
        <v>245</v>
      </c>
      <c r="C183" s="273">
        <v>1388.9</v>
      </c>
      <c r="D183" s="274">
        <v>1397.45</v>
      </c>
      <c r="E183" s="274">
        <v>1374.9</v>
      </c>
      <c r="F183" s="274">
        <v>1360.9</v>
      </c>
      <c r="G183" s="274">
        <v>1338.3500000000001</v>
      </c>
      <c r="H183" s="274">
        <v>1411.45</v>
      </c>
      <c r="I183" s="274">
        <v>1433.9999999999998</v>
      </c>
      <c r="J183" s="274">
        <v>1448</v>
      </c>
      <c r="K183" s="272">
        <v>1420</v>
      </c>
      <c r="L183" s="272">
        <v>1383.45</v>
      </c>
      <c r="M183" s="272">
        <v>10.76817</v>
      </c>
    </row>
    <row r="184" spans="1:13">
      <c r="A184" s="263">
        <v>174</v>
      </c>
      <c r="B184" s="272" t="s">
        <v>368</v>
      </c>
      <c r="C184" s="273">
        <v>343.6</v>
      </c>
      <c r="D184" s="274">
        <v>337.73333333333335</v>
      </c>
      <c r="E184" s="274">
        <v>328.61666666666667</v>
      </c>
      <c r="F184" s="274">
        <v>313.63333333333333</v>
      </c>
      <c r="G184" s="274">
        <v>304.51666666666665</v>
      </c>
      <c r="H184" s="274">
        <v>352.7166666666667</v>
      </c>
      <c r="I184" s="274">
        <v>361.83333333333337</v>
      </c>
      <c r="J184" s="274">
        <v>376.81666666666672</v>
      </c>
      <c r="K184" s="272">
        <v>346.85</v>
      </c>
      <c r="L184" s="272">
        <v>322.75</v>
      </c>
      <c r="M184" s="272">
        <v>29.702660000000002</v>
      </c>
    </row>
    <row r="185" spans="1:13">
      <c r="A185" s="263">
        <v>175</v>
      </c>
      <c r="B185" s="272" t="s">
        <v>246</v>
      </c>
      <c r="C185" s="273">
        <v>333.7</v>
      </c>
      <c r="D185" s="274">
        <v>333.36666666666662</v>
      </c>
      <c r="E185" s="274">
        <v>326.53333333333325</v>
      </c>
      <c r="F185" s="274">
        <v>319.36666666666662</v>
      </c>
      <c r="G185" s="274">
        <v>312.53333333333325</v>
      </c>
      <c r="H185" s="274">
        <v>340.53333333333325</v>
      </c>
      <c r="I185" s="274">
        <v>347.36666666666662</v>
      </c>
      <c r="J185" s="274">
        <v>354.53333333333325</v>
      </c>
      <c r="K185" s="272">
        <v>340.2</v>
      </c>
      <c r="L185" s="272">
        <v>326.2</v>
      </c>
      <c r="M185" s="272">
        <v>13.031639999999999</v>
      </c>
    </row>
    <row r="186" spans="1:13">
      <c r="A186" s="263">
        <v>176</v>
      </c>
      <c r="B186" s="272" t="s">
        <v>104</v>
      </c>
      <c r="C186" s="273">
        <v>1190.8499999999999</v>
      </c>
      <c r="D186" s="274">
        <v>1189.5333333333333</v>
      </c>
      <c r="E186" s="274">
        <v>1173.5666666666666</v>
      </c>
      <c r="F186" s="274">
        <v>1156.2833333333333</v>
      </c>
      <c r="G186" s="274">
        <v>1140.3166666666666</v>
      </c>
      <c r="H186" s="274">
        <v>1206.8166666666666</v>
      </c>
      <c r="I186" s="274">
        <v>1222.7833333333333</v>
      </c>
      <c r="J186" s="274">
        <v>1240.0666666666666</v>
      </c>
      <c r="K186" s="272">
        <v>1205.5</v>
      </c>
      <c r="L186" s="272">
        <v>1172.25</v>
      </c>
      <c r="M186" s="272">
        <v>24.270849999999999</v>
      </c>
    </row>
    <row r="187" spans="1:13">
      <c r="A187" s="263">
        <v>177</v>
      </c>
      <c r="B187" s="272" t="s">
        <v>369</v>
      </c>
      <c r="C187" s="273">
        <v>258.60000000000002</v>
      </c>
      <c r="D187" s="274">
        <v>260.23333333333335</v>
      </c>
      <c r="E187" s="274">
        <v>255.4666666666667</v>
      </c>
      <c r="F187" s="274">
        <v>252.33333333333337</v>
      </c>
      <c r="G187" s="274">
        <v>247.56666666666672</v>
      </c>
      <c r="H187" s="274">
        <v>263.36666666666667</v>
      </c>
      <c r="I187" s="274">
        <v>268.13333333333333</v>
      </c>
      <c r="J187" s="274">
        <v>271.26666666666665</v>
      </c>
      <c r="K187" s="272">
        <v>265</v>
      </c>
      <c r="L187" s="272">
        <v>257.10000000000002</v>
      </c>
      <c r="M187" s="272">
        <v>1.7795799999999999</v>
      </c>
    </row>
    <row r="188" spans="1:13">
      <c r="A188" s="263">
        <v>178</v>
      </c>
      <c r="B188" s="272" t="s">
        <v>370</v>
      </c>
      <c r="C188" s="273">
        <v>89.65</v>
      </c>
      <c r="D188" s="274">
        <v>89.483333333333348</v>
      </c>
      <c r="E188" s="274">
        <v>88.266666666666694</v>
      </c>
      <c r="F188" s="274">
        <v>86.88333333333334</v>
      </c>
      <c r="G188" s="274">
        <v>85.666666666666686</v>
      </c>
      <c r="H188" s="274">
        <v>90.866666666666703</v>
      </c>
      <c r="I188" s="274">
        <v>92.083333333333343</v>
      </c>
      <c r="J188" s="274">
        <v>93.466666666666711</v>
      </c>
      <c r="K188" s="272">
        <v>90.7</v>
      </c>
      <c r="L188" s="272">
        <v>88.1</v>
      </c>
      <c r="M188" s="272">
        <v>8.2562200000000008</v>
      </c>
    </row>
    <row r="189" spans="1:13">
      <c r="A189" s="263">
        <v>179</v>
      </c>
      <c r="B189" s="272" t="s">
        <v>371</v>
      </c>
      <c r="C189" s="273">
        <v>780.9</v>
      </c>
      <c r="D189" s="274">
        <v>774.6</v>
      </c>
      <c r="E189" s="274">
        <v>744.5</v>
      </c>
      <c r="F189" s="274">
        <v>708.1</v>
      </c>
      <c r="G189" s="274">
        <v>678</v>
      </c>
      <c r="H189" s="274">
        <v>811</v>
      </c>
      <c r="I189" s="274">
        <v>841.10000000000014</v>
      </c>
      <c r="J189" s="274">
        <v>877.5</v>
      </c>
      <c r="K189" s="272">
        <v>804.7</v>
      </c>
      <c r="L189" s="272">
        <v>738.2</v>
      </c>
      <c r="M189" s="272">
        <v>7.0746700000000002</v>
      </c>
    </row>
    <row r="190" spans="1:13">
      <c r="A190" s="263">
        <v>180</v>
      </c>
      <c r="B190" s="272" t="s">
        <v>372</v>
      </c>
      <c r="C190" s="273">
        <v>337.3</v>
      </c>
      <c r="D190" s="274">
        <v>337.43333333333334</v>
      </c>
      <c r="E190" s="274">
        <v>335.11666666666667</v>
      </c>
      <c r="F190" s="274">
        <v>332.93333333333334</v>
      </c>
      <c r="G190" s="274">
        <v>330.61666666666667</v>
      </c>
      <c r="H190" s="274">
        <v>339.61666666666667</v>
      </c>
      <c r="I190" s="274">
        <v>341.93333333333339</v>
      </c>
      <c r="J190" s="274">
        <v>344.11666666666667</v>
      </c>
      <c r="K190" s="272">
        <v>339.75</v>
      </c>
      <c r="L190" s="272">
        <v>335.25</v>
      </c>
      <c r="M190" s="272">
        <v>0.64725999999999995</v>
      </c>
    </row>
    <row r="191" spans="1:13">
      <c r="A191" s="263">
        <v>181</v>
      </c>
      <c r="B191" s="272" t="s">
        <v>744</v>
      </c>
      <c r="C191" s="273">
        <v>139.65</v>
      </c>
      <c r="D191" s="274">
        <v>140.81666666666666</v>
      </c>
      <c r="E191" s="274">
        <v>137.63333333333333</v>
      </c>
      <c r="F191" s="274">
        <v>135.61666666666667</v>
      </c>
      <c r="G191" s="274">
        <v>132.43333333333334</v>
      </c>
      <c r="H191" s="274">
        <v>142.83333333333331</v>
      </c>
      <c r="I191" s="274">
        <v>146.01666666666665</v>
      </c>
      <c r="J191" s="274">
        <v>148.0333333333333</v>
      </c>
      <c r="K191" s="272">
        <v>144</v>
      </c>
      <c r="L191" s="272">
        <v>138.80000000000001</v>
      </c>
      <c r="M191" s="272">
        <v>2.2145100000000002</v>
      </c>
    </row>
    <row r="192" spans="1:13">
      <c r="A192" s="263">
        <v>182</v>
      </c>
      <c r="B192" s="272" t="s">
        <v>775</v>
      </c>
      <c r="C192" s="273">
        <v>584.20000000000005</v>
      </c>
      <c r="D192" s="274">
        <v>585.81666666666672</v>
      </c>
      <c r="E192" s="274">
        <v>575.63333333333344</v>
      </c>
      <c r="F192" s="274">
        <v>567.06666666666672</v>
      </c>
      <c r="G192" s="274">
        <v>556.88333333333344</v>
      </c>
      <c r="H192" s="274">
        <v>594.38333333333344</v>
      </c>
      <c r="I192" s="274">
        <v>604.56666666666661</v>
      </c>
      <c r="J192" s="274">
        <v>613.13333333333344</v>
      </c>
      <c r="K192" s="272">
        <v>596</v>
      </c>
      <c r="L192" s="272">
        <v>577.25</v>
      </c>
      <c r="M192" s="272">
        <v>0.37308000000000002</v>
      </c>
    </row>
    <row r="193" spans="1:13">
      <c r="A193" s="263">
        <v>183</v>
      </c>
      <c r="B193" s="272" t="s">
        <v>373</v>
      </c>
      <c r="C193" s="273">
        <v>372.4</v>
      </c>
      <c r="D193" s="274">
        <v>373.4666666666667</v>
      </c>
      <c r="E193" s="274">
        <v>361.88333333333338</v>
      </c>
      <c r="F193" s="274">
        <v>351.36666666666667</v>
      </c>
      <c r="G193" s="274">
        <v>339.78333333333336</v>
      </c>
      <c r="H193" s="274">
        <v>383.98333333333341</v>
      </c>
      <c r="I193" s="274">
        <v>395.56666666666666</v>
      </c>
      <c r="J193" s="274">
        <v>406.08333333333343</v>
      </c>
      <c r="K193" s="272">
        <v>385.05</v>
      </c>
      <c r="L193" s="272">
        <v>362.95</v>
      </c>
      <c r="M193" s="272">
        <v>11.47068</v>
      </c>
    </row>
    <row r="194" spans="1:13">
      <c r="A194" s="263">
        <v>184</v>
      </c>
      <c r="B194" s="272" t="s">
        <v>374</v>
      </c>
      <c r="C194" s="273">
        <v>57.2</v>
      </c>
      <c r="D194" s="274">
        <v>56.933333333333337</v>
      </c>
      <c r="E194" s="274">
        <v>56.166666666666671</v>
      </c>
      <c r="F194" s="274">
        <v>55.133333333333333</v>
      </c>
      <c r="G194" s="274">
        <v>54.366666666666667</v>
      </c>
      <c r="H194" s="274">
        <v>57.966666666666676</v>
      </c>
      <c r="I194" s="274">
        <v>58.733333333333341</v>
      </c>
      <c r="J194" s="274">
        <v>59.76666666666668</v>
      </c>
      <c r="K194" s="272">
        <v>57.7</v>
      </c>
      <c r="L194" s="272">
        <v>55.9</v>
      </c>
      <c r="M194" s="272">
        <v>13.505879999999999</v>
      </c>
    </row>
    <row r="195" spans="1:13">
      <c r="A195" s="263">
        <v>185</v>
      </c>
      <c r="B195" s="272" t="s">
        <v>375</v>
      </c>
      <c r="C195" s="273">
        <v>221.75</v>
      </c>
      <c r="D195" s="274">
        <v>219.91666666666666</v>
      </c>
      <c r="E195" s="274">
        <v>214.93333333333331</v>
      </c>
      <c r="F195" s="274">
        <v>208.11666666666665</v>
      </c>
      <c r="G195" s="274">
        <v>203.1333333333333</v>
      </c>
      <c r="H195" s="274">
        <v>226.73333333333332</v>
      </c>
      <c r="I195" s="274">
        <v>231.71666666666667</v>
      </c>
      <c r="J195" s="274">
        <v>238.53333333333333</v>
      </c>
      <c r="K195" s="272">
        <v>224.9</v>
      </c>
      <c r="L195" s="272">
        <v>213.1</v>
      </c>
      <c r="M195" s="272">
        <v>20.237749999999998</v>
      </c>
    </row>
    <row r="196" spans="1:13">
      <c r="A196" s="263">
        <v>186</v>
      </c>
      <c r="B196" s="272" t="s">
        <v>376</v>
      </c>
      <c r="C196" s="273">
        <v>93.4</v>
      </c>
      <c r="D196" s="274">
        <v>92.566666666666677</v>
      </c>
      <c r="E196" s="274">
        <v>91.233333333333348</v>
      </c>
      <c r="F196" s="274">
        <v>89.066666666666677</v>
      </c>
      <c r="G196" s="274">
        <v>87.733333333333348</v>
      </c>
      <c r="H196" s="274">
        <v>94.733333333333348</v>
      </c>
      <c r="I196" s="274">
        <v>96.066666666666691</v>
      </c>
      <c r="J196" s="274">
        <v>98.233333333333348</v>
      </c>
      <c r="K196" s="272">
        <v>93.9</v>
      </c>
      <c r="L196" s="272">
        <v>90.4</v>
      </c>
      <c r="M196" s="272">
        <v>6.6728500000000004</v>
      </c>
    </row>
    <row r="197" spans="1:13">
      <c r="A197" s="263">
        <v>187</v>
      </c>
      <c r="B197" s="272" t="s">
        <v>377</v>
      </c>
      <c r="C197" s="273">
        <v>80.400000000000006</v>
      </c>
      <c r="D197" s="274">
        <v>80.466666666666669</v>
      </c>
      <c r="E197" s="274">
        <v>78.433333333333337</v>
      </c>
      <c r="F197" s="274">
        <v>76.466666666666669</v>
      </c>
      <c r="G197" s="274">
        <v>74.433333333333337</v>
      </c>
      <c r="H197" s="274">
        <v>82.433333333333337</v>
      </c>
      <c r="I197" s="274">
        <v>84.466666666666669</v>
      </c>
      <c r="J197" s="274">
        <v>86.433333333333337</v>
      </c>
      <c r="K197" s="272">
        <v>82.5</v>
      </c>
      <c r="L197" s="272">
        <v>78.5</v>
      </c>
      <c r="M197" s="272">
        <v>39.52478</v>
      </c>
    </row>
    <row r="198" spans="1:13">
      <c r="A198" s="263">
        <v>188</v>
      </c>
      <c r="B198" s="272" t="s">
        <v>247</v>
      </c>
      <c r="C198" s="273">
        <v>201.75</v>
      </c>
      <c r="D198" s="274">
        <v>201.41666666666666</v>
      </c>
      <c r="E198" s="274">
        <v>199.33333333333331</v>
      </c>
      <c r="F198" s="274">
        <v>196.91666666666666</v>
      </c>
      <c r="G198" s="274">
        <v>194.83333333333331</v>
      </c>
      <c r="H198" s="274">
        <v>203.83333333333331</v>
      </c>
      <c r="I198" s="274">
        <v>205.91666666666663</v>
      </c>
      <c r="J198" s="274">
        <v>208.33333333333331</v>
      </c>
      <c r="K198" s="272">
        <v>203.5</v>
      </c>
      <c r="L198" s="272">
        <v>199</v>
      </c>
      <c r="M198" s="272">
        <v>5.1890900000000002</v>
      </c>
    </row>
    <row r="199" spans="1:13">
      <c r="A199" s="263">
        <v>189</v>
      </c>
      <c r="B199" s="272" t="s">
        <v>378</v>
      </c>
      <c r="C199" s="273">
        <v>682.5</v>
      </c>
      <c r="D199" s="274">
        <v>684.5</v>
      </c>
      <c r="E199" s="274">
        <v>678.05</v>
      </c>
      <c r="F199" s="274">
        <v>673.59999999999991</v>
      </c>
      <c r="G199" s="274">
        <v>667.14999999999986</v>
      </c>
      <c r="H199" s="274">
        <v>688.95</v>
      </c>
      <c r="I199" s="274">
        <v>695.40000000000009</v>
      </c>
      <c r="J199" s="274">
        <v>699.85000000000014</v>
      </c>
      <c r="K199" s="272">
        <v>690.95</v>
      </c>
      <c r="L199" s="272">
        <v>680.05</v>
      </c>
      <c r="M199" s="272">
        <v>0.14826</v>
      </c>
    </row>
    <row r="200" spans="1:13">
      <c r="A200" s="263">
        <v>190</v>
      </c>
      <c r="B200" s="272" t="s">
        <v>248</v>
      </c>
      <c r="C200" s="273">
        <v>1043.8499999999999</v>
      </c>
      <c r="D200" s="274">
        <v>1055.1666666666667</v>
      </c>
      <c r="E200" s="274">
        <v>1015.3333333333335</v>
      </c>
      <c r="F200" s="274">
        <v>986.81666666666683</v>
      </c>
      <c r="G200" s="274">
        <v>946.98333333333358</v>
      </c>
      <c r="H200" s="274">
        <v>1083.6833333333334</v>
      </c>
      <c r="I200" s="274">
        <v>1123.5166666666669</v>
      </c>
      <c r="J200" s="274">
        <v>1152.0333333333333</v>
      </c>
      <c r="K200" s="272">
        <v>1095</v>
      </c>
      <c r="L200" s="272">
        <v>1026.6500000000001</v>
      </c>
      <c r="M200" s="272">
        <v>7.4851000000000001</v>
      </c>
    </row>
    <row r="201" spans="1:13">
      <c r="A201" s="263">
        <v>191</v>
      </c>
      <c r="B201" s="272" t="s">
        <v>107</v>
      </c>
      <c r="C201" s="273">
        <v>959.9</v>
      </c>
      <c r="D201" s="274">
        <v>961.91666666666663</v>
      </c>
      <c r="E201" s="274">
        <v>950.5333333333333</v>
      </c>
      <c r="F201" s="274">
        <v>941.16666666666663</v>
      </c>
      <c r="G201" s="274">
        <v>929.7833333333333</v>
      </c>
      <c r="H201" s="274">
        <v>971.2833333333333</v>
      </c>
      <c r="I201" s="274">
        <v>982.66666666666674</v>
      </c>
      <c r="J201" s="274">
        <v>992.0333333333333</v>
      </c>
      <c r="K201" s="272">
        <v>973.3</v>
      </c>
      <c r="L201" s="272">
        <v>952.55</v>
      </c>
      <c r="M201" s="272">
        <v>63.546190000000003</v>
      </c>
    </row>
    <row r="202" spans="1:13">
      <c r="A202" s="263">
        <v>192</v>
      </c>
      <c r="B202" s="272" t="s">
        <v>249</v>
      </c>
      <c r="C202" s="273">
        <v>3025.2</v>
      </c>
      <c r="D202" s="274">
        <v>3020.25</v>
      </c>
      <c r="E202" s="274">
        <v>2966.4</v>
      </c>
      <c r="F202" s="274">
        <v>2907.6</v>
      </c>
      <c r="G202" s="274">
        <v>2853.75</v>
      </c>
      <c r="H202" s="274">
        <v>3079.05</v>
      </c>
      <c r="I202" s="274">
        <v>3132.9000000000005</v>
      </c>
      <c r="J202" s="274">
        <v>3191.7000000000003</v>
      </c>
      <c r="K202" s="272">
        <v>3074.1</v>
      </c>
      <c r="L202" s="272">
        <v>2961.45</v>
      </c>
      <c r="M202" s="272">
        <v>3.5729000000000002</v>
      </c>
    </row>
    <row r="203" spans="1:13">
      <c r="A203" s="263">
        <v>193</v>
      </c>
      <c r="B203" s="272" t="s">
        <v>109</v>
      </c>
      <c r="C203" s="273">
        <v>1574.8</v>
      </c>
      <c r="D203" s="274">
        <v>1566.1666666666667</v>
      </c>
      <c r="E203" s="274">
        <v>1550.6333333333334</v>
      </c>
      <c r="F203" s="274">
        <v>1526.4666666666667</v>
      </c>
      <c r="G203" s="274">
        <v>1510.9333333333334</v>
      </c>
      <c r="H203" s="274">
        <v>1590.3333333333335</v>
      </c>
      <c r="I203" s="274">
        <v>1605.8666666666668</v>
      </c>
      <c r="J203" s="274">
        <v>1630.0333333333335</v>
      </c>
      <c r="K203" s="272">
        <v>1581.7</v>
      </c>
      <c r="L203" s="272">
        <v>1542</v>
      </c>
      <c r="M203" s="272">
        <v>101.18626999999999</v>
      </c>
    </row>
    <row r="204" spans="1:13">
      <c r="A204" s="263">
        <v>194</v>
      </c>
      <c r="B204" s="272" t="s">
        <v>250</v>
      </c>
      <c r="C204" s="273">
        <v>689.2</v>
      </c>
      <c r="D204" s="274">
        <v>687.73333333333323</v>
      </c>
      <c r="E204" s="274">
        <v>680.46666666666647</v>
      </c>
      <c r="F204" s="274">
        <v>671.73333333333323</v>
      </c>
      <c r="G204" s="274">
        <v>664.46666666666647</v>
      </c>
      <c r="H204" s="274">
        <v>696.46666666666647</v>
      </c>
      <c r="I204" s="274">
        <v>703.73333333333312</v>
      </c>
      <c r="J204" s="274">
        <v>712.46666666666647</v>
      </c>
      <c r="K204" s="272">
        <v>695</v>
      </c>
      <c r="L204" s="272">
        <v>679</v>
      </c>
      <c r="M204" s="272">
        <v>29.02411</v>
      </c>
    </row>
    <row r="205" spans="1:13">
      <c r="A205" s="263">
        <v>195</v>
      </c>
      <c r="B205" s="272" t="s">
        <v>383</v>
      </c>
      <c r="C205" s="273">
        <v>28.15</v>
      </c>
      <c r="D205" s="274">
        <v>28.2</v>
      </c>
      <c r="E205" s="274">
        <v>27.65</v>
      </c>
      <c r="F205" s="274">
        <v>27.15</v>
      </c>
      <c r="G205" s="274">
        <v>26.599999999999998</v>
      </c>
      <c r="H205" s="274">
        <v>28.7</v>
      </c>
      <c r="I205" s="274">
        <v>29.250000000000004</v>
      </c>
      <c r="J205" s="274">
        <v>29.75</v>
      </c>
      <c r="K205" s="272">
        <v>28.75</v>
      </c>
      <c r="L205" s="272">
        <v>27.7</v>
      </c>
      <c r="M205" s="272">
        <v>103.92598</v>
      </c>
    </row>
    <row r="206" spans="1:13">
      <c r="A206" s="263">
        <v>196</v>
      </c>
      <c r="B206" s="272" t="s">
        <v>379</v>
      </c>
      <c r="C206" s="273">
        <v>30.3</v>
      </c>
      <c r="D206" s="274">
        <v>30.383333333333336</v>
      </c>
      <c r="E206" s="274">
        <v>29.816666666666674</v>
      </c>
      <c r="F206" s="274">
        <v>29.333333333333336</v>
      </c>
      <c r="G206" s="274">
        <v>28.766666666666673</v>
      </c>
      <c r="H206" s="274">
        <v>30.866666666666674</v>
      </c>
      <c r="I206" s="274">
        <v>31.433333333333337</v>
      </c>
      <c r="J206" s="274">
        <v>31.916666666666675</v>
      </c>
      <c r="K206" s="272">
        <v>30.95</v>
      </c>
      <c r="L206" s="272">
        <v>29.9</v>
      </c>
      <c r="M206" s="272">
        <v>3.8028499999999998</v>
      </c>
    </row>
    <row r="207" spans="1:13">
      <c r="A207" s="263">
        <v>197</v>
      </c>
      <c r="B207" s="272" t="s">
        <v>380</v>
      </c>
      <c r="C207" s="273">
        <v>717.8</v>
      </c>
      <c r="D207" s="274">
        <v>715.35</v>
      </c>
      <c r="E207" s="274">
        <v>707.45</v>
      </c>
      <c r="F207" s="274">
        <v>697.1</v>
      </c>
      <c r="G207" s="274">
        <v>689.2</v>
      </c>
      <c r="H207" s="274">
        <v>725.7</v>
      </c>
      <c r="I207" s="274">
        <v>733.59999999999991</v>
      </c>
      <c r="J207" s="274">
        <v>743.95</v>
      </c>
      <c r="K207" s="272">
        <v>723.25</v>
      </c>
      <c r="L207" s="272">
        <v>705</v>
      </c>
      <c r="M207" s="272">
        <v>0.20105000000000001</v>
      </c>
    </row>
    <row r="208" spans="1:13">
      <c r="A208" s="263">
        <v>198</v>
      </c>
      <c r="B208" s="272" t="s">
        <v>105</v>
      </c>
      <c r="C208" s="273">
        <v>1112.75</v>
      </c>
      <c r="D208" s="274">
        <v>1120.1000000000001</v>
      </c>
      <c r="E208" s="274">
        <v>1097.2000000000003</v>
      </c>
      <c r="F208" s="274">
        <v>1081.6500000000001</v>
      </c>
      <c r="G208" s="274">
        <v>1058.7500000000002</v>
      </c>
      <c r="H208" s="274">
        <v>1135.6500000000003</v>
      </c>
      <c r="I208" s="274">
        <v>1158.5500000000004</v>
      </c>
      <c r="J208" s="274">
        <v>1174.1000000000004</v>
      </c>
      <c r="K208" s="272">
        <v>1143</v>
      </c>
      <c r="L208" s="272">
        <v>1104.55</v>
      </c>
      <c r="M208" s="272">
        <v>30.323920000000001</v>
      </c>
    </row>
    <row r="209" spans="1:13">
      <c r="A209" s="263">
        <v>199</v>
      </c>
      <c r="B209" s="272" t="s">
        <v>381</v>
      </c>
      <c r="C209" s="273">
        <v>234.85</v>
      </c>
      <c r="D209" s="274">
        <v>234.61666666666665</v>
      </c>
      <c r="E209" s="274">
        <v>231.43333333333328</v>
      </c>
      <c r="F209" s="274">
        <v>228.01666666666662</v>
      </c>
      <c r="G209" s="274">
        <v>224.83333333333326</v>
      </c>
      <c r="H209" s="274">
        <v>238.0333333333333</v>
      </c>
      <c r="I209" s="274">
        <v>241.21666666666664</v>
      </c>
      <c r="J209" s="274">
        <v>244.63333333333333</v>
      </c>
      <c r="K209" s="272">
        <v>237.8</v>
      </c>
      <c r="L209" s="272">
        <v>231.2</v>
      </c>
      <c r="M209" s="272">
        <v>5.6853699999999998</v>
      </c>
    </row>
    <row r="210" spans="1:13">
      <c r="A210" s="263">
        <v>200</v>
      </c>
      <c r="B210" s="272" t="s">
        <v>382</v>
      </c>
      <c r="C210" s="273">
        <v>279.05</v>
      </c>
      <c r="D210" s="274">
        <v>280.13333333333338</v>
      </c>
      <c r="E210" s="274">
        <v>276.91666666666674</v>
      </c>
      <c r="F210" s="274">
        <v>274.78333333333336</v>
      </c>
      <c r="G210" s="274">
        <v>271.56666666666672</v>
      </c>
      <c r="H210" s="274">
        <v>282.26666666666677</v>
      </c>
      <c r="I210" s="274">
        <v>285.48333333333335</v>
      </c>
      <c r="J210" s="274">
        <v>287.61666666666679</v>
      </c>
      <c r="K210" s="272">
        <v>283.35000000000002</v>
      </c>
      <c r="L210" s="272">
        <v>278</v>
      </c>
      <c r="M210" s="272">
        <v>1.2413099999999999</v>
      </c>
    </row>
    <row r="211" spans="1:13">
      <c r="A211" s="263">
        <v>201</v>
      </c>
      <c r="B211" s="272" t="s">
        <v>110</v>
      </c>
      <c r="C211" s="273">
        <v>3380.8</v>
      </c>
      <c r="D211" s="274">
        <v>3356.9333333333329</v>
      </c>
      <c r="E211" s="274">
        <v>3291.8666666666659</v>
      </c>
      <c r="F211" s="274">
        <v>3202.9333333333329</v>
      </c>
      <c r="G211" s="274">
        <v>3137.8666666666659</v>
      </c>
      <c r="H211" s="274">
        <v>3445.8666666666659</v>
      </c>
      <c r="I211" s="274">
        <v>3510.9333333333325</v>
      </c>
      <c r="J211" s="274">
        <v>3599.8666666666659</v>
      </c>
      <c r="K211" s="272">
        <v>3422</v>
      </c>
      <c r="L211" s="272">
        <v>3268</v>
      </c>
      <c r="M211" s="272">
        <v>10.77971</v>
      </c>
    </row>
    <row r="212" spans="1:13">
      <c r="A212" s="263">
        <v>202</v>
      </c>
      <c r="B212" s="272" t="s">
        <v>384</v>
      </c>
      <c r="C212" s="273">
        <v>45.95</v>
      </c>
      <c r="D212" s="274">
        <v>45.966666666666669</v>
      </c>
      <c r="E212" s="274">
        <v>45.583333333333336</v>
      </c>
      <c r="F212" s="274">
        <v>45.216666666666669</v>
      </c>
      <c r="G212" s="274">
        <v>44.833333333333336</v>
      </c>
      <c r="H212" s="274">
        <v>46.333333333333336</v>
      </c>
      <c r="I212" s="274">
        <v>46.716666666666661</v>
      </c>
      <c r="J212" s="274">
        <v>47.083333333333336</v>
      </c>
      <c r="K212" s="272">
        <v>46.35</v>
      </c>
      <c r="L212" s="272">
        <v>45.6</v>
      </c>
      <c r="M212" s="272">
        <v>18.686520000000002</v>
      </c>
    </row>
    <row r="213" spans="1:13">
      <c r="A213" s="263">
        <v>203</v>
      </c>
      <c r="B213" s="272" t="s">
        <v>112</v>
      </c>
      <c r="C213" s="273">
        <v>257.25</v>
      </c>
      <c r="D213" s="274">
        <v>257.73333333333335</v>
      </c>
      <c r="E213" s="274">
        <v>252.06666666666672</v>
      </c>
      <c r="F213" s="274">
        <v>246.88333333333338</v>
      </c>
      <c r="G213" s="274">
        <v>241.21666666666675</v>
      </c>
      <c r="H213" s="274">
        <v>262.91666666666669</v>
      </c>
      <c r="I213" s="274">
        <v>268.58333333333331</v>
      </c>
      <c r="J213" s="274">
        <v>273.76666666666665</v>
      </c>
      <c r="K213" s="272">
        <v>263.39999999999998</v>
      </c>
      <c r="L213" s="272">
        <v>252.55</v>
      </c>
      <c r="M213" s="272">
        <v>156.70948000000001</v>
      </c>
    </row>
    <row r="214" spans="1:13">
      <c r="A214" s="263">
        <v>204</v>
      </c>
      <c r="B214" s="272" t="s">
        <v>385</v>
      </c>
      <c r="C214" s="273">
        <v>964.7</v>
      </c>
      <c r="D214" s="274">
        <v>964.26666666666677</v>
      </c>
      <c r="E214" s="274">
        <v>950.63333333333355</v>
      </c>
      <c r="F214" s="274">
        <v>936.56666666666683</v>
      </c>
      <c r="G214" s="274">
        <v>922.93333333333362</v>
      </c>
      <c r="H214" s="274">
        <v>978.33333333333348</v>
      </c>
      <c r="I214" s="274">
        <v>991.9666666666667</v>
      </c>
      <c r="J214" s="274">
        <v>1006.0333333333334</v>
      </c>
      <c r="K214" s="272">
        <v>977.9</v>
      </c>
      <c r="L214" s="272">
        <v>950.2</v>
      </c>
      <c r="M214" s="272">
        <v>9.2593499999999995</v>
      </c>
    </row>
    <row r="215" spans="1:13">
      <c r="A215" s="263">
        <v>205</v>
      </c>
      <c r="B215" s="272" t="s">
        <v>386</v>
      </c>
      <c r="C215" s="273">
        <v>63</v>
      </c>
      <c r="D215" s="274">
        <v>63.433333333333337</v>
      </c>
      <c r="E215" s="274">
        <v>62.26666666666668</v>
      </c>
      <c r="F215" s="274">
        <v>61.533333333333346</v>
      </c>
      <c r="G215" s="274">
        <v>60.366666666666688</v>
      </c>
      <c r="H215" s="274">
        <v>64.166666666666671</v>
      </c>
      <c r="I215" s="274">
        <v>65.333333333333329</v>
      </c>
      <c r="J215" s="274">
        <v>66.066666666666663</v>
      </c>
      <c r="K215" s="272">
        <v>64.599999999999994</v>
      </c>
      <c r="L215" s="272">
        <v>62.7</v>
      </c>
      <c r="M215" s="272">
        <v>16.665289999999999</v>
      </c>
    </row>
    <row r="216" spans="1:13">
      <c r="A216" s="263">
        <v>206</v>
      </c>
      <c r="B216" s="272" t="s">
        <v>113</v>
      </c>
      <c r="C216" s="273">
        <v>225.25</v>
      </c>
      <c r="D216" s="274">
        <v>224.76666666666665</v>
      </c>
      <c r="E216" s="274">
        <v>221.08333333333331</v>
      </c>
      <c r="F216" s="274">
        <v>216.91666666666666</v>
      </c>
      <c r="G216" s="274">
        <v>213.23333333333332</v>
      </c>
      <c r="H216" s="274">
        <v>228.93333333333331</v>
      </c>
      <c r="I216" s="274">
        <v>232.61666666666665</v>
      </c>
      <c r="J216" s="274">
        <v>236.7833333333333</v>
      </c>
      <c r="K216" s="272">
        <v>228.45</v>
      </c>
      <c r="L216" s="272">
        <v>220.6</v>
      </c>
      <c r="M216" s="272">
        <v>119.86879999999999</v>
      </c>
    </row>
    <row r="217" spans="1:13">
      <c r="A217" s="263">
        <v>207</v>
      </c>
      <c r="B217" s="272" t="s">
        <v>114</v>
      </c>
      <c r="C217" s="273">
        <v>2232.85</v>
      </c>
      <c r="D217" s="274">
        <v>2235.8166666666671</v>
      </c>
      <c r="E217" s="274">
        <v>2214.6333333333341</v>
      </c>
      <c r="F217" s="274">
        <v>2196.416666666667</v>
      </c>
      <c r="G217" s="274">
        <v>2175.233333333334</v>
      </c>
      <c r="H217" s="274">
        <v>2254.0333333333342</v>
      </c>
      <c r="I217" s="274">
        <v>2275.2166666666676</v>
      </c>
      <c r="J217" s="274">
        <v>2293.4333333333343</v>
      </c>
      <c r="K217" s="272">
        <v>2257</v>
      </c>
      <c r="L217" s="272">
        <v>2217.6</v>
      </c>
      <c r="M217" s="272">
        <v>23.534289999999999</v>
      </c>
    </row>
    <row r="218" spans="1:13">
      <c r="A218" s="263">
        <v>208</v>
      </c>
      <c r="B218" s="272" t="s">
        <v>251</v>
      </c>
      <c r="C218" s="273">
        <v>289.2</v>
      </c>
      <c r="D218" s="274">
        <v>287.59999999999997</v>
      </c>
      <c r="E218" s="274">
        <v>284.59999999999991</v>
      </c>
      <c r="F218" s="274">
        <v>279.99999999999994</v>
      </c>
      <c r="G218" s="274">
        <v>276.99999999999989</v>
      </c>
      <c r="H218" s="274">
        <v>292.19999999999993</v>
      </c>
      <c r="I218" s="274">
        <v>295.20000000000005</v>
      </c>
      <c r="J218" s="274">
        <v>299.79999999999995</v>
      </c>
      <c r="K218" s="272">
        <v>290.60000000000002</v>
      </c>
      <c r="L218" s="272">
        <v>283</v>
      </c>
      <c r="M218" s="272">
        <v>14.72275</v>
      </c>
    </row>
    <row r="219" spans="1:13">
      <c r="A219" s="263">
        <v>209</v>
      </c>
      <c r="B219" s="272" t="s">
        <v>387</v>
      </c>
      <c r="C219" s="273">
        <v>41919.35</v>
      </c>
      <c r="D219" s="274">
        <v>41706.716666666667</v>
      </c>
      <c r="E219" s="274">
        <v>41047.783333333333</v>
      </c>
      <c r="F219" s="274">
        <v>40176.216666666667</v>
      </c>
      <c r="G219" s="274">
        <v>39517.283333333333</v>
      </c>
      <c r="H219" s="274">
        <v>42578.283333333333</v>
      </c>
      <c r="I219" s="274">
        <v>43237.216666666667</v>
      </c>
      <c r="J219" s="274">
        <v>44108.783333333333</v>
      </c>
      <c r="K219" s="272">
        <v>42365.65</v>
      </c>
      <c r="L219" s="272">
        <v>40835.15</v>
      </c>
      <c r="M219" s="272">
        <v>0.11273</v>
      </c>
    </row>
    <row r="220" spans="1:13">
      <c r="A220" s="263">
        <v>210</v>
      </c>
      <c r="B220" s="272" t="s">
        <v>252</v>
      </c>
      <c r="C220" s="273">
        <v>43.05</v>
      </c>
      <c r="D220" s="274">
        <v>43.199999999999996</v>
      </c>
      <c r="E220" s="274">
        <v>42.699999999999989</v>
      </c>
      <c r="F220" s="274">
        <v>42.349999999999994</v>
      </c>
      <c r="G220" s="274">
        <v>41.849999999999987</v>
      </c>
      <c r="H220" s="274">
        <v>43.54999999999999</v>
      </c>
      <c r="I220" s="274">
        <v>44.050000000000004</v>
      </c>
      <c r="J220" s="274">
        <v>44.399999999999991</v>
      </c>
      <c r="K220" s="272">
        <v>43.7</v>
      </c>
      <c r="L220" s="272">
        <v>42.85</v>
      </c>
      <c r="M220" s="272">
        <v>15.55411</v>
      </c>
    </row>
    <row r="221" spans="1:13">
      <c r="A221" s="263">
        <v>211</v>
      </c>
      <c r="B221" s="272" t="s">
        <v>108</v>
      </c>
      <c r="C221" s="273">
        <v>2703.55</v>
      </c>
      <c r="D221" s="274">
        <v>2685.35</v>
      </c>
      <c r="E221" s="274">
        <v>2636.2</v>
      </c>
      <c r="F221" s="274">
        <v>2568.85</v>
      </c>
      <c r="G221" s="274">
        <v>2519.6999999999998</v>
      </c>
      <c r="H221" s="274">
        <v>2752.7</v>
      </c>
      <c r="I221" s="274">
        <v>2801.8500000000004</v>
      </c>
      <c r="J221" s="274">
        <v>2869.2</v>
      </c>
      <c r="K221" s="272">
        <v>2734.5</v>
      </c>
      <c r="L221" s="272">
        <v>2618</v>
      </c>
      <c r="M221" s="272">
        <v>47.824330000000003</v>
      </c>
    </row>
    <row r="222" spans="1:13">
      <c r="A222" s="263">
        <v>212</v>
      </c>
      <c r="B222" s="272" t="s">
        <v>844</v>
      </c>
      <c r="C222" s="273">
        <v>307.39999999999998</v>
      </c>
      <c r="D222" s="274">
        <v>306.01666666666665</v>
      </c>
      <c r="E222" s="274">
        <v>301.0333333333333</v>
      </c>
      <c r="F222" s="274">
        <v>294.66666666666663</v>
      </c>
      <c r="G222" s="274">
        <v>289.68333333333328</v>
      </c>
      <c r="H222" s="274">
        <v>312.38333333333333</v>
      </c>
      <c r="I222" s="274">
        <v>317.36666666666667</v>
      </c>
      <c r="J222" s="274">
        <v>323.73333333333335</v>
      </c>
      <c r="K222" s="272">
        <v>311</v>
      </c>
      <c r="L222" s="272">
        <v>299.64999999999998</v>
      </c>
      <c r="M222" s="272">
        <v>0.53964000000000001</v>
      </c>
    </row>
    <row r="223" spans="1:13">
      <c r="A223" s="263">
        <v>213</v>
      </c>
      <c r="B223" s="272" t="s">
        <v>116</v>
      </c>
      <c r="C223" s="273">
        <v>622.35</v>
      </c>
      <c r="D223" s="274">
        <v>621.2833333333333</v>
      </c>
      <c r="E223" s="274">
        <v>615.06666666666661</v>
      </c>
      <c r="F223" s="274">
        <v>607.7833333333333</v>
      </c>
      <c r="G223" s="274">
        <v>601.56666666666661</v>
      </c>
      <c r="H223" s="274">
        <v>628.56666666666661</v>
      </c>
      <c r="I223" s="274">
        <v>634.7833333333333</v>
      </c>
      <c r="J223" s="274">
        <v>642.06666666666661</v>
      </c>
      <c r="K223" s="272">
        <v>627.5</v>
      </c>
      <c r="L223" s="272">
        <v>614</v>
      </c>
      <c r="M223" s="272">
        <v>271.55907999999999</v>
      </c>
    </row>
    <row r="224" spans="1:13">
      <c r="A224" s="263">
        <v>214</v>
      </c>
      <c r="B224" s="272" t="s">
        <v>253</v>
      </c>
      <c r="C224" s="273">
        <v>1436.4</v>
      </c>
      <c r="D224" s="274">
        <v>1427.3</v>
      </c>
      <c r="E224" s="274">
        <v>1391.6</v>
      </c>
      <c r="F224" s="274">
        <v>1346.8</v>
      </c>
      <c r="G224" s="274">
        <v>1311.1</v>
      </c>
      <c r="H224" s="274">
        <v>1472.1</v>
      </c>
      <c r="I224" s="274">
        <v>1507.8000000000002</v>
      </c>
      <c r="J224" s="274">
        <v>1552.6</v>
      </c>
      <c r="K224" s="272">
        <v>1463</v>
      </c>
      <c r="L224" s="272">
        <v>1382.5</v>
      </c>
      <c r="M224" s="272">
        <v>11.896380000000001</v>
      </c>
    </row>
    <row r="225" spans="1:13">
      <c r="A225" s="263">
        <v>215</v>
      </c>
      <c r="B225" s="272" t="s">
        <v>117</v>
      </c>
      <c r="C225" s="273">
        <v>478.5</v>
      </c>
      <c r="D225" s="274">
        <v>478.2833333333333</v>
      </c>
      <c r="E225" s="274">
        <v>470.66666666666663</v>
      </c>
      <c r="F225" s="274">
        <v>462.83333333333331</v>
      </c>
      <c r="G225" s="274">
        <v>455.21666666666664</v>
      </c>
      <c r="H225" s="274">
        <v>486.11666666666662</v>
      </c>
      <c r="I225" s="274">
        <v>493.73333333333329</v>
      </c>
      <c r="J225" s="274">
        <v>501.56666666666661</v>
      </c>
      <c r="K225" s="272">
        <v>485.9</v>
      </c>
      <c r="L225" s="272">
        <v>470.45</v>
      </c>
      <c r="M225" s="272">
        <v>63.786850000000001</v>
      </c>
    </row>
    <row r="226" spans="1:13">
      <c r="A226" s="263">
        <v>216</v>
      </c>
      <c r="B226" s="272" t="s">
        <v>388</v>
      </c>
      <c r="C226" s="273">
        <v>426.8</v>
      </c>
      <c r="D226" s="274">
        <v>429.7</v>
      </c>
      <c r="E226" s="274">
        <v>423.09999999999997</v>
      </c>
      <c r="F226" s="274">
        <v>419.4</v>
      </c>
      <c r="G226" s="274">
        <v>412.79999999999995</v>
      </c>
      <c r="H226" s="274">
        <v>433.4</v>
      </c>
      <c r="I226" s="274">
        <v>440</v>
      </c>
      <c r="J226" s="274">
        <v>443.7</v>
      </c>
      <c r="K226" s="272">
        <v>436.3</v>
      </c>
      <c r="L226" s="272">
        <v>426</v>
      </c>
      <c r="M226" s="272">
        <v>6.8018400000000003</v>
      </c>
    </row>
    <row r="227" spans="1:13">
      <c r="A227" s="263">
        <v>217</v>
      </c>
      <c r="B227" s="272" t="s">
        <v>389</v>
      </c>
      <c r="C227" s="273">
        <v>2786.55</v>
      </c>
      <c r="D227" s="274">
        <v>2789.5833333333335</v>
      </c>
      <c r="E227" s="274">
        <v>2769.166666666667</v>
      </c>
      <c r="F227" s="274">
        <v>2751.7833333333333</v>
      </c>
      <c r="G227" s="274">
        <v>2731.3666666666668</v>
      </c>
      <c r="H227" s="274">
        <v>2806.9666666666672</v>
      </c>
      <c r="I227" s="274">
        <v>2827.3833333333341</v>
      </c>
      <c r="J227" s="274">
        <v>2844.7666666666673</v>
      </c>
      <c r="K227" s="272">
        <v>2810</v>
      </c>
      <c r="L227" s="272">
        <v>2772.2</v>
      </c>
      <c r="M227" s="272">
        <v>1.9009999999999999E-2</v>
      </c>
    </row>
    <row r="228" spans="1:13">
      <c r="A228" s="263">
        <v>218</v>
      </c>
      <c r="B228" s="272" t="s">
        <v>254</v>
      </c>
      <c r="C228" s="273">
        <v>29.9</v>
      </c>
      <c r="D228" s="274">
        <v>29.95</v>
      </c>
      <c r="E228" s="274">
        <v>29.45</v>
      </c>
      <c r="F228" s="274">
        <v>29</v>
      </c>
      <c r="G228" s="274">
        <v>28.5</v>
      </c>
      <c r="H228" s="274">
        <v>30.4</v>
      </c>
      <c r="I228" s="274">
        <v>30.9</v>
      </c>
      <c r="J228" s="274">
        <v>31.349999999999998</v>
      </c>
      <c r="K228" s="272">
        <v>30.45</v>
      </c>
      <c r="L228" s="272">
        <v>29.5</v>
      </c>
      <c r="M228" s="272">
        <v>125.39485999999999</v>
      </c>
    </row>
    <row r="229" spans="1:13">
      <c r="A229" s="263">
        <v>219</v>
      </c>
      <c r="B229" s="272" t="s">
        <v>119</v>
      </c>
      <c r="C229" s="273">
        <v>47.65</v>
      </c>
      <c r="D229" s="274">
        <v>47.68333333333333</v>
      </c>
      <c r="E229" s="274">
        <v>47.066666666666663</v>
      </c>
      <c r="F229" s="274">
        <v>46.483333333333334</v>
      </c>
      <c r="G229" s="274">
        <v>45.866666666666667</v>
      </c>
      <c r="H229" s="274">
        <v>48.266666666666659</v>
      </c>
      <c r="I229" s="274">
        <v>48.883333333333319</v>
      </c>
      <c r="J229" s="274">
        <v>49.466666666666654</v>
      </c>
      <c r="K229" s="272">
        <v>48.3</v>
      </c>
      <c r="L229" s="272">
        <v>47.1</v>
      </c>
      <c r="M229" s="272">
        <v>285.68238000000002</v>
      </c>
    </row>
    <row r="230" spans="1:13">
      <c r="A230" s="263">
        <v>220</v>
      </c>
      <c r="B230" s="272" t="s">
        <v>390</v>
      </c>
      <c r="C230" s="273">
        <v>43.9</v>
      </c>
      <c r="D230" s="274">
        <v>43.833333333333336</v>
      </c>
      <c r="E230" s="274">
        <v>43.416666666666671</v>
      </c>
      <c r="F230" s="274">
        <v>42.933333333333337</v>
      </c>
      <c r="G230" s="274">
        <v>42.516666666666673</v>
      </c>
      <c r="H230" s="274">
        <v>44.31666666666667</v>
      </c>
      <c r="I230" s="274">
        <v>44.733333333333341</v>
      </c>
      <c r="J230" s="274">
        <v>45.216666666666669</v>
      </c>
      <c r="K230" s="272">
        <v>44.25</v>
      </c>
      <c r="L230" s="272">
        <v>43.35</v>
      </c>
      <c r="M230" s="272">
        <v>116.18975</v>
      </c>
    </row>
    <row r="231" spans="1:13">
      <c r="A231" s="263">
        <v>221</v>
      </c>
      <c r="B231" s="272" t="s">
        <v>391</v>
      </c>
      <c r="C231" s="273">
        <v>1395.65</v>
      </c>
      <c r="D231" s="274">
        <v>1401.2166666666665</v>
      </c>
      <c r="E231" s="274">
        <v>1376.4333333333329</v>
      </c>
      <c r="F231" s="274">
        <v>1357.2166666666665</v>
      </c>
      <c r="G231" s="274">
        <v>1332.4333333333329</v>
      </c>
      <c r="H231" s="274">
        <v>1420.4333333333329</v>
      </c>
      <c r="I231" s="274">
        <v>1445.2166666666662</v>
      </c>
      <c r="J231" s="274">
        <v>1464.4333333333329</v>
      </c>
      <c r="K231" s="272">
        <v>1426</v>
      </c>
      <c r="L231" s="272">
        <v>1382</v>
      </c>
      <c r="M231" s="272">
        <v>0.29751</v>
      </c>
    </row>
    <row r="232" spans="1:13">
      <c r="A232" s="263">
        <v>222</v>
      </c>
      <c r="B232" s="272" t="s">
        <v>392</v>
      </c>
      <c r="C232" s="273">
        <v>212</v>
      </c>
      <c r="D232" s="274">
        <v>200.46666666666667</v>
      </c>
      <c r="E232" s="274">
        <v>187.78333333333333</v>
      </c>
      <c r="F232" s="274">
        <v>163.56666666666666</v>
      </c>
      <c r="G232" s="274">
        <v>150.88333333333333</v>
      </c>
      <c r="H232" s="274">
        <v>224.68333333333334</v>
      </c>
      <c r="I232" s="274">
        <v>237.36666666666667</v>
      </c>
      <c r="J232" s="274">
        <v>261.58333333333337</v>
      </c>
      <c r="K232" s="272">
        <v>213.15</v>
      </c>
      <c r="L232" s="272">
        <v>176.25</v>
      </c>
      <c r="M232" s="272">
        <v>68.91395</v>
      </c>
    </row>
    <row r="233" spans="1:13">
      <c r="A233" s="263">
        <v>223</v>
      </c>
      <c r="B233" s="272" t="s">
        <v>747</v>
      </c>
      <c r="C233" s="273">
        <v>1068.5999999999999</v>
      </c>
      <c r="D233" s="274">
        <v>1071.5166666666667</v>
      </c>
      <c r="E233" s="274">
        <v>1053.1333333333332</v>
      </c>
      <c r="F233" s="274">
        <v>1037.6666666666665</v>
      </c>
      <c r="G233" s="274">
        <v>1019.2833333333331</v>
      </c>
      <c r="H233" s="274">
        <v>1086.9833333333333</v>
      </c>
      <c r="I233" s="274">
        <v>1105.366666666667</v>
      </c>
      <c r="J233" s="274">
        <v>1120.8333333333335</v>
      </c>
      <c r="K233" s="272">
        <v>1089.9000000000001</v>
      </c>
      <c r="L233" s="272">
        <v>1056.05</v>
      </c>
      <c r="M233" s="272">
        <v>0.30914999999999998</v>
      </c>
    </row>
    <row r="234" spans="1:13">
      <c r="A234" s="263">
        <v>224</v>
      </c>
      <c r="B234" s="272" t="s">
        <v>751</v>
      </c>
      <c r="C234" s="273">
        <v>712.05</v>
      </c>
      <c r="D234" s="274">
        <v>705.35</v>
      </c>
      <c r="E234" s="274">
        <v>689.7</v>
      </c>
      <c r="F234" s="274">
        <v>667.35</v>
      </c>
      <c r="G234" s="274">
        <v>651.70000000000005</v>
      </c>
      <c r="H234" s="274">
        <v>727.7</v>
      </c>
      <c r="I234" s="274">
        <v>743.34999999999991</v>
      </c>
      <c r="J234" s="274">
        <v>765.7</v>
      </c>
      <c r="K234" s="272">
        <v>721</v>
      </c>
      <c r="L234" s="272">
        <v>683</v>
      </c>
      <c r="M234" s="272">
        <v>5.2278000000000002</v>
      </c>
    </row>
    <row r="235" spans="1:13">
      <c r="A235" s="263">
        <v>225</v>
      </c>
      <c r="B235" s="272" t="s">
        <v>393</v>
      </c>
      <c r="C235" s="273">
        <v>107.8</v>
      </c>
      <c r="D235" s="274">
        <v>108.66666666666667</v>
      </c>
      <c r="E235" s="274">
        <v>105.43333333333334</v>
      </c>
      <c r="F235" s="274">
        <v>103.06666666666666</v>
      </c>
      <c r="G235" s="274">
        <v>99.833333333333329</v>
      </c>
      <c r="H235" s="274">
        <v>111.03333333333335</v>
      </c>
      <c r="I235" s="274">
        <v>114.26666666666667</v>
      </c>
      <c r="J235" s="274">
        <v>116.63333333333335</v>
      </c>
      <c r="K235" s="272">
        <v>111.9</v>
      </c>
      <c r="L235" s="272">
        <v>106.3</v>
      </c>
      <c r="M235" s="272">
        <v>12.488350000000001</v>
      </c>
    </row>
    <row r="236" spans="1:13">
      <c r="A236" s="263">
        <v>226</v>
      </c>
      <c r="B236" s="272" t="s">
        <v>394</v>
      </c>
      <c r="C236" s="273">
        <v>85.25</v>
      </c>
      <c r="D236" s="274">
        <v>85.233333333333334</v>
      </c>
      <c r="E236" s="274">
        <v>84.216666666666669</v>
      </c>
      <c r="F236" s="274">
        <v>83.183333333333337</v>
      </c>
      <c r="G236" s="274">
        <v>82.166666666666671</v>
      </c>
      <c r="H236" s="274">
        <v>86.266666666666666</v>
      </c>
      <c r="I236" s="274">
        <v>87.283333333333346</v>
      </c>
      <c r="J236" s="274">
        <v>88.316666666666663</v>
      </c>
      <c r="K236" s="272">
        <v>86.25</v>
      </c>
      <c r="L236" s="272">
        <v>84.2</v>
      </c>
      <c r="M236" s="272">
        <v>7.00434</v>
      </c>
    </row>
    <row r="237" spans="1:13">
      <c r="A237" s="263">
        <v>227</v>
      </c>
      <c r="B237" s="272" t="s">
        <v>126</v>
      </c>
      <c r="C237" s="273">
        <v>216.75</v>
      </c>
      <c r="D237" s="274">
        <v>218.15</v>
      </c>
      <c r="E237" s="274">
        <v>214.3</v>
      </c>
      <c r="F237" s="274">
        <v>211.85</v>
      </c>
      <c r="G237" s="274">
        <v>208</v>
      </c>
      <c r="H237" s="274">
        <v>220.60000000000002</v>
      </c>
      <c r="I237" s="274">
        <v>224.45</v>
      </c>
      <c r="J237" s="274">
        <v>226.90000000000003</v>
      </c>
      <c r="K237" s="272">
        <v>222</v>
      </c>
      <c r="L237" s="272">
        <v>215.7</v>
      </c>
      <c r="M237" s="272">
        <v>536.43263000000002</v>
      </c>
    </row>
    <row r="238" spans="1:13">
      <c r="A238" s="263">
        <v>228</v>
      </c>
      <c r="B238" s="272" t="s">
        <v>396</v>
      </c>
      <c r="C238" s="273">
        <v>126.75</v>
      </c>
      <c r="D238" s="274">
        <v>128.71666666666667</v>
      </c>
      <c r="E238" s="274">
        <v>123.43333333333334</v>
      </c>
      <c r="F238" s="274">
        <v>120.11666666666667</v>
      </c>
      <c r="G238" s="274">
        <v>114.83333333333334</v>
      </c>
      <c r="H238" s="274">
        <v>132.03333333333333</v>
      </c>
      <c r="I238" s="274">
        <v>137.31666666666669</v>
      </c>
      <c r="J238" s="274">
        <v>140.63333333333333</v>
      </c>
      <c r="K238" s="272">
        <v>134</v>
      </c>
      <c r="L238" s="272">
        <v>125.4</v>
      </c>
      <c r="M238" s="272">
        <v>10.263590000000001</v>
      </c>
    </row>
    <row r="239" spans="1:13">
      <c r="A239" s="263">
        <v>229</v>
      </c>
      <c r="B239" s="272" t="s">
        <v>397</v>
      </c>
      <c r="C239" s="273">
        <v>166.05</v>
      </c>
      <c r="D239" s="274">
        <v>167.08333333333334</v>
      </c>
      <c r="E239" s="274">
        <v>164.4666666666667</v>
      </c>
      <c r="F239" s="274">
        <v>162.88333333333335</v>
      </c>
      <c r="G239" s="274">
        <v>160.26666666666671</v>
      </c>
      <c r="H239" s="274">
        <v>168.66666666666669</v>
      </c>
      <c r="I239" s="274">
        <v>171.2833333333333</v>
      </c>
      <c r="J239" s="274">
        <v>172.86666666666667</v>
      </c>
      <c r="K239" s="272">
        <v>169.7</v>
      </c>
      <c r="L239" s="272">
        <v>165.5</v>
      </c>
      <c r="M239" s="272">
        <v>14.29393</v>
      </c>
    </row>
    <row r="240" spans="1:13">
      <c r="A240" s="263">
        <v>230</v>
      </c>
      <c r="B240" s="272" t="s">
        <v>115</v>
      </c>
      <c r="C240" s="273">
        <v>217.55</v>
      </c>
      <c r="D240" s="274">
        <v>216.83333333333334</v>
      </c>
      <c r="E240" s="274">
        <v>212.51666666666668</v>
      </c>
      <c r="F240" s="274">
        <v>207.48333333333335</v>
      </c>
      <c r="G240" s="274">
        <v>203.16666666666669</v>
      </c>
      <c r="H240" s="274">
        <v>221.86666666666667</v>
      </c>
      <c r="I240" s="274">
        <v>226.18333333333334</v>
      </c>
      <c r="J240" s="274">
        <v>231.21666666666667</v>
      </c>
      <c r="K240" s="272">
        <v>221.15</v>
      </c>
      <c r="L240" s="272">
        <v>211.8</v>
      </c>
      <c r="M240" s="272">
        <v>177.74046000000001</v>
      </c>
    </row>
    <row r="241" spans="1:13">
      <c r="A241" s="263">
        <v>231</v>
      </c>
      <c r="B241" s="272" t="s">
        <v>398</v>
      </c>
      <c r="C241" s="273">
        <v>81.849999999999994</v>
      </c>
      <c r="D241" s="274">
        <v>80.883333333333326</v>
      </c>
      <c r="E241" s="274">
        <v>79.166666666666657</v>
      </c>
      <c r="F241" s="274">
        <v>76.483333333333334</v>
      </c>
      <c r="G241" s="274">
        <v>74.766666666666666</v>
      </c>
      <c r="H241" s="274">
        <v>83.566666666666649</v>
      </c>
      <c r="I241" s="274">
        <v>85.283333333333317</v>
      </c>
      <c r="J241" s="274">
        <v>87.96666666666664</v>
      </c>
      <c r="K241" s="272">
        <v>82.6</v>
      </c>
      <c r="L241" s="272">
        <v>78.2</v>
      </c>
      <c r="M241" s="272">
        <v>52.537100000000002</v>
      </c>
    </row>
    <row r="242" spans="1:13">
      <c r="A242" s="263">
        <v>232</v>
      </c>
      <c r="B242" s="272" t="s">
        <v>748</v>
      </c>
      <c r="C242" s="273">
        <v>8255.9</v>
      </c>
      <c r="D242" s="274">
        <v>8188.6166666666677</v>
      </c>
      <c r="E242" s="274">
        <v>8042.2333333333354</v>
      </c>
      <c r="F242" s="274">
        <v>7828.5666666666675</v>
      </c>
      <c r="G242" s="274">
        <v>7682.1833333333352</v>
      </c>
      <c r="H242" s="274">
        <v>8402.2833333333365</v>
      </c>
      <c r="I242" s="274">
        <v>8548.6666666666679</v>
      </c>
      <c r="J242" s="274">
        <v>8762.3333333333358</v>
      </c>
      <c r="K242" s="272">
        <v>8335</v>
      </c>
      <c r="L242" s="272">
        <v>7974.95</v>
      </c>
      <c r="M242" s="272">
        <v>1.3635200000000001</v>
      </c>
    </row>
    <row r="243" spans="1:13">
      <c r="A243" s="263">
        <v>233</v>
      </c>
      <c r="B243" s="272" t="s">
        <v>255</v>
      </c>
      <c r="C243" s="273">
        <v>101.95</v>
      </c>
      <c r="D243" s="274">
        <v>101.66666666666667</v>
      </c>
      <c r="E243" s="274">
        <v>98.583333333333343</v>
      </c>
      <c r="F243" s="274">
        <v>95.216666666666669</v>
      </c>
      <c r="G243" s="274">
        <v>92.13333333333334</v>
      </c>
      <c r="H243" s="274">
        <v>105.03333333333335</v>
      </c>
      <c r="I243" s="274">
        <v>108.11666666666669</v>
      </c>
      <c r="J243" s="274">
        <v>111.48333333333335</v>
      </c>
      <c r="K243" s="272">
        <v>104.75</v>
      </c>
      <c r="L243" s="272">
        <v>98.3</v>
      </c>
      <c r="M243" s="272">
        <v>78.435239999999993</v>
      </c>
    </row>
    <row r="244" spans="1:13">
      <c r="A244" s="263">
        <v>234</v>
      </c>
      <c r="B244" s="272" t="s">
        <v>399</v>
      </c>
      <c r="C244" s="273">
        <v>252.25</v>
      </c>
      <c r="D244" s="274">
        <v>252.44999999999996</v>
      </c>
      <c r="E244" s="274">
        <v>248.99999999999991</v>
      </c>
      <c r="F244" s="274">
        <v>245.74999999999994</v>
      </c>
      <c r="G244" s="274">
        <v>242.2999999999999</v>
      </c>
      <c r="H244" s="274">
        <v>255.69999999999993</v>
      </c>
      <c r="I244" s="274">
        <v>259.14999999999998</v>
      </c>
      <c r="J244" s="274">
        <v>262.39999999999998</v>
      </c>
      <c r="K244" s="272">
        <v>255.9</v>
      </c>
      <c r="L244" s="272">
        <v>249.2</v>
      </c>
      <c r="M244" s="272">
        <v>9.5540500000000002</v>
      </c>
    </row>
    <row r="245" spans="1:13">
      <c r="A245" s="263">
        <v>235</v>
      </c>
      <c r="B245" s="272" t="s">
        <v>256</v>
      </c>
      <c r="C245" s="273">
        <v>122.8</v>
      </c>
      <c r="D245" s="274">
        <v>123.28333333333335</v>
      </c>
      <c r="E245" s="274">
        <v>121.56666666666669</v>
      </c>
      <c r="F245" s="274">
        <v>120.33333333333334</v>
      </c>
      <c r="G245" s="274">
        <v>118.61666666666669</v>
      </c>
      <c r="H245" s="274">
        <v>124.51666666666669</v>
      </c>
      <c r="I245" s="274">
        <v>126.23333333333336</v>
      </c>
      <c r="J245" s="274">
        <v>127.4666666666667</v>
      </c>
      <c r="K245" s="272">
        <v>125</v>
      </c>
      <c r="L245" s="272">
        <v>122.05</v>
      </c>
      <c r="M245" s="272">
        <v>16.646180000000001</v>
      </c>
    </row>
    <row r="246" spans="1:13">
      <c r="A246" s="263">
        <v>236</v>
      </c>
      <c r="B246" s="272" t="s">
        <v>125</v>
      </c>
      <c r="C246" s="273">
        <v>101.85</v>
      </c>
      <c r="D246" s="274">
        <v>101.38333333333333</v>
      </c>
      <c r="E246" s="274">
        <v>100.36666666666665</v>
      </c>
      <c r="F246" s="274">
        <v>98.883333333333326</v>
      </c>
      <c r="G246" s="274">
        <v>97.866666666666646</v>
      </c>
      <c r="H246" s="274">
        <v>102.86666666666665</v>
      </c>
      <c r="I246" s="274">
        <v>103.88333333333333</v>
      </c>
      <c r="J246" s="274">
        <v>105.36666666666665</v>
      </c>
      <c r="K246" s="272">
        <v>102.4</v>
      </c>
      <c r="L246" s="272">
        <v>99.9</v>
      </c>
      <c r="M246" s="272">
        <v>581.58799999999997</v>
      </c>
    </row>
    <row r="247" spans="1:13">
      <c r="A247" s="263">
        <v>237</v>
      </c>
      <c r="B247" s="272" t="s">
        <v>400</v>
      </c>
      <c r="C247" s="273">
        <v>11.1</v>
      </c>
      <c r="D247" s="274">
        <v>11.1</v>
      </c>
      <c r="E247" s="274">
        <v>11</v>
      </c>
      <c r="F247" s="274">
        <v>10.9</v>
      </c>
      <c r="G247" s="274">
        <v>10.8</v>
      </c>
      <c r="H247" s="274">
        <v>11.2</v>
      </c>
      <c r="I247" s="274">
        <v>11.299999999999997</v>
      </c>
      <c r="J247" s="274">
        <v>11.399999999999999</v>
      </c>
      <c r="K247" s="272">
        <v>11.2</v>
      </c>
      <c r="L247" s="272">
        <v>11</v>
      </c>
      <c r="M247" s="272">
        <v>40.526429999999998</v>
      </c>
    </row>
    <row r="248" spans="1:13">
      <c r="A248" s="263">
        <v>238</v>
      </c>
      <c r="B248" s="272" t="s">
        <v>773</v>
      </c>
      <c r="C248" s="273">
        <v>1469.35</v>
      </c>
      <c r="D248" s="274">
        <v>1476.5</v>
      </c>
      <c r="E248" s="274">
        <v>1455</v>
      </c>
      <c r="F248" s="274">
        <v>1440.65</v>
      </c>
      <c r="G248" s="274">
        <v>1419.15</v>
      </c>
      <c r="H248" s="274">
        <v>1490.85</v>
      </c>
      <c r="I248" s="274">
        <v>1512.35</v>
      </c>
      <c r="J248" s="274">
        <v>1526.6999999999998</v>
      </c>
      <c r="K248" s="272">
        <v>1498</v>
      </c>
      <c r="L248" s="272">
        <v>1462.15</v>
      </c>
      <c r="M248" s="272">
        <v>18.625330000000002</v>
      </c>
    </row>
    <row r="249" spans="1:13">
      <c r="A249" s="263">
        <v>239</v>
      </c>
      <c r="B249" s="272" t="s">
        <v>749</v>
      </c>
      <c r="C249" s="273">
        <v>312.89999999999998</v>
      </c>
      <c r="D249" s="274">
        <v>312.7</v>
      </c>
      <c r="E249" s="274">
        <v>300.45</v>
      </c>
      <c r="F249" s="274">
        <v>288</v>
      </c>
      <c r="G249" s="274">
        <v>275.75</v>
      </c>
      <c r="H249" s="274">
        <v>325.14999999999998</v>
      </c>
      <c r="I249" s="274">
        <v>337.4</v>
      </c>
      <c r="J249" s="274">
        <v>349.84999999999997</v>
      </c>
      <c r="K249" s="272">
        <v>324.95</v>
      </c>
      <c r="L249" s="272">
        <v>300.25</v>
      </c>
      <c r="M249" s="272">
        <v>1.2411700000000001</v>
      </c>
    </row>
    <row r="250" spans="1:13">
      <c r="A250" s="263">
        <v>240</v>
      </c>
      <c r="B250" s="272" t="s">
        <v>120</v>
      </c>
      <c r="C250" s="273">
        <v>545.79999999999995</v>
      </c>
      <c r="D250" s="274">
        <v>549.41666666666663</v>
      </c>
      <c r="E250" s="274">
        <v>540.58333333333326</v>
      </c>
      <c r="F250" s="274">
        <v>535.36666666666667</v>
      </c>
      <c r="G250" s="274">
        <v>526.5333333333333</v>
      </c>
      <c r="H250" s="274">
        <v>554.63333333333321</v>
      </c>
      <c r="I250" s="274">
        <v>563.46666666666647</v>
      </c>
      <c r="J250" s="274">
        <v>568.68333333333317</v>
      </c>
      <c r="K250" s="272">
        <v>558.25</v>
      </c>
      <c r="L250" s="272">
        <v>544.20000000000005</v>
      </c>
      <c r="M250" s="272">
        <v>19.637350000000001</v>
      </c>
    </row>
    <row r="251" spans="1:13">
      <c r="A251" s="263">
        <v>241</v>
      </c>
      <c r="B251" s="272" t="s">
        <v>833</v>
      </c>
      <c r="C251" s="273">
        <v>248.1</v>
      </c>
      <c r="D251" s="274">
        <v>248</v>
      </c>
      <c r="E251" s="274">
        <v>244.55</v>
      </c>
      <c r="F251" s="274">
        <v>241</v>
      </c>
      <c r="G251" s="274">
        <v>237.55</v>
      </c>
      <c r="H251" s="274">
        <v>251.55</v>
      </c>
      <c r="I251" s="274">
        <v>255</v>
      </c>
      <c r="J251" s="274">
        <v>258.55</v>
      </c>
      <c r="K251" s="272">
        <v>251.45</v>
      </c>
      <c r="L251" s="272">
        <v>244.45</v>
      </c>
      <c r="M251" s="272">
        <v>69.536190000000005</v>
      </c>
    </row>
    <row r="252" spans="1:13">
      <c r="A252" s="263">
        <v>242</v>
      </c>
      <c r="B252" s="272" t="s">
        <v>122</v>
      </c>
      <c r="C252" s="273">
        <v>1048.55</v>
      </c>
      <c r="D252" s="274">
        <v>1033.8500000000001</v>
      </c>
      <c r="E252" s="274">
        <v>986.90000000000032</v>
      </c>
      <c r="F252" s="274">
        <v>925.25000000000023</v>
      </c>
      <c r="G252" s="274">
        <v>878.30000000000041</v>
      </c>
      <c r="H252" s="274">
        <v>1095.5000000000002</v>
      </c>
      <c r="I252" s="274">
        <v>1142.45</v>
      </c>
      <c r="J252" s="274">
        <v>1204.1000000000001</v>
      </c>
      <c r="K252" s="272">
        <v>1080.8</v>
      </c>
      <c r="L252" s="272">
        <v>972.2</v>
      </c>
      <c r="M252" s="272">
        <v>349.95821999999998</v>
      </c>
    </row>
    <row r="253" spans="1:13">
      <c r="A253" s="263">
        <v>243</v>
      </c>
      <c r="B253" s="272" t="s">
        <v>257</v>
      </c>
      <c r="C253" s="273">
        <v>4810.05</v>
      </c>
      <c r="D253" s="274">
        <v>4845.5166666666664</v>
      </c>
      <c r="E253" s="274">
        <v>4741.0333333333328</v>
      </c>
      <c r="F253" s="274">
        <v>4672.0166666666664</v>
      </c>
      <c r="G253" s="274">
        <v>4567.5333333333328</v>
      </c>
      <c r="H253" s="274">
        <v>4914.5333333333328</v>
      </c>
      <c r="I253" s="274">
        <v>5019.0166666666664</v>
      </c>
      <c r="J253" s="274">
        <v>5088.0333333333328</v>
      </c>
      <c r="K253" s="272">
        <v>4950</v>
      </c>
      <c r="L253" s="272">
        <v>4776.5</v>
      </c>
      <c r="M253" s="272">
        <v>7.0693099999999998</v>
      </c>
    </row>
    <row r="254" spans="1:13">
      <c r="A254" s="263">
        <v>244</v>
      </c>
      <c r="B254" s="272" t="s">
        <v>124</v>
      </c>
      <c r="C254" s="273">
        <v>1284.6500000000001</v>
      </c>
      <c r="D254" s="274">
        <v>1287.2166666666667</v>
      </c>
      <c r="E254" s="274">
        <v>1270.4333333333334</v>
      </c>
      <c r="F254" s="274">
        <v>1256.2166666666667</v>
      </c>
      <c r="G254" s="274">
        <v>1239.4333333333334</v>
      </c>
      <c r="H254" s="274">
        <v>1301.4333333333334</v>
      </c>
      <c r="I254" s="274">
        <v>1318.2166666666667</v>
      </c>
      <c r="J254" s="274">
        <v>1332.4333333333334</v>
      </c>
      <c r="K254" s="272">
        <v>1304</v>
      </c>
      <c r="L254" s="272">
        <v>1273</v>
      </c>
      <c r="M254" s="272">
        <v>81.829679999999996</v>
      </c>
    </row>
    <row r="255" spans="1:13">
      <c r="A255" s="263">
        <v>245</v>
      </c>
      <c r="B255" s="272" t="s">
        <v>750</v>
      </c>
      <c r="C255" s="273">
        <v>751.1</v>
      </c>
      <c r="D255" s="274">
        <v>753.25</v>
      </c>
      <c r="E255" s="274">
        <v>743.7</v>
      </c>
      <c r="F255" s="274">
        <v>736.30000000000007</v>
      </c>
      <c r="G255" s="274">
        <v>726.75000000000011</v>
      </c>
      <c r="H255" s="274">
        <v>760.65</v>
      </c>
      <c r="I255" s="274">
        <v>770.19999999999993</v>
      </c>
      <c r="J255" s="274">
        <v>777.59999999999991</v>
      </c>
      <c r="K255" s="272">
        <v>762.8</v>
      </c>
      <c r="L255" s="272">
        <v>745.85</v>
      </c>
      <c r="M255" s="272">
        <v>0.32184000000000001</v>
      </c>
    </row>
    <row r="256" spans="1:13">
      <c r="A256" s="263">
        <v>246</v>
      </c>
      <c r="B256" s="272" t="s">
        <v>401</v>
      </c>
      <c r="C256" s="273">
        <v>336.55</v>
      </c>
      <c r="D256" s="274">
        <v>333.84999999999997</v>
      </c>
      <c r="E256" s="274">
        <v>327.69999999999993</v>
      </c>
      <c r="F256" s="274">
        <v>318.84999999999997</v>
      </c>
      <c r="G256" s="274">
        <v>312.69999999999993</v>
      </c>
      <c r="H256" s="274">
        <v>342.69999999999993</v>
      </c>
      <c r="I256" s="274">
        <v>348.84999999999991</v>
      </c>
      <c r="J256" s="274">
        <v>357.69999999999993</v>
      </c>
      <c r="K256" s="272">
        <v>340</v>
      </c>
      <c r="L256" s="272">
        <v>325</v>
      </c>
      <c r="M256" s="272">
        <v>10.775320000000001</v>
      </c>
    </row>
    <row r="257" spans="1:13">
      <c r="A257" s="263">
        <v>247</v>
      </c>
      <c r="B257" s="272" t="s">
        <v>121</v>
      </c>
      <c r="C257" s="273">
        <v>1621.7</v>
      </c>
      <c r="D257" s="274">
        <v>1634.5333333333335</v>
      </c>
      <c r="E257" s="274">
        <v>1605.2166666666672</v>
      </c>
      <c r="F257" s="274">
        <v>1588.7333333333336</v>
      </c>
      <c r="G257" s="274">
        <v>1559.4166666666672</v>
      </c>
      <c r="H257" s="274">
        <v>1651.0166666666671</v>
      </c>
      <c r="I257" s="274">
        <v>1680.3333333333333</v>
      </c>
      <c r="J257" s="274">
        <v>1696.8166666666671</v>
      </c>
      <c r="K257" s="272">
        <v>1663.85</v>
      </c>
      <c r="L257" s="272">
        <v>1618.05</v>
      </c>
      <c r="M257" s="272">
        <v>7.2963800000000001</v>
      </c>
    </row>
    <row r="258" spans="1:13">
      <c r="A258" s="263">
        <v>248</v>
      </c>
      <c r="B258" s="272" t="s">
        <v>258</v>
      </c>
      <c r="C258" s="273">
        <v>2036.7</v>
      </c>
      <c r="D258" s="274">
        <v>1995.3166666666666</v>
      </c>
      <c r="E258" s="274">
        <v>1936.6333333333332</v>
      </c>
      <c r="F258" s="274">
        <v>1836.5666666666666</v>
      </c>
      <c r="G258" s="274">
        <v>1777.8833333333332</v>
      </c>
      <c r="H258" s="274">
        <v>2095.3833333333332</v>
      </c>
      <c r="I258" s="274">
        <v>2154.0666666666666</v>
      </c>
      <c r="J258" s="274">
        <v>2254.1333333333332</v>
      </c>
      <c r="K258" s="272">
        <v>2054</v>
      </c>
      <c r="L258" s="272">
        <v>1895.25</v>
      </c>
      <c r="M258" s="272">
        <v>5.6942700000000004</v>
      </c>
    </row>
    <row r="259" spans="1:13">
      <c r="A259" s="263">
        <v>249</v>
      </c>
      <c r="B259" s="272" t="s">
        <v>402</v>
      </c>
      <c r="C259" s="273">
        <v>991.9</v>
      </c>
      <c r="D259" s="274">
        <v>995.6</v>
      </c>
      <c r="E259" s="274">
        <v>976.2</v>
      </c>
      <c r="F259" s="274">
        <v>960.5</v>
      </c>
      <c r="G259" s="274">
        <v>941.1</v>
      </c>
      <c r="H259" s="274">
        <v>1011.3000000000001</v>
      </c>
      <c r="I259" s="274">
        <v>1030.6999999999998</v>
      </c>
      <c r="J259" s="274">
        <v>1046.4000000000001</v>
      </c>
      <c r="K259" s="272">
        <v>1015</v>
      </c>
      <c r="L259" s="272">
        <v>979.9</v>
      </c>
      <c r="M259" s="272">
        <v>4.1946300000000001</v>
      </c>
    </row>
    <row r="260" spans="1:13">
      <c r="A260" s="263">
        <v>250</v>
      </c>
      <c r="B260" s="272" t="s">
        <v>403</v>
      </c>
      <c r="C260" s="273">
        <v>2247.4</v>
      </c>
      <c r="D260" s="274">
        <v>2262.0499999999997</v>
      </c>
      <c r="E260" s="274">
        <v>2211.3499999999995</v>
      </c>
      <c r="F260" s="274">
        <v>2175.2999999999997</v>
      </c>
      <c r="G260" s="274">
        <v>2124.5999999999995</v>
      </c>
      <c r="H260" s="274">
        <v>2298.0999999999995</v>
      </c>
      <c r="I260" s="274">
        <v>2348.7999999999993</v>
      </c>
      <c r="J260" s="274">
        <v>2384.8499999999995</v>
      </c>
      <c r="K260" s="272">
        <v>2312.75</v>
      </c>
      <c r="L260" s="272">
        <v>2226</v>
      </c>
      <c r="M260" s="272">
        <v>1.0568299999999999</v>
      </c>
    </row>
    <row r="261" spans="1:13">
      <c r="A261" s="263">
        <v>251</v>
      </c>
      <c r="B261" s="272" t="s">
        <v>404</v>
      </c>
      <c r="C261" s="273">
        <v>357.6</v>
      </c>
      <c r="D261" s="274">
        <v>356.83333333333331</v>
      </c>
      <c r="E261" s="274">
        <v>352.76666666666665</v>
      </c>
      <c r="F261" s="274">
        <v>347.93333333333334</v>
      </c>
      <c r="G261" s="274">
        <v>343.86666666666667</v>
      </c>
      <c r="H261" s="274">
        <v>361.66666666666663</v>
      </c>
      <c r="I261" s="274">
        <v>365.73333333333335</v>
      </c>
      <c r="J261" s="274">
        <v>370.56666666666661</v>
      </c>
      <c r="K261" s="272">
        <v>360.9</v>
      </c>
      <c r="L261" s="272">
        <v>352</v>
      </c>
      <c r="M261" s="272">
        <v>7.6044</v>
      </c>
    </row>
    <row r="262" spans="1:13">
      <c r="A262" s="263">
        <v>252</v>
      </c>
      <c r="B262" s="272" t="s">
        <v>405</v>
      </c>
      <c r="C262" s="273">
        <v>130.94999999999999</v>
      </c>
      <c r="D262" s="274">
        <v>131.13333333333333</v>
      </c>
      <c r="E262" s="274">
        <v>129.81666666666666</v>
      </c>
      <c r="F262" s="274">
        <v>128.68333333333334</v>
      </c>
      <c r="G262" s="274">
        <v>127.36666666666667</v>
      </c>
      <c r="H262" s="274">
        <v>132.26666666666665</v>
      </c>
      <c r="I262" s="274">
        <v>133.58333333333331</v>
      </c>
      <c r="J262" s="274">
        <v>134.71666666666664</v>
      </c>
      <c r="K262" s="272">
        <v>132.44999999999999</v>
      </c>
      <c r="L262" s="272">
        <v>130</v>
      </c>
      <c r="M262" s="272">
        <v>8.4825599999999994</v>
      </c>
    </row>
    <row r="263" spans="1:13">
      <c r="A263" s="263">
        <v>253</v>
      </c>
      <c r="B263" s="272" t="s">
        <v>406</v>
      </c>
      <c r="C263" s="273">
        <v>131.25</v>
      </c>
      <c r="D263" s="274">
        <v>131.03333333333333</v>
      </c>
      <c r="E263" s="274">
        <v>127.06666666666666</v>
      </c>
      <c r="F263" s="274">
        <v>122.88333333333333</v>
      </c>
      <c r="G263" s="274">
        <v>118.91666666666666</v>
      </c>
      <c r="H263" s="274">
        <v>135.21666666666667</v>
      </c>
      <c r="I263" s="274">
        <v>139.18333333333331</v>
      </c>
      <c r="J263" s="274">
        <v>143.36666666666667</v>
      </c>
      <c r="K263" s="272">
        <v>135</v>
      </c>
      <c r="L263" s="272">
        <v>126.85</v>
      </c>
      <c r="M263" s="272">
        <v>61.967399999999998</v>
      </c>
    </row>
    <row r="264" spans="1:13">
      <c r="A264" s="263">
        <v>254</v>
      </c>
      <c r="B264" s="272" t="s">
        <v>407</v>
      </c>
      <c r="C264" s="273">
        <v>86.35</v>
      </c>
      <c r="D264" s="274">
        <v>86.8</v>
      </c>
      <c r="E264" s="274">
        <v>85.1</v>
      </c>
      <c r="F264" s="274">
        <v>83.85</v>
      </c>
      <c r="G264" s="274">
        <v>82.149999999999991</v>
      </c>
      <c r="H264" s="274">
        <v>88.05</v>
      </c>
      <c r="I264" s="274">
        <v>89.750000000000014</v>
      </c>
      <c r="J264" s="274">
        <v>91</v>
      </c>
      <c r="K264" s="272">
        <v>88.5</v>
      </c>
      <c r="L264" s="272">
        <v>85.55</v>
      </c>
      <c r="M264" s="272">
        <v>12.38932</v>
      </c>
    </row>
    <row r="265" spans="1:13">
      <c r="A265" s="263">
        <v>255</v>
      </c>
      <c r="B265" s="272" t="s">
        <v>259</v>
      </c>
      <c r="C265" s="273">
        <v>71.7</v>
      </c>
      <c r="D265" s="274">
        <v>71.866666666666674</v>
      </c>
      <c r="E265" s="274">
        <v>71.133333333333354</v>
      </c>
      <c r="F265" s="274">
        <v>70.566666666666677</v>
      </c>
      <c r="G265" s="274">
        <v>69.833333333333357</v>
      </c>
      <c r="H265" s="274">
        <v>72.433333333333351</v>
      </c>
      <c r="I265" s="274">
        <v>73.166666666666671</v>
      </c>
      <c r="J265" s="274">
        <v>73.733333333333348</v>
      </c>
      <c r="K265" s="272">
        <v>72.599999999999994</v>
      </c>
      <c r="L265" s="272">
        <v>71.3</v>
      </c>
      <c r="M265" s="272">
        <v>17.193149999999999</v>
      </c>
    </row>
    <row r="266" spans="1:13">
      <c r="A266" s="263">
        <v>256</v>
      </c>
      <c r="B266" s="272" t="s">
        <v>128</v>
      </c>
      <c r="C266" s="273">
        <v>392.9</v>
      </c>
      <c r="D266" s="274">
        <v>392.01666666666665</v>
      </c>
      <c r="E266" s="274">
        <v>385.58333333333331</v>
      </c>
      <c r="F266" s="274">
        <v>378.26666666666665</v>
      </c>
      <c r="G266" s="274">
        <v>371.83333333333331</v>
      </c>
      <c r="H266" s="274">
        <v>399.33333333333331</v>
      </c>
      <c r="I266" s="274">
        <v>405.76666666666671</v>
      </c>
      <c r="J266" s="274">
        <v>413.08333333333331</v>
      </c>
      <c r="K266" s="272">
        <v>398.45</v>
      </c>
      <c r="L266" s="272">
        <v>384.7</v>
      </c>
      <c r="M266" s="272">
        <v>60.63017</v>
      </c>
    </row>
    <row r="267" spans="1:13">
      <c r="A267" s="263">
        <v>257</v>
      </c>
      <c r="B267" s="272" t="s">
        <v>752</v>
      </c>
      <c r="C267" s="273">
        <v>92.45</v>
      </c>
      <c r="D267" s="274">
        <v>92.816666666666663</v>
      </c>
      <c r="E267" s="274">
        <v>89.933333333333323</v>
      </c>
      <c r="F267" s="274">
        <v>87.416666666666657</v>
      </c>
      <c r="G267" s="274">
        <v>84.533333333333317</v>
      </c>
      <c r="H267" s="274">
        <v>95.333333333333329</v>
      </c>
      <c r="I267" s="274">
        <v>98.216666666666654</v>
      </c>
      <c r="J267" s="274">
        <v>100.73333333333333</v>
      </c>
      <c r="K267" s="272">
        <v>95.7</v>
      </c>
      <c r="L267" s="272">
        <v>90.3</v>
      </c>
      <c r="M267" s="272">
        <v>12.023860000000001</v>
      </c>
    </row>
    <row r="268" spans="1:13">
      <c r="A268" s="263">
        <v>258</v>
      </c>
      <c r="B268" s="272" t="s">
        <v>408</v>
      </c>
      <c r="C268" s="273">
        <v>43.1</v>
      </c>
      <c r="D268" s="274">
        <v>42.70000000000001</v>
      </c>
      <c r="E268" s="274">
        <v>41.700000000000017</v>
      </c>
      <c r="F268" s="274">
        <v>40.300000000000004</v>
      </c>
      <c r="G268" s="274">
        <v>39.300000000000011</v>
      </c>
      <c r="H268" s="274">
        <v>44.100000000000023</v>
      </c>
      <c r="I268" s="274">
        <v>45.100000000000009</v>
      </c>
      <c r="J268" s="274">
        <v>46.500000000000028</v>
      </c>
      <c r="K268" s="272">
        <v>43.7</v>
      </c>
      <c r="L268" s="272">
        <v>41.3</v>
      </c>
      <c r="M268" s="272">
        <v>5.5446400000000002</v>
      </c>
    </row>
    <row r="269" spans="1:13">
      <c r="A269" s="263">
        <v>259</v>
      </c>
      <c r="B269" s="272" t="s">
        <v>409</v>
      </c>
      <c r="C269" s="273">
        <v>89.85</v>
      </c>
      <c r="D269" s="274">
        <v>89.966666666666654</v>
      </c>
      <c r="E269" s="274">
        <v>88.633333333333312</v>
      </c>
      <c r="F269" s="274">
        <v>87.416666666666657</v>
      </c>
      <c r="G269" s="274">
        <v>86.083333333333314</v>
      </c>
      <c r="H269" s="274">
        <v>91.183333333333309</v>
      </c>
      <c r="I269" s="274">
        <v>92.516666666666652</v>
      </c>
      <c r="J269" s="274">
        <v>93.733333333333306</v>
      </c>
      <c r="K269" s="272">
        <v>91.3</v>
      </c>
      <c r="L269" s="272">
        <v>88.75</v>
      </c>
      <c r="M269" s="272">
        <v>5.5794699999999997</v>
      </c>
    </row>
    <row r="270" spans="1:13">
      <c r="A270" s="263">
        <v>260</v>
      </c>
      <c r="B270" s="272" t="s">
        <v>410</v>
      </c>
      <c r="C270" s="273">
        <v>29.4</v>
      </c>
      <c r="D270" s="274">
        <v>29.583333333333332</v>
      </c>
      <c r="E270" s="274">
        <v>28.916666666666664</v>
      </c>
      <c r="F270" s="274">
        <v>28.433333333333334</v>
      </c>
      <c r="G270" s="274">
        <v>27.766666666666666</v>
      </c>
      <c r="H270" s="274">
        <v>30.066666666666663</v>
      </c>
      <c r="I270" s="274">
        <v>30.733333333333327</v>
      </c>
      <c r="J270" s="274">
        <v>31.216666666666661</v>
      </c>
      <c r="K270" s="272">
        <v>30.25</v>
      </c>
      <c r="L270" s="272">
        <v>29.1</v>
      </c>
      <c r="M270" s="272">
        <v>30.07152</v>
      </c>
    </row>
    <row r="271" spans="1:13">
      <c r="A271" s="263">
        <v>261</v>
      </c>
      <c r="B271" s="272" t="s">
        <v>411</v>
      </c>
      <c r="C271" s="273">
        <v>68.05</v>
      </c>
      <c r="D271" s="274">
        <v>67.816666666666663</v>
      </c>
      <c r="E271" s="274">
        <v>65.73333333333332</v>
      </c>
      <c r="F271" s="274">
        <v>63.416666666666657</v>
      </c>
      <c r="G271" s="274">
        <v>61.333333333333314</v>
      </c>
      <c r="H271" s="274">
        <v>70.133333333333326</v>
      </c>
      <c r="I271" s="274">
        <v>72.216666666666669</v>
      </c>
      <c r="J271" s="274">
        <v>74.533333333333331</v>
      </c>
      <c r="K271" s="272">
        <v>69.900000000000006</v>
      </c>
      <c r="L271" s="272">
        <v>65.5</v>
      </c>
      <c r="M271" s="272">
        <v>32.62032</v>
      </c>
    </row>
    <row r="272" spans="1:13">
      <c r="A272" s="263">
        <v>262</v>
      </c>
      <c r="B272" s="272" t="s">
        <v>412</v>
      </c>
      <c r="C272" s="273">
        <v>76.75</v>
      </c>
      <c r="D272" s="274">
        <v>75.983333333333334</v>
      </c>
      <c r="E272" s="274">
        <v>74.466666666666669</v>
      </c>
      <c r="F272" s="274">
        <v>72.183333333333337</v>
      </c>
      <c r="G272" s="274">
        <v>70.666666666666671</v>
      </c>
      <c r="H272" s="274">
        <v>78.266666666666666</v>
      </c>
      <c r="I272" s="274">
        <v>79.783333333333346</v>
      </c>
      <c r="J272" s="274">
        <v>82.066666666666663</v>
      </c>
      <c r="K272" s="272">
        <v>77.5</v>
      </c>
      <c r="L272" s="272">
        <v>73.7</v>
      </c>
      <c r="M272" s="272">
        <v>11.90006</v>
      </c>
    </row>
    <row r="273" spans="1:13">
      <c r="A273" s="263">
        <v>263</v>
      </c>
      <c r="B273" s="272" t="s">
        <v>413</v>
      </c>
      <c r="C273" s="273">
        <v>126.4</v>
      </c>
      <c r="D273" s="274">
        <v>123.73333333333333</v>
      </c>
      <c r="E273" s="274">
        <v>119.71666666666667</v>
      </c>
      <c r="F273" s="274">
        <v>113.03333333333333</v>
      </c>
      <c r="G273" s="274">
        <v>109.01666666666667</v>
      </c>
      <c r="H273" s="274">
        <v>130.41666666666669</v>
      </c>
      <c r="I273" s="274">
        <v>134.43333333333334</v>
      </c>
      <c r="J273" s="274">
        <v>141.11666666666667</v>
      </c>
      <c r="K273" s="272">
        <v>127.75</v>
      </c>
      <c r="L273" s="272">
        <v>117.05</v>
      </c>
      <c r="M273" s="272">
        <v>12.279019999999999</v>
      </c>
    </row>
    <row r="274" spans="1:13">
      <c r="A274" s="263">
        <v>264</v>
      </c>
      <c r="B274" s="272" t="s">
        <v>414</v>
      </c>
      <c r="C274" s="273">
        <v>77.3</v>
      </c>
      <c r="D274" s="274">
        <v>75.916666666666671</v>
      </c>
      <c r="E274" s="274">
        <v>73.933333333333337</v>
      </c>
      <c r="F274" s="274">
        <v>70.566666666666663</v>
      </c>
      <c r="G274" s="274">
        <v>68.583333333333329</v>
      </c>
      <c r="H274" s="274">
        <v>79.283333333333346</v>
      </c>
      <c r="I274" s="274">
        <v>81.266666666666666</v>
      </c>
      <c r="J274" s="274">
        <v>84.633333333333354</v>
      </c>
      <c r="K274" s="272">
        <v>77.900000000000006</v>
      </c>
      <c r="L274" s="272">
        <v>72.55</v>
      </c>
      <c r="M274" s="272">
        <v>20.286989999999999</v>
      </c>
    </row>
    <row r="275" spans="1:13">
      <c r="A275" s="263">
        <v>265</v>
      </c>
      <c r="B275" s="272" t="s">
        <v>127</v>
      </c>
      <c r="C275" s="273">
        <v>285.5</v>
      </c>
      <c r="D275" s="274">
        <v>285.18333333333334</v>
      </c>
      <c r="E275" s="274">
        <v>275.56666666666666</v>
      </c>
      <c r="F275" s="274">
        <v>265.63333333333333</v>
      </c>
      <c r="G275" s="274">
        <v>256.01666666666665</v>
      </c>
      <c r="H275" s="274">
        <v>295.11666666666667</v>
      </c>
      <c r="I275" s="274">
        <v>304.73333333333335</v>
      </c>
      <c r="J275" s="274">
        <v>314.66666666666669</v>
      </c>
      <c r="K275" s="272">
        <v>294.8</v>
      </c>
      <c r="L275" s="272">
        <v>275.25</v>
      </c>
      <c r="M275" s="272">
        <v>120.34014000000001</v>
      </c>
    </row>
    <row r="276" spans="1:13">
      <c r="A276" s="263">
        <v>266</v>
      </c>
      <c r="B276" s="272" t="s">
        <v>415</v>
      </c>
      <c r="C276" s="273">
        <v>2549.6</v>
      </c>
      <c r="D276" s="274">
        <v>2523.9666666666667</v>
      </c>
      <c r="E276" s="274">
        <v>2480.9333333333334</v>
      </c>
      <c r="F276" s="274">
        <v>2412.2666666666669</v>
      </c>
      <c r="G276" s="274">
        <v>2369.2333333333336</v>
      </c>
      <c r="H276" s="274">
        <v>2592.6333333333332</v>
      </c>
      <c r="I276" s="274">
        <v>2635.666666666667</v>
      </c>
      <c r="J276" s="274">
        <v>2704.333333333333</v>
      </c>
      <c r="K276" s="272">
        <v>2567</v>
      </c>
      <c r="L276" s="272">
        <v>2455.3000000000002</v>
      </c>
      <c r="M276" s="272">
        <v>8.0189999999999997E-2</v>
      </c>
    </row>
    <row r="277" spans="1:13">
      <c r="A277" s="263">
        <v>267</v>
      </c>
      <c r="B277" s="272" t="s">
        <v>129</v>
      </c>
      <c r="C277" s="273">
        <v>2645.8</v>
      </c>
      <c r="D277" s="274">
        <v>2668.4166666666665</v>
      </c>
      <c r="E277" s="274">
        <v>2573.1333333333332</v>
      </c>
      <c r="F277" s="274">
        <v>2500.4666666666667</v>
      </c>
      <c r="G277" s="274">
        <v>2405.1833333333334</v>
      </c>
      <c r="H277" s="274">
        <v>2741.083333333333</v>
      </c>
      <c r="I277" s="274">
        <v>2836.3666666666668</v>
      </c>
      <c r="J277" s="274">
        <v>2909.0333333333328</v>
      </c>
      <c r="K277" s="272">
        <v>2763.7</v>
      </c>
      <c r="L277" s="272">
        <v>2595.75</v>
      </c>
      <c r="M277" s="272">
        <v>19.956630000000001</v>
      </c>
    </row>
    <row r="278" spans="1:13">
      <c r="A278" s="263">
        <v>268</v>
      </c>
      <c r="B278" s="272" t="s">
        <v>130</v>
      </c>
      <c r="C278" s="273">
        <v>630</v>
      </c>
      <c r="D278" s="274">
        <v>632.33333333333337</v>
      </c>
      <c r="E278" s="274">
        <v>616.66666666666674</v>
      </c>
      <c r="F278" s="274">
        <v>603.33333333333337</v>
      </c>
      <c r="G278" s="274">
        <v>587.66666666666674</v>
      </c>
      <c r="H278" s="274">
        <v>645.66666666666674</v>
      </c>
      <c r="I278" s="274">
        <v>661.33333333333348</v>
      </c>
      <c r="J278" s="274">
        <v>674.66666666666674</v>
      </c>
      <c r="K278" s="272">
        <v>648</v>
      </c>
      <c r="L278" s="272">
        <v>619</v>
      </c>
      <c r="M278" s="272">
        <v>10.292909999999999</v>
      </c>
    </row>
    <row r="279" spans="1:13">
      <c r="A279" s="263">
        <v>269</v>
      </c>
      <c r="B279" s="272" t="s">
        <v>416</v>
      </c>
      <c r="C279" s="273">
        <v>155.44999999999999</v>
      </c>
      <c r="D279" s="274">
        <v>157.01666666666665</v>
      </c>
      <c r="E279" s="274">
        <v>152.43333333333331</v>
      </c>
      <c r="F279" s="274">
        <v>149.41666666666666</v>
      </c>
      <c r="G279" s="274">
        <v>144.83333333333331</v>
      </c>
      <c r="H279" s="274">
        <v>160.0333333333333</v>
      </c>
      <c r="I279" s="274">
        <v>164.61666666666667</v>
      </c>
      <c r="J279" s="274">
        <v>167.6333333333333</v>
      </c>
      <c r="K279" s="272">
        <v>161.6</v>
      </c>
      <c r="L279" s="272">
        <v>154</v>
      </c>
      <c r="M279" s="272">
        <v>9.3831000000000007</v>
      </c>
    </row>
    <row r="280" spans="1:13">
      <c r="A280" s="263">
        <v>270</v>
      </c>
      <c r="B280" s="272" t="s">
        <v>418</v>
      </c>
      <c r="C280" s="273">
        <v>476.5</v>
      </c>
      <c r="D280" s="274">
        <v>481.7</v>
      </c>
      <c r="E280" s="274">
        <v>469.7</v>
      </c>
      <c r="F280" s="274">
        <v>462.9</v>
      </c>
      <c r="G280" s="274">
        <v>450.9</v>
      </c>
      <c r="H280" s="274">
        <v>488.5</v>
      </c>
      <c r="I280" s="274">
        <v>500.5</v>
      </c>
      <c r="J280" s="274">
        <v>507.3</v>
      </c>
      <c r="K280" s="272">
        <v>493.7</v>
      </c>
      <c r="L280" s="272">
        <v>474.9</v>
      </c>
      <c r="M280" s="272">
        <v>1.49908</v>
      </c>
    </row>
    <row r="281" spans="1:13">
      <c r="A281" s="263">
        <v>271</v>
      </c>
      <c r="B281" s="272" t="s">
        <v>419</v>
      </c>
      <c r="C281" s="273">
        <v>219.2</v>
      </c>
      <c r="D281" s="274">
        <v>223.73333333333335</v>
      </c>
      <c r="E281" s="274">
        <v>205.4666666666667</v>
      </c>
      <c r="F281" s="274">
        <v>191.73333333333335</v>
      </c>
      <c r="G281" s="274">
        <v>173.4666666666667</v>
      </c>
      <c r="H281" s="274">
        <v>237.4666666666667</v>
      </c>
      <c r="I281" s="274">
        <v>255.73333333333335</v>
      </c>
      <c r="J281" s="274">
        <v>269.4666666666667</v>
      </c>
      <c r="K281" s="272">
        <v>242</v>
      </c>
      <c r="L281" s="272">
        <v>210</v>
      </c>
      <c r="M281" s="272">
        <v>31.48498</v>
      </c>
    </row>
    <row r="282" spans="1:13">
      <c r="A282" s="263">
        <v>272</v>
      </c>
      <c r="B282" s="272" t="s">
        <v>420</v>
      </c>
      <c r="C282" s="273">
        <v>212.45</v>
      </c>
      <c r="D282" s="274">
        <v>213.86666666666667</v>
      </c>
      <c r="E282" s="274">
        <v>209.73333333333335</v>
      </c>
      <c r="F282" s="274">
        <v>207.01666666666668</v>
      </c>
      <c r="G282" s="274">
        <v>202.88333333333335</v>
      </c>
      <c r="H282" s="274">
        <v>216.58333333333334</v>
      </c>
      <c r="I282" s="274">
        <v>220.71666666666667</v>
      </c>
      <c r="J282" s="274">
        <v>223.43333333333334</v>
      </c>
      <c r="K282" s="272">
        <v>218</v>
      </c>
      <c r="L282" s="272">
        <v>211.15</v>
      </c>
      <c r="M282" s="272">
        <v>6.1256899999999996</v>
      </c>
    </row>
    <row r="283" spans="1:13">
      <c r="A283" s="263">
        <v>273</v>
      </c>
      <c r="B283" s="272" t="s">
        <v>753</v>
      </c>
      <c r="C283" s="273">
        <v>649.1</v>
      </c>
      <c r="D283" s="274">
        <v>651.1</v>
      </c>
      <c r="E283" s="274">
        <v>643.20000000000005</v>
      </c>
      <c r="F283" s="274">
        <v>637.30000000000007</v>
      </c>
      <c r="G283" s="274">
        <v>629.40000000000009</v>
      </c>
      <c r="H283" s="274">
        <v>657</v>
      </c>
      <c r="I283" s="274">
        <v>664.89999999999986</v>
      </c>
      <c r="J283" s="274">
        <v>670.8</v>
      </c>
      <c r="K283" s="272">
        <v>659</v>
      </c>
      <c r="L283" s="272">
        <v>645.20000000000005</v>
      </c>
      <c r="M283" s="272">
        <v>0.13830000000000001</v>
      </c>
    </row>
    <row r="284" spans="1:13">
      <c r="A284" s="263">
        <v>274</v>
      </c>
      <c r="B284" s="272" t="s">
        <v>421</v>
      </c>
      <c r="C284" s="273">
        <v>867.8</v>
      </c>
      <c r="D284" s="274">
        <v>861.01666666666677</v>
      </c>
      <c r="E284" s="274">
        <v>842.58333333333348</v>
      </c>
      <c r="F284" s="274">
        <v>817.36666666666667</v>
      </c>
      <c r="G284" s="274">
        <v>798.93333333333339</v>
      </c>
      <c r="H284" s="274">
        <v>886.23333333333358</v>
      </c>
      <c r="I284" s="274">
        <v>904.66666666666674</v>
      </c>
      <c r="J284" s="274">
        <v>929.88333333333367</v>
      </c>
      <c r="K284" s="272">
        <v>879.45</v>
      </c>
      <c r="L284" s="272">
        <v>835.8</v>
      </c>
      <c r="M284" s="272">
        <v>8.3312100000000004</v>
      </c>
    </row>
    <row r="285" spans="1:13">
      <c r="A285" s="263">
        <v>275</v>
      </c>
      <c r="B285" s="272" t="s">
        <v>422</v>
      </c>
      <c r="C285" s="273">
        <v>345.25</v>
      </c>
      <c r="D285" s="274">
        <v>342.7833333333333</v>
      </c>
      <c r="E285" s="274">
        <v>336.56666666666661</v>
      </c>
      <c r="F285" s="274">
        <v>327.88333333333333</v>
      </c>
      <c r="G285" s="274">
        <v>321.66666666666663</v>
      </c>
      <c r="H285" s="274">
        <v>351.46666666666658</v>
      </c>
      <c r="I285" s="274">
        <v>357.68333333333328</v>
      </c>
      <c r="J285" s="274">
        <v>366.36666666666656</v>
      </c>
      <c r="K285" s="272">
        <v>349</v>
      </c>
      <c r="L285" s="272">
        <v>334.1</v>
      </c>
      <c r="M285" s="272">
        <v>4.46807</v>
      </c>
    </row>
    <row r="286" spans="1:13">
      <c r="A286" s="263">
        <v>276</v>
      </c>
      <c r="B286" s="272" t="s">
        <v>423</v>
      </c>
      <c r="C286" s="273">
        <v>579.15</v>
      </c>
      <c r="D286" s="274">
        <v>579.7833333333333</v>
      </c>
      <c r="E286" s="274">
        <v>568.66666666666663</v>
      </c>
      <c r="F286" s="274">
        <v>558.18333333333328</v>
      </c>
      <c r="G286" s="274">
        <v>547.06666666666661</v>
      </c>
      <c r="H286" s="274">
        <v>590.26666666666665</v>
      </c>
      <c r="I286" s="274">
        <v>601.38333333333344</v>
      </c>
      <c r="J286" s="274">
        <v>611.86666666666667</v>
      </c>
      <c r="K286" s="272">
        <v>590.9</v>
      </c>
      <c r="L286" s="272">
        <v>569.29999999999995</v>
      </c>
      <c r="M286" s="272">
        <v>4.8670999999999998</v>
      </c>
    </row>
    <row r="287" spans="1:13">
      <c r="A287" s="263">
        <v>277</v>
      </c>
      <c r="B287" s="272" t="s">
        <v>424</v>
      </c>
      <c r="C287" s="273">
        <v>64</v>
      </c>
      <c r="D287" s="274">
        <v>64.350000000000009</v>
      </c>
      <c r="E287" s="274">
        <v>63.200000000000017</v>
      </c>
      <c r="F287" s="274">
        <v>62.400000000000006</v>
      </c>
      <c r="G287" s="274">
        <v>61.250000000000014</v>
      </c>
      <c r="H287" s="274">
        <v>65.15000000000002</v>
      </c>
      <c r="I287" s="274">
        <v>66.300000000000026</v>
      </c>
      <c r="J287" s="274">
        <v>67.100000000000023</v>
      </c>
      <c r="K287" s="272">
        <v>65.5</v>
      </c>
      <c r="L287" s="272">
        <v>63.55</v>
      </c>
      <c r="M287" s="272">
        <v>28.452490000000001</v>
      </c>
    </row>
    <row r="288" spans="1:13">
      <c r="A288" s="263">
        <v>278</v>
      </c>
      <c r="B288" s="272" t="s">
        <v>425</v>
      </c>
      <c r="C288" s="273">
        <v>43.95</v>
      </c>
      <c r="D288" s="274">
        <v>43.933333333333337</v>
      </c>
      <c r="E288" s="274">
        <v>43.516666666666673</v>
      </c>
      <c r="F288" s="274">
        <v>43.083333333333336</v>
      </c>
      <c r="G288" s="274">
        <v>42.666666666666671</v>
      </c>
      <c r="H288" s="274">
        <v>44.366666666666674</v>
      </c>
      <c r="I288" s="274">
        <v>44.783333333333331</v>
      </c>
      <c r="J288" s="274">
        <v>45.216666666666676</v>
      </c>
      <c r="K288" s="272">
        <v>44.35</v>
      </c>
      <c r="L288" s="272">
        <v>43.5</v>
      </c>
      <c r="M288" s="272">
        <v>19.439450000000001</v>
      </c>
    </row>
    <row r="289" spans="1:13">
      <c r="A289" s="263">
        <v>279</v>
      </c>
      <c r="B289" s="272" t="s">
        <v>426</v>
      </c>
      <c r="C289" s="273">
        <v>551.5</v>
      </c>
      <c r="D289" s="274">
        <v>552.35</v>
      </c>
      <c r="E289" s="274">
        <v>547.5</v>
      </c>
      <c r="F289" s="274">
        <v>543.5</v>
      </c>
      <c r="G289" s="274">
        <v>538.65</v>
      </c>
      <c r="H289" s="274">
        <v>556.35</v>
      </c>
      <c r="I289" s="274">
        <v>561.20000000000016</v>
      </c>
      <c r="J289" s="274">
        <v>565.20000000000005</v>
      </c>
      <c r="K289" s="272">
        <v>557.20000000000005</v>
      </c>
      <c r="L289" s="272">
        <v>548.35</v>
      </c>
      <c r="M289" s="272">
        <v>1.9231400000000001</v>
      </c>
    </row>
    <row r="290" spans="1:13">
      <c r="A290" s="263">
        <v>280</v>
      </c>
      <c r="B290" s="272" t="s">
        <v>427</v>
      </c>
      <c r="C290" s="273">
        <v>406.5</v>
      </c>
      <c r="D290" s="274">
        <v>404.51666666666665</v>
      </c>
      <c r="E290" s="274">
        <v>392.0333333333333</v>
      </c>
      <c r="F290" s="274">
        <v>377.56666666666666</v>
      </c>
      <c r="G290" s="274">
        <v>365.08333333333331</v>
      </c>
      <c r="H290" s="274">
        <v>418.98333333333329</v>
      </c>
      <c r="I290" s="274">
        <v>431.46666666666664</v>
      </c>
      <c r="J290" s="274">
        <v>445.93333333333328</v>
      </c>
      <c r="K290" s="272">
        <v>417</v>
      </c>
      <c r="L290" s="272">
        <v>390.05</v>
      </c>
      <c r="M290" s="272">
        <v>12.97368</v>
      </c>
    </row>
    <row r="291" spans="1:13">
      <c r="A291" s="263">
        <v>281</v>
      </c>
      <c r="B291" s="272" t="s">
        <v>428</v>
      </c>
      <c r="C291" s="273">
        <v>258.85000000000002</v>
      </c>
      <c r="D291" s="274">
        <v>260.2833333333333</v>
      </c>
      <c r="E291" s="274">
        <v>255.61666666666662</v>
      </c>
      <c r="F291" s="274">
        <v>252.38333333333333</v>
      </c>
      <c r="G291" s="274">
        <v>247.71666666666664</v>
      </c>
      <c r="H291" s="274">
        <v>263.51666666666659</v>
      </c>
      <c r="I291" s="274">
        <v>268.18333333333334</v>
      </c>
      <c r="J291" s="274">
        <v>271.41666666666657</v>
      </c>
      <c r="K291" s="272">
        <v>264.95</v>
      </c>
      <c r="L291" s="272">
        <v>257.05</v>
      </c>
      <c r="M291" s="272">
        <v>1.99882</v>
      </c>
    </row>
    <row r="292" spans="1:13">
      <c r="A292" s="263">
        <v>282</v>
      </c>
      <c r="B292" s="272" t="s">
        <v>131</v>
      </c>
      <c r="C292" s="273">
        <v>1852.2</v>
      </c>
      <c r="D292" s="274">
        <v>1851.7833333333335</v>
      </c>
      <c r="E292" s="274">
        <v>1820.416666666667</v>
      </c>
      <c r="F292" s="274">
        <v>1788.6333333333334</v>
      </c>
      <c r="G292" s="274">
        <v>1757.2666666666669</v>
      </c>
      <c r="H292" s="274">
        <v>1883.5666666666671</v>
      </c>
      <c r="I292" s="274">
        <v>1914.9333333333334</v>
      </c>
      <c r="J292" s="274">
        <v>1946.7166666666672</v>
      </c>
      <c r="K292" s="272">
        <v>1883.15</v>
      </c>
      <c r="L292" s="272">
        <v>1820</v>
      </c>
      <c r="M292" s="272">
        <v>42.893949999999997</v>
      </c>
    </row>
    <row r="293" spans="1:13">
      <c r="A293" s="263">
        <v>283</v>
      </c>
      <c r="B293" s="272" t="s">
        <v>132</v>
      </c>
      <c r="C293" s="273">
        <v>92.6</v>
      </c>
      <c r="D293" s="274">
        <v>93.266666666666666</v>
      </c>
      <c r="E293" s="274">
        <v>91.583333333333329</v>
      </c>
      <c r="F293" s="274">
        <v>90.566666666666663</v>
      </c>
      <c r="G293" s="274">
        <v>88.883333333333326</v>
      </c>
      <c r="H293" s="274">
        <v>94.283333333333331</v>
      </c>
      <c r="I293" s="274">
        <v>95.966666666666669</v>
      </c>
      <c r="J293" s="274">
        <v>96.983333333333334</v>
      </c>
      <c r="K293" s="272">
        <v>94.95</v>
      </c>
      <c r="L293" s="272">
        <v>92.25</v>
      </c>
      <c r="M293" s="272">
        <v>143.15063000000001</v>
      </c>
    </row>
    <row r="294" spans="1:13">
      <c r="A294" s="263">
        <v>284</v>
      </c>
      <c r="B294" s="272" t="s">
        <v>260</v>
      </c>
      <c r="C294" s="273">
        <v>2565.9</v>
      </c>
      <c r="D294" s="274">
        <v>2571.6166666666668</v>
      </c>
      <c r="E294" s="274">
        <v>2512.3333333333335</v>
      </c>
      <c r="F294" s="274">
        <v>2458.7666666666669</v>
      </c>
      <c r="G294" s="274">
        <v>2399.4833333333336</v>
      </c>
      <c r="H294" s="274">
        <v>2625.1833333333334</v>
      </c>
      <c r="I294" s="274">
        <v>2684.4666666666662</v>
      </c>
      <c r="J294" s="274">
        <v>2738.0333333333333</v>
      </c>
      <c r="K294" s="272">
        <v>2630.9</v>
      </c>
      <c r="L294" s="272">
        <v>2518.0500000000002</v>
      </c>
      <c r="M294" s="272">
        <v>2.3951699999999998</v>
      </c>
    </row>
    <row r="295" spans="1:13">
      <c r="A295" s="263">
        <v>285</v>
      </c>
      <c r="B295" s="272" t="s">
        <v>133</v>
      </c>
      <c r="C295" s="273">
        <v>448.65</v>
      </c>
      <c r="D295" s="274">
        <v>442.75</v>
      </c>
      <c r="E295" s="274">
        <v>434.2</v>
      </c>
      <c r="F295" s="274">
        <v>419.75</v>
      </c>
      <c r="G295" s="274">
        <v>411.2</v>
      </c>
      <c r="H295" s="274">
        <v>457.2</v>
      </c>
      <c r="I295" s="274">
        <v>465.74999999999994</v>
      </c>
      <c r="J295" s="274">
        <v>480.2</v>
      </c>
      <c r="K295" s="272">
        <v>451.3</v>
      </c>
      <c r="L295" s="272">
        <v>428.3</v>
      </c>
      <c r="M295" s="272">
        <v>102.79237999999999</v>
      </c>
    </row>
    <row r="296" spans="1:13">
      <c r="A296" s="263">
        <v>286</v>
      </c>
      <c r="B296" s="272" t="s">
        <v>754</v>
      </c>
      <c r="C296" s="273">
        <v>215.95</v>
      </c>
      <c r="D296" s="274">
        <v>218.31666666666669</v>
      </c>
      <c r="E296" s="274">
        <v>211.63333333333338</v>
      </c>
      <c r="F296" s="274">
        <v>207.31666666666669</v>
      </c>
      <c r="G296" s="274">
        <v>200.63333333333338</v>
      </c>
      <c r="H296" s="274">
        <v>222.63333333333338</v>
      </c>
      <c r="I296" s="274">
        <v>229.31666666666672</v>
      </c>
      <c r="J296" s="274">
        <v>233.63333333333338</v>
      </c>
      <c r="K296" s="272">
        <v>225</v>
      </c>
      <c r="L296" s="272">
        <v>214</v>
      </c>
      <c r="M296" s="272">
        <v>1.69743</v>
      </c>
    </row>
    <row r="297" spans="1:13">
      <c r="A297" s="263">
        <v>287</v>
      </c>
      <c r="B297" s="272" t="s">
        <v>429</v>
      </c>
      <c r="C297" s="273">
        <v>5915.85</v>
      </c>
      <c r="D297" s="274">
        <v>5866.95</v>
      </c>
      <c r="E297" s="274">
        <v>5758.9</v>
      </c>
      <c r="F297" s="274">
        <v>5601.95</v>
      </c>
      <c r="G297" s="274">
        <v>5493.9</v>
      </c>
      <c r="H297" s="274">
        <v>6023.9</v>
      </c>
      <c r="I297" s="274">
        <v>6131.9500000000007</v>
      </c>
      <c r="J297" s="274">
        <v>6288.9</v>
      </c>
      <c r="K297" s="272">
        <v>5975</v>
      </c>
      <c r="L297" s="272">
        <v>5710</v>
      </c>
      <c r="M297" s="272">
        <v>0.20491999999999999</v>
      </c>
    </row>
    <row r="298" spans="1:13">
      <c r="A298" s="263">
        <v>288</v>
      </c>
      <c r="B298" s="272" t="s">
        <v>261</v>
      </c>
      <c r="C298" s="273">
        <v>4305.5</v>
      </c>
      <c r="D298" s="274">
        <v>4230.3499999999995</v>
      </c>
      <c r="E298" s="274">
        <v>4113.6999999999989</v>
      </c>
      <c r="F298" s="274">
        <v>3921.8999999999996</v>
      </c>
      <c r="G298" s="274">
        <v>3805.2499999999991</v>
      </c>
      <c r="H298" s="274">
        <v>4422.1499999999987</v>
      </c>
      <c r="I298" s="274">
        <v>4538.7999999999984</v>
      </c>
      <c r="J298" s="274">
        <v>4730.5999999999985</v>
      </c>
      <c r="K298" s="272">
        <v>4347</v>
      </c>
      <c r="L298" s="272">
        <v>4038.55</v>
      </c>
      <c r="M298" s="272">
        <v>3.4317700000000002</v>
      </c>
    </row>
    <row r="299" spans="1:13">
      <c r="A299" s="263">
        <v>289</v>
      </c>
      <c r="B299" s="272" t="s">
        <v>134</v>
      </c>
      <c r="C299" s="273">
        <v>1528.55</v>
      </c>
      <c r="D299" s="274">
        <v>1530.5166666666667</v>
      </c>
      <c r="E299" s="274">
        <v>1503.0333333333333</v>
      </c>
      <c r="F299" s="274">
        <v>1477.5166666666667</v>
      </c>
      <c r="G299" s="274">
        <v>1450.0333333333333</v>
      </c>
      <c r="H299" s="274">
        <v>1556.0333333333333</v>
      </c>
      <c r="I299" s="274">
        <v>1583.5166666666664</v>
      </c>
      <c r="J299" s="274">
        <v>1609.0333333333333</v>
      </c>
      <c r="K299" s="272">
        <v>1558</v>
      </c>
      <c r="L299" s="272">
        <v>1505</v>
      </c>
      <c r="M299" s="272">
        <v>61.977820000000001</v>
      </c>
    </row>
    <row r="300" spans="1:13">
      <c r="A300" s="263">
        <v>290</v>
      </c>
      <c r="B300" s="272" t="s">
        <v>430</v>
      </c>
      <c r="C300" s="273">
        <v>341.7</v>
      </c>
      <c r="D300" s="274">
        <v>344.90000000000003</v>
      </c>
      <c r="E300" s="274">
        <v>336.80000000000007</v>
      </c>
      <c r="F300" s="274">
        <v>331.90000000000003</v>
      </c>
      <c r="G300" s="274">
        <v>323.80000000000007</v>
      </c>
      <c r="H300" s="274">
        <v>349.80000000000007</v>
      </c>
      <c r="I300" s="274">
        <v>357.90000000000009</v>
      </c>
      <c r="J300" s="274">
        <v>362.80000000000007</v>
      </c>
      <c r="K300" s="272">
        <v>353</v>
      </c>
      <c r="L300" s="272">
        <v>340</v>
      </c>
      <c r="M300" s="272">
        <v>38.747280000000003</v>
      </c>
    </row>
    <row r="301" spans="1:13">
      <c r="A301" s="263">
        <v>291</v>
      </c>
      <c r="B301" s="272" t="s">
        <v>431</v>
      </c>
      <c r="C301" s="273">
        <v>41.25</v>
      </c>
      <c r="D301" s="274">
        <v>41.300000000000004</v>
      </c>
      <c r="E301" s="274">
        <v>40.95000000000001</v>
      </c>
      <c r="F301" s="274">
        <v>40.650000000000006</v>
      </c>
      <c r="G301" s="274">
        <v>40.300000000000011</v>
      </c>
      <c r="H301" s="274">
        <v>41.600000000000009</v>
      </c>
      <c r="I301" s="274">
        <v>41.95</v>
      </c>
      <c r="J301" s="274">
        <v>42.250000000000007</v>
      </c>
      <c r="K301" s="272">
        <v>41.65</v>
      </c>
      <c r="L301" s="272">
        <v>41</v>
      </c>
      <c r="M301" s="272">
        <v>5.9578800000000003</v>
      </c>
    </row>
    <row r="302" spans="1:13">
      <c r="A302" s="263">
        <v>292</v>
      </c>
      <c r="B302" s="272" t="s">
        <v>432</v>
      </c>
      <c r="C302" s="273">
        <v>964.4</v>
      </c>
      <c r="D302" s="274">
        <v>960.15</v>
      </c>
      <c r="E302" s="274">
        <v>950.3</v>
      </c>
      <c r="F302" s="274">
        <v>936.19999999999993</v>
      </c>
      <c r="G302" s="274">
        <v>926.34999999999991</v>
      </c>
      <c r="H302" s="274">
        <v>974.25</v>
      </c>
      <c r="I302" s="274">
        <v>984.10000000000014</v>
      </c>
      <c r="J302" s="274">
        <v>998.2</v>
      </c>
      <c r="K302" s="272">
        <v>970</v>
      </c>
      <c r="L302" s="272">
        <v>946.05</v>
      </c>
      <c r="M302" s="272">
        <v>0.37620999999999999</v>
      </c>
    </row>
    <row r="303" spans="1:13">
      <c r="A303" s="263">
        <v>293</v>
      </c>
      <c r="B303" s="272" t="s">
        <v>135</v>
      </c>
      <c r="C303" s="273">
        <v>1038.8499999999999</v>
      </c>
      <c r="D303" s="274">
        <v>1044.5833333333333</v>
      </c>
      <c r="E303" s="274">
        <v>1020.8666666666666</v>
      </c>
      <c r="F303" s="274">
        <v>1002.8833333333332</v>
      </c>
      <c r="G303" s="274">
        <v>979.16666666666652</v>
      </c>
      <c r="H303" s="274">
        <v>1062.5666666666666</v>
      </c>
      <c r="I303" s="274">
        <v>1086.2833333333333</v>
      </c>
      <c r="J303" s="274">
        <v>1104.2666666666667</v>
      </c>
      <c r="K303" s="272">
        <v>1068.3</v>
      </c>
      <c r="L303" s="272">
        <v>1026.5999999999999</v>
      </c>
      <c r="M303" s="272">
        <v>37.857419999999998</v>
      </c>
    </row>
    <row r="304" spans="1:13">
      <c r="A304" s="263">
        <v>294</v>
      </c>
      <c r="B304" s="272" t="s">
        <v>433</v>
      </c>
      <c r="C304" s="273">
        <v>1650.8</v>
      </c>
      <c r="D304" s="274">
        <v>1652.2666666666667</v>
      </c>
      <c r="E304" s="274">
        <v>1629.8333333333333</v>
      </c>
      <c r="F304" s="274">
        <v>1608.8666666666666</v>
      </c>
      <c r="G304" s="274">
        <v>1586.4333333333332</v>
      </c>
      <c r="H304" s="274">
        <v>1673.2333333333333</v>
      </c>
      <c r="I304" s="274">
        <v>1695.6666666666667</v>
      </c>
      <c r="J304" s="274">
        <v>1716.6333333333334</v>
      </c>
      <c r="K304" s="272">
        <v>1674.7</v>
      </c>
      <c r="L304" s="272">
        <v>1631.3</v>
      </c>
      <c r="M304" s="272">
        <v>0.80852999999999997</v>
      </c>
    </row>
    <row r="305" spans="1:13">
      <c r="A305" s="263">
        <v>295</v>
      </c>
      <c r="B305" s="272" t="s">
        <v>434</v>
      </c>
      <c r="C305" s="273">
        <v>900.8</v>
      </c>
      <c r="D305" s="274">
        <v>894.55000000000007</v>
      </c>
      <c r="E305" s="274">
        <v>882.90000000000009</v>
      </c>
      <c r="F305" s="274">
        <v>865</v>
      </c>
      <c r="G305" s="274">
        <v>853.35</v>
      </c>
      <c r="H305" s="274">
        <v>912.45000000000016</v>
      </c>
      <c r="I305" s="274">
        <v>924.1</v>
      </c>
      <c r="J305" s="274">
        <v>942.00000000000023</v>
      </c>
      <c r="K305" s="272">
        <v>906.2</v>
      </c>
      <c r="L305" s="272">
        <v>876.65</v>
      </c>
      <c r="M305" s="272">
        <v>0.15375</v>
      </c>
    </row>
    <row r="306" spans="1:13">
      <c r="A306" s="263">
        <v>296</v>
      </c>
      <c r="B306" s="272" t="s">
        <v>435</v>
      </c>
      <c r="C306" s="273">
        <v>28.95</v>
      </c>
      <c r="D306" s="274">
        <v>29.066666666666663</v>
      </c>
      <c r="E306" s="274">
        <v>28.533333333333324</v>
      </c>
      <c r="F306" s="274">
        <v>28.11666666666666</v>
      </c>
      <c r="G306" s="274">
        <v>27.583333333333321</v>
      </c>
      <c r="H306" s="274">
        <v>29.483333333333327</v>
      </c>
      <c r="I306" s="274">
        <v>30.016666666666666</v>
      </c>
      <c r="J306" s="274">
        <v>30.43333333333333</v>
      </c>
      <c r="K306" s="272">
        <v>29.6</v>
      </c>
      <c r="L306" s="272">
        <v>28.65</v>
      </c>
      <c r="M306" s="272">
        <v>13.21027</v>
      </c>
    </row>
    <row r="307" spans="1:13">
      <c r="A307" s="263">
        <v>297</v>
      </c>
      <c r="B307" s="272" t="s">
        <v>436</v>
      </c>
      <c r="C307" s="273">
        <v>140.5</v>
      </c>
      <c r="D307" s="274">
        <v>140.96666666666667</v>
      </c>
      <c r="E307" s="274">
        <v>139.18333333333334</v>
      </c>
      <c r="F307" s="274">
        <v>137.86666666666667</v>
      </c>
      <c r="G307" s="274">
        <v>136.08333333333334</v>
      </c>
      <c r="H307" s="274">
        <v>142.28333333333333</v>
      </c>
      <c r="I307" s="274">
        <v>144.06666666666669</v>
      </c>
      <c r="J307" s="274">
        <v>145.38333333333333</v>
      </c>
      <c r="K307" s="272">
        <v>142.75</v>
      </c>
      <c r="L307" s="272">
        <v>139.65</v>
      </c>
      <c r="M307" s="272">
        <v>2.4632000000000001</v>
      </c>
    </row>
    <row r="308" spans="1:13">
      <c r="A308" s="263">
        <v>298</v>
      </c>
      <c r="B308" s="272" t="s">
        <v>146</v>
      </c>
      <c r="C308" s="273">
        <v>89963.5</v>
      </c>
      <c r="D308" s="274">
        <v>90913.966666666674</v>
      </c>
      <c r="E308" s="274">
        <v>88549.583333333343</v>
      </c>
      <c r="F308" s="274">
        <v>87135.666666666672</v>
      </c>
      <c r="G308" s="274">
        <v>84771.28333333334</v>
      </c>
      <c r="H308" s="274">
        <v>92327.883333333346</v>
      </c>
      <c r="I308" s="274">
        <v>94692.266666666677</v>
      </c>
      <c r="J308" s="274">
        <v>96106.183333333349</v>
      </c>
      <c r="K308" s="272">
        <v>93278.35</v>
      </c>
      <c r="L308" s="272">
        <v>89500.05</v>
      </c>
      <c r="M308" s="272">
        <v>0.44550000000000001</v>
      </c>
    </row>
    <row r="309" spans="1:13">
      <c r="A309" s="263">
        <v>299</v>
      </c>
      <c r="B309" s="272" t="s">
        <v>143</v>
      </c>
      <c r="C309" s="273">
        <v>1084.55</v>
      </c>
      <c r="D309" s="274">
        <v>1086.1666666666667</v>
      </c>
      <c r="E309" s="274">
        <v>1073.3833333333334</v>
      </c>
      <c r="F309" s="274">
        <v>1062.2166666666667</v>
      </c>
      <c r="G309" s="274">
        <v>1049.4333333333334</v>
      </c>
      <c r="H309" s="274">
        <v>1097.3333333333335</v>
      </c>
      <c r="I309" s="274">
        <v>1110.1166666666668</v>
      </c>
      <c r="J309" s="274">
        <v>1121.2833333333335</v>
      </c>
      <c r="K309" s="272">
        <v>1098.95</v>
      </c>
      <c r="L309" s="272">
        <v>1075</v>
      </c>
      <c r="M309" s="272">
        <v>4.0001899999999999</v>
      </c>
    </row>
    <row r="310" spans="1:13">
      <c r="A310" s="263">
        <v>300</v>
      </c>
      <c r="B310" s="272" t="s">
        <v>437</v>
      </c>
      <c r="C310" s="273">
        <v>3764.3</v>
      </c>
      <c r="D310" s="274">
        <v>3811.4333333333329</v>
      </c>
      <c r="E310" s="274">
        <v>3692.8666666666659</v>
      </c>
      <c r="F310" s="274">
        <v>3621.4333333333329</v>
      </c>
      <c r="G310" s="274">
        <v>3502.8666666666659</v>
      </c>
      <c r="H310" s="274">
        <v>3882.8666666666659</v>
      </c>
      <c r="I310" s="274">
        <v>4001.4333333333325</v>
      </c>
      <c r="J310" s="274">
        <v>4072.8666666666659</v>
      </c>
      <c r="K310" s="272">
        <v>3930</v>
      </c>
      <c r="L310" s="272">
        <v>3740</v>
      </c>
      <c r="M310" s="272">
        <v>0.15615000000000001</v>
      </c>
    </row>
    <row r="311" spans="1:13">
      <c r="A311" s="263">
        <v>301</v>
      </c>
      <c r="B311" s="272" t="s">
        <v>438</v>
      </c>
      <c r="C311" s="273">
        <v>291.3</v>
      </c>
      <c r="D311" s="274">
        <v>289.45</v>
      </c>
      <c r="E311" s="274">
        <v>284.14999999999998</v>
      </c>
      <c r="F311" s="274">
        <v>277</v>
      </c>
      <c r="G311" s="274">
        <v>271.7</v>
      </c>
      <c r="H311" s="274">
        <v>296.59999999999997</v>
      </c>
      <c r="I311" s="274">
        <v>301.90000000000003</v>
      </c>
      <c r="J311" s="274">
        <v>309.04999999999995</v>
      </c>
      <c r="K311" s="272">
        <v>294.75</v>
      </c>
      <c r="L311" s="272">
        <v>282.3</v>
      </c>
      <c r="M311" s="272">
        <v>0.39154</v>
      </c>
    </row>
    <row r="312" spans="1:13">
      <c r="A312" s="263">
        <v>302</v>
      </c>
      <c r="B312" s="272" t="s">
        <v>137</v>
      </c>
      <c r="C312" s="273">
        <v>184.05</v>
      </c>
      <c r="D312" s="274">
        <v>179.70000000000002</v>
      </c>
      <c r="E312" s="274">
        <v>174.40000000000003</v>
      </c>
      <c r="F312" s="274">
        <v>164.75000000000003</v>
      </c>
      <c r="G312" s="274">
        <v>159.45000000000005</v>
      </c>
      <c r="H312" s="274">
        <v>189.35000000000002</v>
      </c>
      <c r="I312" s="274">
        <v>194.65000000000003</v>
      </c>
      <c r="J312" s="274">
        <v>204.3</v>
      </c>
      <c r="K312" s="272">
        <v>185</v>
      </c>
      <c r="L312" s="272">
        <v>170.05</v>
      </c>
      <c r="M312" s="272">
        <v>127.44365000000001</v>
      </c>
    </row>
    <row r="313" spans="1:13">
      <c r="A313" s="263">
        <v>303</v>
      </c>
      <c r="B313" s="272" t="s">
        <v>136</v>
      </c>
      <c r="C313" s="273">
        <v>833.2</v>
      </c>
      <c r="D313" s="274">
        <v>836.69999999999993</v>
      </c>
      <c r="E313" s="274">
        <v>814.49999999999989</v>
      </c>
      <c r="F313" s="274">
        <v>795.8</v>
      </c>
      <c r="G313" s="274">
        <v>773.59999999999991</v>
      </c>
      <c r="H313" s="274">
        <v>855.39999999999986</v>
      </c>
      <c r="I313" s="274">
        <v>877.59999999999991</v>
      </c>
      <c r="J313" s="274">
        <v>896.29999999999984</v>
      </c>
      <c r="K313" s="272">
        <v>858.9</v>
      </c>
      <c r="L313" s="272">
        <v>818</v>
      </c>
      <c r="M313" s="272">
        <v>88.028379999999999</v>
      </c>
    </row>
    <row r="314" spans="1:13">
      <c r="A314" s="263">
        <v>304</v>
      </c>
      <c r="B314" s="272" t="s">
        <v>439</v>
      </c>
      <c r="C314" s="273">
        <v>167</v>
      </c>
      <c r="D314" s="274">
        <v>166.13333333333333</v>
      </c>
      <c r="E314" s="274">
        <v>163.36666666666665</v>
      </c>
      <c r="F314" s="274">
        <v>159.73333333333332</v>
      </c>
      <c r="G314" s="274">
        <v>156.96666666666664</v>
      </c>
      <c r="H314" s="274">
        <v>169.76666666666665</v>
      </c>
      <c r="I314" s="274">
        <v>172.5333333333333</v>
      </c>
      <c r="J314" s="274">
        <v>176.16666666666666</v>
      </c>
      <c r="K314" s="272">
        <v>168.9</v>
      </c>
      <c r="L314" s="272">
        <v>162.5</v>
      </c>
      <c r="M314" s="272">
        <v>0.80403999999999998</v>
      </c>
    </row>
    <row r="315" spans="1:13">
      <c r="A315" s="263">
        <v>305</v>
      </c>
      <c r="B315" s="272" t="s">
        <v>440</v>
      </c>
      <c r="C315" s="273">
        <v>243.2</v>
      </c>
      <c r="D315" s="274">
        <v>244.23333333333335</v>
      </c>
      <c r="E315" s="274">
        <v>238.9666666666667</v>
      </c>
      <c r="F315" s="274">
        <v>234.73333333333335</v>
      </c>
      <c r="G315" s="274">
        <v>229.4666666666667</v>
      </c>
      <c r="H315" s="274">
        <v>248.4666666666667</v>
      </c>
      <c r="I315" s="274">
        <v>253.73333333333335</v>
      </c>
      <c r="J315" s="274">
        <v>257.9666666666667</v>
      </c>
      <c r="K315" s="272">
        <v>249.5</v>
      </c>
      <c r="L315" s="272">
        <v>240</v>
      </c>
      <c r="M315" s="272">
        <v>2.00705</v>
      </c>
    </row>
    <row r="316" spans="1:13">
      <c r="A316" s="263">
        <v>306</v>
      </c>
      <c r="B316" s="272" t="s">
        <v>441</v>
      </c>
      <c r="C316" s="273">
        <v>465.35</v>
      </c>
      <c r="D316" s="274">
        <v>462.41666666666669</v>
      </c>
      <c r="E316" s="274">
        <v>455.93333333333339</v>
      </c>
      <c r="F316" s="274">
        <v>446.51666666666671</v>
      </c>
      <c r="G316" s="274">
        <v>440.03333333333342</v>
      </c>
      <c r="H316" s="274">
        <v>471.83333333333337</v>
      </c>
      <c r="I316" s="274">
        <v>478.31666666666661</v>
      </c>
      <c r="J316" s="274">
        <v>487.73333333333335</v>
      </c>
      <c r="K316" s="272">
        <v>468.9</v>
      </c>
      <c r="L316" s="272">
        <v>453</v>
      </c>
      <c r="M316" s="272">
        <v>0.62368000000000001</v>
      </c>
    </row>
    <row r="317" spans="1:13">
      <c r="A317" s="263">
        <v>307</v>
      </c>
      <c r="B317" s="272" t="s">
        <v>138</v>
      </c>
      <c r="C317" s="273">
        <v>172.85</v>
      </c>
      <c r="D317" s="274">
        <v>172.28333333333333</v>
      </c>
      <c r="E317" s="274">
        <v>169.46666666666667</v>
      </c>
      <c r="F317" s="274">
        <v>166.08333333333334</v>
      </c>
      <c r="G317" s="274">
        <v>163.26666666666668</v>
      </c>
      <c r="H317" s="274">
        <v>175.66666666666666</v>
      </c>
      <c r="I317" s="274">
        <v>178.48333333333332</v>
      </c>
      <c r="J317" s="274">
        <v>181.86666666666665</v>
      </c>
      <c r="K317" s="272">
        <v>175.1</v>
      </c>
      <c r="L317" s="272">
        <v>168.9</v>
      </c>
      <c r="M317" s="272">
        <v>60.710410000000003</v>
      </c>
    </row>
    <row r="318" spans="1:13">
      <c r="A318" s="263">
        <v>308</v>
      </c>
      <c r="B318" s="272" t="s">
        <v>262</v>
      </c>
      <c r="C318" s="273">
        <v>34.65</v>
      </c>
      <c r="D318" s="274">
        <v>34.516666666666659</v>
      </c>
      <c r="E318" s="274">
        <v>34.23333333333332</v>
      </c>
      <c r="F318" s="274">
        <v>33.816666666666663</v>
      </c>
      <c r="G318" s="274">
        <v>33.533333333333324</v>
      </c>
      <c r="H318" s="274">
        <v>34.933333333333316</v>
      </c>
      <c r="I318" s="274">
        <v>35.216666666666661</v>
      </c>
      <c r="J318" s="274">
        <v>35.633333333333312</v>
      </c>
      <c r="K318" s="272">
        <v>34.799999999999997</v>
      </c>
      <c r="L318" s="272">
        <v>34.1</v>
      </c>
      <c r="M318" s="272">
        <v>18.887039999999999</v>
      </c>
    </row>
    <row r="319" spans="1:13">
      <c r="A319" s="263">
        <v>309</v>
      </c>
      <c r="B319" s="272" t="s">
        <v>139</v>
      </c>
      <c r="C319" s="273">
        <v>415.7</v>
      </c>
      <c r="D319" s="274">
        <v>418.75</v>
      </c>
      <c r="E319" s="274">
        <v>410.75</v>
      </c>
      <c r="F319" s="274">
        <v>405.8</v>
      </c>
      <c r="G319" s="274">
        <v>397.8</v>
      </c>
      <c r="H319" s="274">
        <v>423.7</v>
      </c>
      <c r="I319" s="274">
        <v>431.7</v>
      </c>
      <c r="J319" s="274">
        <v>436.65</v>
      </c>
      <c r="K319" s="272">
        <v>426.75</v>
      </c>
      <c r="L319" s="272">
        <v>413.8</v>
      </c>
      <c r="M319" s="272">
        <v>23.727370000000001</v>
      </c>
    </row>
    <row r="320" spans="1:13">
      <c r="A320" s="263">
        <v>310</v>
      </c>
      <c r="B320" s="272" t="s">
        <v>140</v>
      </c>
      <c r="C320" s="273">
        <v>7589.2</v>
      </c>
      <c r="D320" s="274">
        <v>7593.833333333333</v>
      </c>
      <c r="E320" s="274">
        <v>7471.2166666666662</v>
      </c>
      <c r="F320" s="274">
        <v>7353.2333333333336</v>
      </c>
      <c r="G320" s="274">
        <v>7230.6166666666668</v>
      </c>
      <c r="H320" s="274">
        <v>7711.8166666666657</v>
      </c>
      <c r="I320" s="274">
        <v>7834.4333333333325</v>
      </c>
      <c r="J320" s="274">
        <v>7952.4166666666652</v>
      </c>
      <c r="K320" s="272">
        <v>7716.45</v>
      </c>
      <c r="L320" s="272">
        <v>7475.85</v>
      </c>
      <c r="M320" s="272">
        <v>14.91567</v>
      </c>
    </row>
    <row r="321" spans="1:13">
      <c r="A321" s="263">
        <v>311</v>
      </c>
      <c r="B321" s="272" t="s">
        <v>142</v>
      </c>
      <c r="C321" s="273">
        <v>700.65</v>
      </c>
      <c r="D321" s="274">
        <v>699.88333333333321</v>
      </c>
      <c r="E321" s="274">
        <v>693.06666666666638</v>
      </c>
      <c r="F321" s="274">
        <v>685.48333333333312</v>
      </c>
      <c r="G321" s="274">
        <v>678.66666666666629</v>
      </c>
      <c r="H321" s="274">
        <v>707.46666666666647</v>
      </c>
      <c r="I321" s="274">
        <v>714.2833333333333</v>
      </c>
      <c r="J321" s="274">
        <v>721.86666666666656</v>
      </c>
      <c r="K321" s="272">
        <v>706.7</v>
      </c>
      <c r="L321" s="272">
        <v>692.3</v>
      </c>
      <c r="M321" s="272">
        <v>6.2561600000000004</v>
      </c>
    </row>
    <row r="322" spans="1:13">
      <c r="A322" s="263">
        <v>312</v>
      </c>
      <c r="B322" s="272" t="s">
        <v>442</v>
      </c>
      <c r="C322" s="273">
        <v>2200.85</v>
      </c>
      <c r="D322" s="274">
        <v>2176.2666666666669</v>
      </c>
      <c r="E322" s="274">
        <v>2102.5333333333338</v>
      </c>
      <c r="F322" s="274">
        <v>2004.2166666666667</v>
      </c>
      <c r="G322" s="274">
        <v>1930.4833333333336</v>
      </c>
      <c r="H322" s="274">
        <v>2274.5833333333339</v>
      </c>
      <c r="I322" s="274">
        <v>2348.3166666666666</v>
      </c>
      <c r="J322" s="274">
        <v>2446.6333333333341</v>
      </c>
      <c r="K322" s="272">
        <v>2250</v>
      </c>
      <c r="L322" s="272">
        <v>2077.9499999999998</v>
      </c>
      <c r="M322" s="272">
        <v>1.66489</v>
      </c>
    </row>
    <row r="323" spans="1:13">
      <c r="A323" s="263">
        <v>313</v>
      </c>
      <c r="B323" s="272" t="s">
        <v>144</v>
      </c>
      <c r="C323" s="273">
        <v>1699.7</v>
      </c>
      <c r="D323" s="274">
        <v>1709.8</v>
      </c>
      <c r="E323" s="274">
        <v>1666.6</v>
      </c>
      <c r="F323" s="274">
        <v>1633.5</v>
      </c>
      <c r="G323" s="274">
        <v>1590.3</v>
      </c>
      <c r="H323" s="274">
        <v>1742.8999999999999</v>
      </c>
      <c r="I323" s="274">
        <v>1786.1000000000001</v>
      </c>
      <c r="J323" s="274">
        <v>1819.1999999999998</v>
      </c>
      <c r="K323" s="272">
        <v>1753</v>
      </c>
      <c r="L323" s="272">
        <v>1676.7</v>
      </c>
      <c r="M323" s="272">
        <v>8.8865499999999997</v>
      </c>
    </row>
    <row r="324" spans="1:13">
      <c r="A324" s="263">
        <v>314</v>
      </c>
      <c r="B324" s="272" t="s">
        <v>443</v>
      </c>
      <c r="C324" s="273">
        <v>96.8</v>
      </c>
      <c r="D324" s="274">
        <v>97.333333333333329</v>
      </c>
      <c r="E324" s="274">
        <v>95.066666666666663</v>
      </c>
      <c r="F324" s="274">
        <v>93.333333333333329</v>
      </c>
      <c r="G324" s="274">
        <v>91.066666666666663</v>
      </c>
      <c r="H324" s="274">
        <v>99.066666666666663</v>
      </c>
      <c r="I324" s="274">
        <v>101.33333333333334</v>
      </c>
      <c r="J324" s="274">
        <v>103.06666666666666</v>
      </c>
      <c r="K324" s="272">
        <v>99.6</v>
      </c>
      <c r="L324" s="272">
        <v>95.6</v>
      </c>
      <c r="M324" s="272">
        <v>12.86914</v>
      </c>
    </row>
    <row r="325" spans="1:13">
      <c r="A325" s="263">
        <v>315</v>
      </c>
      <c r="B325" s="272" t="s">
        <v>444</v>
      </c>
      <c r="C325" s="273">
        <v>481.2</v>
      </c>
      <c r="D325" s="274">
        <v>483.29999999999995</v>
      </c>
      <c r="E325" s="274">
        <v>475.19999999999993</v>
      </c>
      <c r="F325" s="274">
        <v>469.2</v>
      </c>
      <c r="G325" s="274">
        <v>461.09999999999997</v>
      </c>
      <c r="H325" s="274">
        <v>489.2999999999999</v>
      </c>
      <c r="I325" s="274">
        <v>497.39999999999992</v>
      </c>
      <c r="J325" s="274">
        <v>503.39999999999986</v>
      </c>
      <c r="K325" s="272">
        <v>491.4</v>
      </c>
      <c r="L325" s="272">
        <v>477.3</v>
      </c>
      <c r="M325" s="272">
        <v>2.3586800000000001</v>
      </c>
    </row>
    <row r="326" spans="1:13">
      <c r="A326" s="263">
        <v>316</v>
      </c>
      <c r="B326" s="272" t="s">
        <v>755</v>
      </c>
      <c r="C326" s="273">
        <v>189.65</v>
      </c>
      <c r="D326" s="274">
        <v>191.13333333333333</v>
      </c>
      <c r="E326" s="274">
        <v>187.91666666666666</v>
      </c>
      <c r="F326" s="274">
        <v>186.18333333333334</v>
      </c>
      <c r="G326" s="274">
        <v>182.96666666666667</v>
      </c>
      <c r="H326" s="274">
        <v>192.86666666666665</v>
      </c>
      <c r="I326" s="274">
        <v>196.08333333333334</v>
      </c>
      <c r="J326" s="274">
        <v>197.81666666666663</v>
      </c>
      <c r="K326" s="272">
        <v>194.35</v>
      </c>
      <c r="L326" s="272">
        <v>189.4</v>
      </c>
      <c r="M326" s="272">
        <v>6.1765800000000004</v>
      </c>
    </row>
    <row r="327" spans="1:13">
      <c r="A327" s="263">
        <v>317</v>
      </c>
      <c r="B327" s="272" t="s">
        <v>145</v>
      </c>
      <c r="C327" s="273">
        <v>158.4</v>
      </c>
      <c r="D327" s="274">
        <v>159</v>
      </c>
      <c r="E327" s="274">
        <v>155.55000000000001</v>
      </c>
      <c r="F327" s="274">
        <v>152.70000000000002</v>
      </c>
      <c r="G327" s="274">
        <v>149.25000000000003</v>
      </c>
      <c r="H327" s="274">
        <v>161.85</v>
      </c>
      <c r="I327" s="274">
        <v>165.29999999999998</v>
      </c>
      <c r="J327" s="274">
        <v>168.14999999999998</v>
      </c>
      <c r="K327" s="272">
        <v>162.44999999999999</v>
      </c>
      <c r="L327" s="272">
        <v>156.15</v>
      </c>
      <c r="M327" s="272">
        <v>155.75676000000001</v>
      </c>
    </row>
    <row r="328" spans="1:13">
      <c r="A328" s="263">
        <v>318</v>
      </c>
      <c r="B328" s="272" t="s">
        <v>445</v>
      </c>
      <c r="C328" s="273">
        <v>633.95000000000005</v>
      </c>
      <c r="D328" s="274">
        <v>633.5333333333333</v>
      </c>
      <c r="E328" s="274">
        <v>619.06666666666661</v>
      </c>
      <c r="F328" s="274">
        <v>604.18333333333328</v>
      </c>
      <c r="G328" s="274">
        <v>589.71666666666658</v>
      </c>
      <c r="H328" s="274">
        <v>648.41666666666663</v>
      </c>
      <c r="I328" s="274">
        <v>662.88333333333333</v>
      </c>
      <c r="J328" s="274">
        <v>677.76666666666665</v>
      </c>
      <c r="K328" s="272">
        <v>648</v>
      </c>
      <c r="L328" s="272">
        <v>618.65</v>
      </c>
      <c r="M328" s="272">
        <v>2.3869199999999999</v>
      </c>
    </row>
    <row r="329" spans="1:13">
      <c r="A329" s="263">
        <v>319</v>
      </c>
      <c r="B329" s="272" t="s">
        <v>263</v>
      </c>
      <c r="C329" s="273">
        <v>1591.05</v>
      </c>
      <c r="D329" s="274">
        <v>1578.6499999999999</v>
      </c>
      <c r="E329" s="274">
        <v>1547.3499999999997</v>
      </c>
      <c r="F329" s="274">
        <v>1503.6499999999999</v>
      </c>
      <c r="G329" s="274">
        <v>1472.3499999999997</v>
      </c>
      <c r="H329" s="274">
        <v>1622.3499999999997</v>
      </c>
      <c r="I329" s="274">
        <v>1653.6499999999999</v>
      </c>
      <c r="J329" s="274">
        <v>1697.3499999999997</v>
      </c>
      <c r="K329" s="272">
        <v>1609.95</v>
      </c>
      <c r="L329" s="272">
        <v>1534.95</v>
      </c>
      <c r="M329" s="272">
        <v>5.5066800000000002</v>
      </c>
    </row>
    <row r="330" spans="1:13">
      <c r="A330" s="263">
        <v>320</v>
      </c>
      <c r="B330" s="272" t="s">
        <v>446</v>
      </c>
      <c r="C330" s="273">
        <v>1574.7</v>
      </c>
      <c r="D330" s="274">
        <v>1591.4166666666667</v>
      </c>
      <c r="E330" s="274">
        <v>1555.2833333333335</v>
      </c>
      <c r="F330" s="274">
        <v>1535.8666666666668</v>
      </c>
      <c r="G330" s="274">
        <v>1499.7333333333336</v>
      </c>
      <c r="H330" s="274">
        <v>1610.8333333333335</v>
      </c>
      <c r="I330" s="274">
        <v>1646.9666666666667</v>
      </c>
      <c r="J330" s="274">
        <v>1666.3833333333334</v>
      </c>
      <c r="K330" s="272">
        <v>1627.55</v>
      </c>
      <c r="L330" s="272">
        <v>1572</v>
      </c>
      <c r="M330" s="272">
        <v>4.5346200000000003</v>
      </c>
    </row>
    <row r="331" spans="1:13">
      <c r="A331" s="263">
        <v>321</v>
      </c>
      <c r="B331" s="272" t="s">
        <v>147</v>
      </c>
      <c r="C331" s="273">
        <v>1168.55</v>
      </c>
      <c r="D331" s="274">
        <v>1171.1166666666666</v>
      </c>
      <c r="E331" s="274">
        <v>1159.2833333333331</v>
      </c>
      <c r="F331" s="274">
        <v>1150.0166666666664</v>
      </c>
      <c r="G331" s="274">
        <v>1138.1833333333329</v>
      </c>
      <c r="H331" s="274">
        <v>1180.3833333333332</v>
      </c>
      <c r="I331" s="274">
        <v>1192.2166666666667</v>
      </c>
      <c r="J331" s="274">
        <v>1201.4833333333333</v>
      </c>
      <c r="K331" s="272">
        <v>1182.95</v>
      </c>
      <c r="L331" s="272">
        <v>1161.8499999999999</v>
      </c>
      <c r="M331" s="272">
        <v>14.3591</v>
      </c>
    </row>
    <row r="332" spans="1:13">
      <c r="A332" s="263">
        <v>322</v>
      </c>
      <c r="B332" s="272" t="s">
        <v>264</v>
      </c>
      <c r="C332" s="273">
        <v>893.25</v>
      </c>
      <c r="D332" s="274">
        <v>899.73333333333323</v>
      </c>
      <c r="E332" s="274">
        <v>881.51666666666642</v>
      </c>
      <c r="F332" s="274">
        <v>869.78333333333319</v>
      </c>
      <c r="G332" s="274">
        <v>851.56666666666638</v>
      </c>
      <c r="H332" s="274">
        <v>911.46666666666647</v>
      </c>
      <c r="I332" s="274">
        <v>929.68333333333339</v>
      </c>
      <c r="J332" s="274">
        <v>941.41666666666652</v>
      </c>
      <c r="K332" s="272">
        <v>917.95</v>
      </c>
      <c r="L332" s="272">
        <v>888</v>
      </c>
      <c r="M332" s="272">
        <v>3.53992</v>
      </c>
    </row>
    <row r="333" spans="1:13">
      <c r="A333" s="263">
        <v>323</v>
      </c>
      <c r="B333" s="272" t="s">
        <v>149</v>
      </c>
      <c r="C333" s="273">
        <v>32.200000000000003</v>
      </c>
      <c r="D333" s="274">
        <v>32.366666666666667</v>
      </c>
      <c r="E333" s="274">
        <v>31.433333333333337</v>
      </c>
      <c r="F333" s="274">
        <v>30.666666666666671</v>
      </c>
      <c r="G333" s="274">
        <v>29.733333333333341</v>
      </c>
      <c r="H333" s="274">
        <v>33.133333333333333</v>
      </c>
      <c r="I333" s="274">
        <v>34.066666666666656</v>
      </c>
      <c r="J333" s="274">
        <v>34.833333333333329</v>
      </c>
      <c r="K333" s="272">
        <v>33.299999999999997</v>
      </c>
      <c r="L333" s="272">
        <v>31.6</v>
      </c>
      <c r="M333" s="272">
        <v>108.43874</v>
      </c>
    </row>
    <row r="334" spans="1:13">
      <c r="A334" s="263">
        <v>324</v>
      </c>
      <c r="B334" s="272" t="s">
        <v>150</v>
      </c>
      <c r="C334" s="273">
        <v>77.55</v>
      </c>
      <c r="D334" s="274">
        <v>74.366666666666674</v>
      </c>
      <c r="E334" s="274">
        <v>69.983333333333348</v>
      </c>
      <c r="F334" s="274">
        <v>62.416666666666671</v>
      </c>
      <c r="G334" s="274">
        <v>58.033333333333346</v>
      </c>
      <c r="H334" s="274">
        <v>81.933333333333351</v>
      </c>
      <c r="I334" s="274">
        <v>86.316666666666677</v>
      </c>
      <c r="J334" s="274">
        <v>93.883333333333354</v>
      </c>
      <c r="K334" s="272">
        <v>78.75</v>
      </c>
      <c r="L334" s="272">
        <v>66.8</v>
      </c>
      <c r="M334" s="272">
        <v>393.38637999999997</v>
      </c>
    </row>
    <row r="335" spans="1:13">
      <c r="A335" s="263">
        <v>325</v>
      </c>
      <c r="B335" s="272" t="s">
        <v>447</v>
      </c>
      <c r="C335" s="273">
        <v>623.1</v>
      </c>
      <c r="D335" s="274">
        <v>615.36666666666667</v>
      </c>
      <c r="E335" s="274">
        <v>592.73333333333335</v>
      </c>
      <c r="F335" s="274">
        <v>562.36666666666667</v>
      </c>
      <c r="G335" s="274">
        <v>539.73333333333335</v>
      </c>
      <c r="H335" s="274">
        <v>645.73333333333335</v>
      </c>
      <c r="I335" s="274">
        <v>668.36666666666679</v>
      </c>
      <c r="J335" s="274">
        <v>698.73333333333335</v>
      </c>
      <c r="K335" s="272">
        <v>638</v>
      </c>
      <c r="L335" s="272">
        <v>585</v>
      </c>
      <c r="M335" s="272">
        <v>5.1716800000000003</v>
      </c>
    </row>
    <row r="336" spans="1:13">
      <c r="A336" s="263">
        <v>326</v>
      </c>
      <c r="B336" s="272" t="s">
        <v>265</v>
      </c>
      <c r="C336" s="273">
        <v>23.5</v>
      </c>
      <c r="D336" s="274">
        <v>23.483333333333334</v>
      </c>
      <c r="E336" s="274">
        <v>23.31666666666667</v>
      </c>
      <c r="F336" s="274">
        <v>23.133333333333336</v>
      </c>
      <c r="G336" s="274">
        <v>22.966666666666672</v>
      </c>
      <c r="H336" s="274">
        <v>23.666666666666668</v>
      </c>
      <c r="I336" s="274">
        <v>23.833333333333332</v>
      </c>
      <c r="J336" s="274">
        <v>24.016666666666666</v>
      </c>
      <c r="K336" s="272">
        <v>23.65</v>
      </c>
      <c r="L336" s="272">
        <v>23.3</v>
      </c>
      <c r="M336" s="272">
        <v>64.193309999999997</v>
      </c>
    </row>
    <row r="337" spans="1:13">
      <c r="A337" s="263">
        <v>327</v>
      </c>
      <c r="B337" s="272" t="s">
        <v>448</v>
      </c>
      <c r="C337" s="273">
        <v>54.1</v>
      </c>
      <c r="D337" s="274">
        <v>53.383333333333333</v>
      </c>
      <c r="E337" s="274">
        <v>52.466666666666669</v>
      </c>
      <c r="F337" s="274">
        <v>50.833333333333336</v>
      </c>
      <c r="G337" s="274">
        <v>49.916666666666671</v>
      </c>
      <c r="H337" s="274">
        <v>55.016666666666666</v>
      </c>
      <c r="I337" s="274">
        <v>55.933333333333337</v>
      </c>
      <c r="J337" s="274">
        <v>57.566666666666663</v>
      </c>
      <c r="K337" s="272">
        <v>54.3</v>
      </c>
      <c r="L337" s="272">
        <v>51.75</v>
      </c>
      <c r="M337" s="272">
        <v>17.164929999999998</v>
      </c>
    </row>
    <row r="338" spans="1:13">
      <c r="A338" s="263">
        <v>328</v>
      </c>
      <c r="B338" s="272" t="s">
        <v>152</v>
      </c>
      <c r="C338" s="273">
        <v>110.55</v>
      </c>
      <c r="D338" s="274">
        <v>111.11666666666667</v>
      </c>
      <c r="E338" s="274">
        <v>109.43333333333335</v>
      </c>
      <c r="F338" s="274">
        <v>108.31666666666668</v>
      </c>
      <c r="G338" s="274">
        <v>106.63333333333335</v>
      </c>
      <c r="H338" s="274">
        <v>112.23333333333335</v>
      </c>
      <c r="I338" s="274">
        <v>113.91666666666669</v>
      </c>
      <c r="J338" s="274">
        <v>115.03333333333335</v>
      </c>
      <c r="K338" s="272">
        <v>112.8</v>
      </c>
      <c r="L338" s="272">
        <v>110</v>
      </c>
      <c r="M338" s="272">
        <v>93.868870000000001</v>
      </c>
    </row>
    <row r="339" spans="1:13">
      <c r="A339" s="263">
        <v>329</v>
      </c>
      <c r="B339" s="272" t="s">
        <v>695</v>
      </c>
      <c r="C339" s="273">
        <v>146.05000000000001</v>
      </c>
      <c r="D339" s="274">
        <v>145.08333333333334</v>
      </c>
      <c r="E339" s="274">
        <v>141.16666666666669</v>
      </c>
      <c r="F339" s="274">
        <v>136.28333333333333</v>
      </c>
      <c r="G339" s="274">
        <v>132.36666666666667</v>
      </c>
      <c r="H339" s="274">
        <v>149.9666666666667</v>
      </c>
      <c r="I339" s="274">
        <v>153.88333333333338</v>
      </c>
      <c r="J339" s="274">
        <v>158.76666666666671</v>
      </c>
      <c r="K339" s="272">
        <v>149</v>
      </c>
      <c r="L339" s="272">
        <v>140.19999999999999</v>
      </c>
      <c r="M339" s="272">
        <v>20.343830000000001</v>
      </c>
    </row>
    <row r="340" spans="1:13">
      <c r="A340" s="263">
        <v>330</v>
      </c>
      <c r="B340" s="272" t="s">
        <v>153</v>
      </c>
      <c r="C340" s="273">
        <v>96.95</v>
      </c>
      <c r="D340" s="274">
        <v>96.45</v>
      </c>
      <c r="E340" s="274">
        <v>94.800000000000011</v>
      </c>
      <c r="F340" s="274">
        <v>92.65</v>
      </c>
      <c r="G340" s="274">
        <v>91.000000000000014</v>
      </c>
      <c r="H340" s="274">
        <v>98.600000000000009</v>
      </c>
      <c r="I340" s="274">
        <v>100.25000000000001</v>
      </c>
      <c r="J340" s="274">
        <v>102.4</v>
      </c>
      <c r="K340" s="272">
        <v>98.1</v>
      </c>
      <c r="L340" s="272">
        <v>94.3</v>
      </c>
      <c r="M340" s="272">
        <v>314.20256000000001</v>
      </c>
    </row>
    <row r="341" spans="1:13">
      <c r="A341" s="263">
        <v>331</v>
      </c>
      <c r="B341" s="272" t="s">
        <v>449</v>
      </c>
      <c r="C341" s="273">
        <v>469.9</v>
      </c>
      <c r="D341" s="274">
        <v>466.11666666666662</v>
      </c>
      <c r="E341" s="274">
        <v>456.78333333333325</v>
      </c>
      <c r="F341" s="274">
        <v>443.66666666666663</v>
      </c>
      <c r="G341" s="274">
        <v>434.33333333333326</v>
      </c>
      <c r="H341" s="274">
        <v>479.23333333333323</v>
      </c>
      <c r="I341" s="274">
        <v>488.56666666666661</v>
      </c>
      <c r="J341" s="274">
        <v>501.68333333333322</v>
      </c>
      <c r="K341" s="272">
        <v>475.45</v>
      </c>
      <c r="L341" s="272">
        <v>453</v>
      </c>
      <c r="M341" s="272">
        <v>10.68933</v>
      </c>
    </row>
    <row r="342" spans="1:13">
      <c r="A342" s="263">
        <v>332</v>
      </c>
      <c r="B342" s="272" t="s">
        <v>148</v>
      </c>
      <c r="C342" s="273">
        <v>50.9</v>
      </c>
      <c r="D342" s="274">
        <v>50.79999999999999</v>
      </c>
      <c r="E342" s="274">
        <v>50.149999999999977</v>
      </c>
      <c r="F342" s="274">
        <v>49.399999999999984</v>
      </c>
      <c r="G342" s="274">
        <v>48.749999999999972</v>
      </c>
      <c r="H342" s="274">
        <v>51.549999999999983</v>
      </c>
      <c r="I342" s="274">
        <v>52.2</v>
      </c>
      <c r="J342" s="274">
        <v>52.949999999999989</v>
      </c>
      <c r="K342" s="272">
        <v>51.45</v>
      </c>
      <c r="L342" s="272">
        <v>50.05</v>
      </c>
      <c r="M342" s="272">
        <v>298.79255999999998</v>
      </c>
    </row>
    <row r="343" spans="1:13">
      <c r="A343" s="263">
        <v>333</v>
      </c>
      <c r="B343" s="272" t="s">
        <v>450</v>
      </c>
      <c r="C343" s="273">
        <v>41.2</v>
      </c>
      <c r="D343" s="274">
        <v>41.383333333333333</v>
      </c>
      <c r="E343" s="274">
        <v>40.866666666666667</v>
      </c>
      <c r="F343" s="274">
        <v>40.533333333333331</v>
      </c>
      <c r="G343" s="274">
        <v>40.016666666666666</v>
      </c>
      <c r="H343" s="274">
        <v>41.716666666666669</v>
      </c>
      <c r="I343" s="274">
        <v>42.233333333333334</v>
      </c>
      <c r="J343" s="274">
        <v>42.56666666666667</v>
      </c>
      <c r="K343" s="272">
        <v>41.9</v>
      </c>
      <c r="L343" s="272">
        <v>41.05</v>
      </c>
      <c r="M343" s="272">
        <v>8.6985799999999998</v>
      </c>
    </row>
    <row r="344" spans="1:13">
      <c r="A344" s="263">
        <v>334</v>
      </c>
      <c r="B344" s="272" t="s">
        <v>451</v>
      </c>
      <c r="C344" s="273">
        <v>2556.25</v>
      </c>
      <c r="D344" s="274">
        <v>2534.9166666666665</v>
      </c>
      <c r="E344" s="274">
        <v>2494.833333333333</v>
      </c>
      <c r="F344" s="274">
        <v>2433.4166666666665</v>
      </c>
      <c r="G344" s="274">
        <v>2393.333333333333</v>
      </c>
      <c r="H344" s="274">
        <v>2596.333333333333</v>
      </c>
      <c r="I344" s="274">
        <v>2636.4166666666661</v>
      </c>
      <c r="J344" s="274">
        <v>2697.833333333333</v>
      </c>
      <c r="K344" s="272">
        <v>2575</v>
      </c>
      <c r="L344" s="272">
        <v>2473.5</v>
      </c>
      <c r="M344" s="272">
        <v>1.42127</v>
      </c>
    </row>
    <row r="345" spans="1:13">
      <c r="A345" s="263">
        <v>335</v>
      </c>
      <c r="B345" s="272" t="s">
        <v>756</v>
      </c>
      <c r="C345" s="273">
        <v>82.65</v>
      </c>
      <c r="D345" s="274">
        <v>82.933333333333323</v>
      </c>
      <c r="E345" s="274">
        <v>82.066666666666649</v>
      </c>
      <c r="F345" s="274">
        <v>81.48333333333332</v>
      </c>
      <c r="G345" s="274">
        <v>80.616666666666646</v>
      </c>
      <c r="H345" s="274">
        <v>83.516666666666652</v>
      </c>
      <c r="I345" s="274">
        <v>84.383333333333326</v>
      </c>
      <c r="J345" s="274">
        <v>84.966666666666654</v>
      </c>
      <c r="K345" s="272">
        <v>83.8</v>
      </c>
      <c r="L345" s="272">
        <v>82.35</v>
      </c>
      <c r="M345" s="272">
        <v>0.62553999999999998</v>
      </c>
    </row>
    <row r="346" spans="1:13">
      <c r="A346" s="263">
        <v>336</v>
      </c>
      <c r="B346" s="272" t="s">
        <v>151</v>
      </c>
      <c r="C346" s="273">
        <v>17166.400000000001</v>
      </c>
      <c r="D346" s="274">
        <v>17168.8</v>
      </c>
      <c r="E346" s="274">
        <v>17048.599999999999</v>
      </c>
      <c r="F346" s="274">
        <v>16930.8</v>
      </c>
      <c r="G346" s="274">
        <v>16810.599999999999</v>
      </c>
      <c r="H346" s="274">
        <v>17286.599999999999</v>
      </c>
      <c r="I346" s="274">
        <v>17406.800000000003</v>
      </c>
      <c r="J346" s="274">
        <v>17524.599999999999</v>
      </c>
      <c r="K346" s="272">
        <v>17289</v>
      </c>
      <c r="L346" s="272">
        <v>17051</v>
      </c>
      <c r="M346" s="272">
        <v>1.1232500000000001</v>
      </c>
    </row>
    <row r="347" spans="1:13">
      <c r="A347" s="263">
        <v>337</v>
      </c>
      <c r="B347" s="272" t="s">
        <v>794</v>
      </c>
      <c r="C347" s="273">
        <v>37.1</v>
      </c>
      <c r="D347" s="274">
        <v>37.15</v>
      </c>
      <c r="E347" s="274">
        <v>36.65</v>
      </c>
      <c r="F347" s="274">
        <v>36.200000000000003</v>
      </c>
      <c r="G347" s="274">
        <v>35.700000000000003</v>
      </c>
      <c r="H347" s="274">
        <v>37.599999999999994</v>
      </c>
      <c r="I347" s="274">
        <v>38.099999999999994</v>
      </c>
      <c r="J347" s="274">
        <v>38.54999999999999</v>
      </c>
      <c r="K347" s="272">
        <v>37.65</v>
      </c>
      <c r="L347" s="272">
        <v>36.700000000000003</v>
      </c>
      <c r="M347" s="272">
        <v>7.6015199999999998</v>
      </c>
    </row>
    <row r="348" spans="1:13">
      <c r="A348" s="263">
        <v>338</v>
      </c>
      <c r="B348" s="272" t="s">
        <v>452</v>
      </c>
      <c r="C348" s="273">
        <v>1524</v>
      </c>
      <c r="D348" s="274">
        <v>1527.55</v>
      </c>
      <c r="E348" s="274">
        <v>1511.3</v>
      </c>
      <c r="F348" s="274">
        <v>1498.6</v>
      </c>
      <c r="G348" s="274">
        <v>1482.35</v>
      </c>
      <c r="H348" s="274">
        <v>1540.25</v>
      </c>
      <c r="I348" s="274">
        <v>1556.5</v>
      </c>
      <c r="J348" s="274">
        <v>1569.2</v>
      </c>
      <c r="K348" s="272">
        <v>1543.8</v>
      </c>
      <c r="L348" s="272">
        <v>1514.85</v>
      </c>
      <c r="M348" s="272">
        <v>8.9700000000000002E-2</v>
      </c>
    </row>
    <row r="349" spans="1:13">
      <c r="A349" s="263">
        <v>339</v>
      </c>
      <c r="B349" s="272" t="s">
        <v>793</v>
      </c>
      <c r="C349" s="273">
        <v>331.15</v>
      </c>
      <c r="D349" s="274">
        <v>311.18333333333334</v>
      </c>
      <c r="E349" s="274">
        <v>289.9666666666667</v>
      </c>
      <c r="F349" s="274">
        <v>248.78333333333336</v>
      </c>
      <c r="G349" s="274">
        <v>227.56666666666672</v>
      </c>
      <c r="H349" s="274">
        <v>352.36666666666667</v>
      </c>
      <c r="I349" s="274">
        <v>373.58333333333326</v>
      </c>
      <c r="J349" s="274">
        <v>414.76666666666665</v>
      </c>
      <c r="K349" s="272">
        <v>332.4</v>
      </c>
      <c r="L349" s="272">
        <v>270</v>
      </c>
      <c r="M349" s="272">
        <v>7.1900500000000003</v>
      </c>
    </row>
    <row r="350" spans="1:13">
      <c r="A350" s="263">
        <v>340</v>
      </c>
      <c r="B350" s="272" t="s">
        <v>266</v>
      </c>
      <c r="C350" s="273">
        <v>559.54999999999995</v>
      </c>
      <c r="D350" s="274">
        <v>557.7833333333333</v>
      </c>
      <c r="E350" s="274">
        <v>547.06666666666661</v>
      </c>
      <c r="F350" s="274">
        <v>534.58333333333326</v>
      </c>
      <c r="G350" s="274">
        <v>523.86666666666656</v>
      </c>
      <c r="H350" s="274">
        <v>570.26666666666665</v>
      </c>
      <c r="I350" s="274">
        <v>580.98333333333335</v>
      </c>
      <c r="J350" s="274">
        <v>593.4666666666667</v>
      </c>
      <c r="K350" s="272">
        <v>568.5</v>
      </c>
      <c r="L350" s="272">
        <v>545.29999999999995</v>
      </c>
      <c r="M350" s="272">
        <v>11.150169999999999</v>
      </c>
    </row>
    <row r="351" spans="1:13">
      <c r="A351" s="263">
        <v>341</v>
      </c>
      <c r="B351" s="272" t="s">
        <v>155</v>
      </c>
      <c r="C351" s="273">
        <v>93.35</v>
      </c>
      <c r="D351" s="274">
        <v>93.883333333333326</v>
      </c>
      <c r="E351" s="274">
        <v>92.466666666666654</v>
      </c>
      <c r="F351" s="274">
        <v>91.583333333333329</v>
      </c>
      <c r="G351" s="274">
        <v>90.166666666666657</v>
      </c>
      <c r="H351" s="274">
        <v>94.766666666666652</v>
      </c>
      <c r="I351" s="274">
        <v>96.183333333333337</v>
      </c>
      <c r="J351" s="274">
        <v>97.066666666666649</v>
      </c>
      <c r="K351" s="272">
        <v>95.3</v>
      </c>
      <c r="L351" s="272">
        <v>93</v>
      </c>
      <c r="M351" s="272">
        <v>259.12911000000003</v>
      </c>
    </row>
    <row r="352" spans="1:13">
      <c r="A352" s="263">
        <v>342</v>
      </c>
      <c r="B352" s="272" t="s">
        <v>154</v>
      </c>
      <c r="C352" s="273">
        <v>114</v>
      </c>
      <c r="D352" s="274">
        <v>114.3</v>
      </c>
      <c r="E352" s="274">
        <v>112.69999999999999</v>
      </c>
      <c r="F352" s="274">
        <v>111.39999999999999</v>
      </c>
      <c r="G352" s="274">
        <v>109.79999999999998</v>
      </c>
      <c r="H352" s="274">
        <v>115.6</v>
      </c>
      <c r="I352" s="274">
        <v>117.19999999999999</v>
      </c>
      <c r="J352" s="274">
        <v>118.5</v>
      </c>
      <c r="K352" s="272">
        <v>115.9</v>
      </c>
      <c r="L352" s="272">
        <v>113</v>
      </c>
      <c r="M352" s="272">
        <v>14.834669999999999</v>
      </c>
    </row>
    <row r="353" spans="1:13">
      <c r="A353" s="263">
        <v>343</v>
      </c>
      <c r="B353" s="272" t="s">
        <v>453</v>
      </c>
      <c r="C353" s="273">
        <v>75.5</v>
      </c>
      <c r="D353" s="274">
        <v>76.3</v>
      </c>
      <c r="E353" s="274">
        <v>74.199999999999989</v>
      </c>
      <c r="F353" s="274">
        <v>72.899999999999991</v>
      </c>
      <c r="G353" s="274">
        <v>70.799999999999983</v>
      </c>
      <c r="H353" s="274">
        <v>77.599999999999994</v>
      </c>
      <c r="I353" s="274">
        <v>79.699999999999989</v>
      </c>
      <c r="J353" s="274">
        <v>81</v>
      </c>
      <c r="K353" s="272">
        <v>78.400000000000006</v>
      </c>
      <c r="L353" s="272">
        <v>75</v>
      </c>
      <c r="M353" s="272">
        <v>0.26576</v>
      </c>
    </row>
    <row r="354" spans="1:13">
      <c r="A354" s="263">
        <v>344</v>
      </c>
      <c r="B354" s="272" t="s">
        <v>267</v>
      </c>
      <c r="C354" s="273">
        <v>3305.15</v>
      </c>
      <c r="D354" s="274">
        <v>3301.3833333333332</v>
      </c>
      <c r="E354" s="274">
        <v>3255.7666666666664</v>
      </c>
      <c r="F354" s="274">
        <v>3206.3833333333332</v>
      </c>
      <c r="G354" s="274">
        <v>3160.7666666666664</v>
      </c>
      <c r="H354" s="274">
        <v>3350.7666666666664</v>
      </c>
      <c r="I354" s="274">
        <v>3396.3833333333332</v>
      </c>
      <c r="J354" s="274">
        <v>3445.7666666666664</v>
      </c>
      <c r="K354" s="272">
        <v>3347</v>
      </c>
      <c r="L354" s="272">
        <v>3252</v>
      </c>
      <c r="M354" s="272">
        <v>0.37822</v>
      </c>
    </row>
    <row r="355" spans="1:13">
      <c r="A355" s="263">
        <v>345</v>
      </c>
      <c r="B355" s="272" t="s">
        <v>454</v>
      </c>
      <c r="C355" s="273">
        <v>91.5</v>
      </c>
      <c r="D355" s="274">
        <v>92.616666666666674</v>
      </c>
      <c r="E355" s="274">
        <v>89.983333333333348</v>
      </c>
      <c r="F355" s="274">
        <v>88.466666666666669</v>
      </c>
      <c r="G355" s="274">
        <v>85.833333333333343</v>
      </c>
      <c r="H355" s="274">
        <v>94.133333333333354</v>
      </c>
      <c r="I355" s="274">
        <v>96.76666666666668</v>
      </c>
      <c r="J355" s="274">
        <v>98.28333333333336</v>
      </c>
      <c r="K355" s="272">
        <v>95.25</v>
      </c>
      <c r="L355" s="272">
        <v>91.1</v>
      </c>
      <c r="M355" s="272">
        <v>10.34721</v>
      </c>
    </row>
    <row r="356" spans="1:13">
      <c r="A356" s="263">
        <v>346</v>
      </c>
      <c r="B356" s="272" t="s">
        <v>455</v>
      </c>
      <c r="C356" s="273">
        <v>275.3</v>
      </c>
      <c r="D356" s="274">
        <v>276.34999999999997</v>
      </c>
      <c r="E356" s="274">
        <v>269.94999999999993</v>
      </c>
      <c r="F356" s="274">
        <v>264.59999999999997</v>
      </c>
      <c r="G356" s="274">
        <v>258.19999999999993</v>
      </c>
      <c r="H356" s="274">
        <v>281.69999999999993</v>
      </c>
      <c r="I356" s="274">
        <v>288.09999999999991</v>
      </c>
      <c r="J356" s="274">
        <v>293.44999999999993</v>
      </c>
      <c r="K356" s="272">
        <v>282.75</v>
      </c>
      <c r="L356" s="272">
        <v>271</v>
      </c>
      <c r="M356" s="272">
        <v>8.2190300000000001</v>
      </c>
    </row>
    <row r="357" spans="1:13">
      <c r="A357" s="263">
        <v>347</v>
      </c>
      <c r="B357" s="272" t="s">
        <v>456</v>
      </c>
      <c r="C357" s="273">
        <v>228.3</v>
      </c>
      <c r="D357" s="274">
        <v>226.25</v>
      </c>
      <c r="E357" s="274">
        <v>220.55</v>
      </c>
      <c r="F357" s="274">
        <v>212.8</v>
      </c>
      <c r="G357" s="274">
        <v>207.10000000000002</v>
      </c>
      <c r="H357" s="274">
        <v>234</v>
      </c>
      <c r="I357" s="274">
        <v>239.7</v>
      </c>
      <c r="J357" s="274">
        <v>247.45</v>
      </c>
      <c r="K357" s="272">
        <v>231.95</v>
      </c>
      <c r="L357" s="272">
        <v>218.5</v>
      </c>
      <c r="M357" s="272">
        <v>6.74695</v>
      </c>
    </row>
    <row r="358" spans="1:13">
      <c r="A358" s="263">
        <v>348</v>
      </c>
      <c r="B358" s="272" t="s">
        <v>268</v>
      </c>
      <c r="C358" s="273">
        <v>2250.15</v>
      </c>
      <c r="D358" s="274">
        <v>2233.0833333333335</v>
      </c>
      <c r="E358" s="274">
        <v>2162.166666666667</v>
      </c>
      <c r="F358" s="274">
        <v>2074.1833333333334</v>
      </c>
      <c r="G358" s="274">
        <v>2003.2666666666669</v>
      </c>
      <c r="H358" s="274">
        <v>2321.0666666666671</v>
      </c>
      <c r="I358" s="274">
        <v>2391.983333333334</v>
      </c>
      <c r="J358" s="274">
        <v>2479.9666666666672</v>
      </c>
      <c r="K358" s="272">
        <v>2304</v>
      </c>
      <c r="L358" s="272">
        <v>2145.1</v>
      </c>
      <c r="M358" s="272">
        <v>19.907540000000001</v>
      </c>
    </row>
    <row r="359" spans="1:13">
      <c r="A359" s="263">
        <v>349</v>
      </c>
      <c r="B359" s="272" t="s">
        <v>269</v>
      </c>
      <c r="C359" s="273">
        <v>357.75</v>
      </c>
      <c r="D359" s="274">
        <v>357.58333333333331</v>
      </c>
      <c r="E359" s="274">
        <v>350.16666666666663</v>
      </c>
      <c r="F359" s="274">
        <v>342.58333333333331</v>
      </c>
      <c r="G359" s="274">
        <v>335.16666666666663</v>
      </c>
      <c r="H359" s="274">
        <v>365.16666666666663</v>
      </c>
      <c r="I359" s="274">
        <v>372.58333333333326</v>
      </c>
      <c r="J359" s="274">
        <v>380.16666666666663</v>
      </c>
      <c r="K359" s="272">
        <v>365</v>
      </c>
      <c r="L359" s="272">
        <v>350</v>
      </c>
      <c r="M359" s="272">
        <v>2.3733900000000001</v>
      </c>
    </row>
    <row r="360" spans="1:13">
      <c r="A360" s="263">
        <v>350</v>
      </c>
      <c r="B360" s="272" t="s">
        <v>457</v>
      </c>
      <c r="C360" s="273">
        <v>224.75</v>
      </c>
      <c r="D360" s="274">
        <v>226.43333333333331</v>
      </c>
      <c r="E360" s="274">
        <v>216.86666666666662</v>
      </c>
      <c r="F360" s="274">
        <v>208.98333333333332</v>
      </c>
      <c r="G360" s="274">
        <v>199.41666666666663</v>
      </c>
      <c r="H360" s="274">
        <v>234.31666666666661</v>
      </c>
      <c r="I360" s="274">
        <v>243.88333333333327</v>
      </c>
      <c r="J360" s="274">
        <v>251.76666666666659</v>
      </c>
      <c r="K360" s="272">
        <v>236</v>
      </c>
      <c r="L360" s="272">
        <v>218.55</v>
      </c>
      <c r="M360" s="272">
        <v>34.118429999999996</v>
      </c>
    </row>
    <row r="361" spans="1:13">
      <c r="A361" s="263">
        <v>351</v>
      </c>
      <c r="B361" s="272" t="s">
        <v>759</v>
      </c>
      <c r="C361" s="273">
        <v>425.45</v>
      </c>
      <c r="D361" s="274">
        <v>421.83333333333331</v>
      </c>
      <c r="E361" s="274">
        <v>416.16666666666663</v>
      </c>
      <c r="F361" s="274">
        <v>406.88333333333333</v>
      </c>
      <c r="G361" s="274">
        <v>401.21666666666664</v>
      </c>
      <c r="H361" s="274">
        <v>431.11666666666662</v>
      </c>
      <c r="I361" s="274">
        <v>436.78333333333325</v>
      </c>
      <c r="J361" s="274">
        <v>446.06666666666661</v>
      </c>
      <c r="K361" s="272">
        <v>427.5</v>
      </c>
      <c r="L361" s="272">
        <v>412.55</v>
      </c>
      <c r="M361" s="272">
        <v>1.3430800000000001</v>
      </c>
    </row>
    <row r="362" spans="1:13">
      <c r="A362" s="263">
        <v>352</v>
      </c>
      <c r="B362" s="272" t="s">
        <v>458</v>
      </c>
      <c r="C362" s="273">
        <v>62.35</v>
      </c>
      <c r="D362" s="274">
        <v>61.733333333333327</v>
      </c>
      <c r="E362" s="274">
        <v>60.666666666666657</v>
      </c>
      <c r="F362" s="274">
        <v>58.983333333333327</v>
      </c>
      <c r="G362" s="274">
        <v>57.916666666666657</v>
      </c>
      <c r="H362" s="274">
        <v>63.416666666666657</v>
      </c>
      <c r="I362" s="274">
        <v>64.483333333333334</v>
      </c>
      <c r="J362" s="274">
        <v>66.166666666666657</v>
      </c>
      <c r="K362" s="272">
        <v>62.8</v>
      </c>
      <c r="L362" s="272">
        <v>60.05</v>
      </c>
      <c r="M362" s="272">
        <v>49.029609999999998</v>
      </c>
    </row>
    <row r="363" spans="1:13">
      <c r="A363" s="263">
        <v>353</v>
      </c>
      <c r="B363" s="272" t="s">
        <v>163</v>
      </c>
      <c r="C363" s="273">
        <v>1506.15</v>
      </c>
      <c r="D363" s="274">
        <v>1528.05</v>
      </c>
      <c r="E363" s="274">
        <v>1476.1</v>
      </c>
      <c r="F363" s="274">
        <v>1446.05</v>
      </c>
      <c r="G363" s="274">
        <v>1394.1</v>
      </c>
      <c r="H363" s="274">
        <v>1558.1</v>
      </c>
      <c r="I363" s="274">
        <v>1610.0500000000002</v>
      </c>
      <c r="J363" s="274">
        <v>1640.1</v>
      </c>
      <c r="K363" s="272">
        <v>1580</v>
      </c>
      <c r="L363" s="272">
        <v>1498</v>
      </c>
      <c r="M363" s="272">
        <v>40.205350000000003</v>
      </c>
    </row>
    <row r="364" spans="1:13">
      <c r="A364" s="263">
        <v>354</v>
      </c>
      <c r="B364" s="272" t="s">
        <v>156</v>
      </c>
      <c r="C364" s="273">
        <v>29116.45</v>
      </c>
      <c r="D364" s="274">
        <v>29218.816666666666</v>
      </c>
      <c r="E364" s="274">
        <v>28757.633333333331</v>
      </c>
      <c r="F364" s="274">
        <v>28398.816666666666</v>
      </c>
      <c r="G364" s="274">
        <v>27937.633333333331</v>
      </c>
      <c r="H364" s="274">
        <v>29577.633333333331</v>
      </c>
      <c r="I364" s="274">
        <v>30038.816666666666</v>
      </c>
      <c r="J364" s="274">
        <v>30397.633333333331</v>
      </c>
      <c r="K364" s="272">
        <v>29680</v>
      </c>
      <c r="L364" s="272">
        <v>28860</v>
      </c>
      <c r="M364" s="272">
        <v>0.42520999999999998</v>
      </c>
    </row>
    <row r="365" spans="1:13">
      <c r="A365" s="263">
        <v>355</v>
      </c>
      <c r="B365" s="272" t="s">
        <v>459</v>
      </c>
      <c r="C365" s="273">
        <v>1657.45</v>
      </c>
      <c r="D365" s="274">
        <v>1634.8333333333333</v>
      </c>
      <c r="E365" s="274">
        <v>1560.4166666666665</v>
      </c>
      <c r="F365" s="274">
        <v>1463.3833333333332</v>
      </c>
      <c r="G365" s="274">
        <v>1388.9666666666665</v>
      </c>
      <c r="H365" s="274">
        <v>1731.8666666666666</v>
      </c>
      <c r="I365" s="274">
        <v>1806.2833333333331</v>
      </c>
      <c r="J365" s="274">
        <v>1903.3166666666666</v>
      </c>
      <c r="K365" s="272">
        <v>1709.25</v>
      </c>
      <c r="L365" s="272">
        <v>1537.8</v>
      </c>
      <c r="M365" s="272">
        <v>2.5678999999999998</v>
      </c>
    </row>
    <row r="366" spans="1:13">
      <c r="A366" s="263">
        <v>356</v>
      </c>
      <c r="B366" s="272" t="s">
        <v>158</v>
      </c>
      <c r="C366" s="273">
        <v>247.85</v>
      </c>
      <c r="D366" s="274">
        <v>247.96666666666667</v>
      </c>
      <c r="E366" s="274">
        <v>244.53333333333333</v>
      </c>
      <c r="F366" s="274">
        <v>241.21666666666667</v>
      </c>
      <c r="G366" s="274">
        <v>237.78333333333333</v>
      </c>
      <c r="H366" s="274">
        <v>251.28333333333333</v>
      </c>
      <c r="I366" s="274">
        <v>254.71666666666667</v>
      </c>
      <c r="J366" s="274">
        <v>258.0333333333333</v>
      </c>
      <c r="K366" s="272">
        <v>251.4</v>
      </c>
      <c r="L366" s="272">
        <v>244.65</v>
      </c>
      <c r="M366" s="272">
        <v>34.129280000000001</v>
      </c>
    </row>
    <row r="367" spans="1:13">
      <c r="A367" s="263">
        <v>357</v>
      </c>
      <c r="B367" s="272" t="s">
        <v>270</v>
      </c>
      <c r="C367" s="273">
        <v>4488.8999999999996</v>
      </c>
      <c r="D367" s="274">
        <v>4501.9333333333334</v>
      </c>
      <c r="E367" s="274">
        <v>4440.0166666666664</v>
      </c>
      <c r="F367" s="274">
        <v>4391.1333333333332</v>
      </c>
      <c r="G367" s="274">
        <v>4329.2166666666662</v>
      </c>
      <c r="H367" s="274">
        <v>4550.8166666666666</v>
      </c>
      <c r="I367" s="274">
        <v>4612.7333333333327</v>
      </c>
      <c r="J367" s="274">
        <v>4661.6166666666668</v>
      </c>
      <c r="K367" s="272">
        <v>4563.8500000000004</v>
      </c>
      <c r="L367" s="272">
        <v>4453.05</v>
      </c>
      <c r="M367" s="272">
        <v>0.89980000000000004</v>
      </c>
    </row>
    <row r="368" spans="1:13">
      <c r="A368" s="263">
        <v>358</v>
      </c>
      <c r="B368" s="272" t="s">
        <v>460</v>
      </c>
      <c r="C368" s="273">
        <v>197.25</v>
      </c>
      <c r="D368" s="274">
        <v>197.48333333333335</v>
      </c>
      <c r="E368" s="274">
        <v>192.4666666666667</v>
      </c>
      <c r="F368" s="274">
        <v>187.68333333333334</v>
      </c>
      <c r="G368" s="274">
        <v>182.66666666666669</v>
      </c>
      <c r="H368" s="274">
        <v>202.26666666666671</v>
      </c>
      <c r="I368" s="274">
        <v>207.28333333333336</v>
      </c>
      <c r="J368" s="274">
        <v>212.06666666666672</v>
      </c>
      <c r="K368" s="272">
        <v>202.5</v>
      </c>
      <c r="L368" s="272">
        <v>192.7</v>
      </c>
      <c r="M368" s="272">
        <v>15.70341</v>
      </c>
    </row>
    <row r="369" spans="1:13">
      <c r="A369" s="263">
        <v>359</v>
      </c>
      <c r="B369" s="272" t="s">
        <v>461</v>
      </c>
      <c r="C369" s="273">
        <v>823.15</v>
      </c>
      <c r="D369" s="274">
        <v>832.93333333333339</v>
      </c>
      <c r="E369" s="274">
        <v>810.26666666666677</v>
      </c>
      <c r="F369" s="274">
        <v>797.38333333333333</v>
      </c>
      <c r="G369" s="274">
        <v>774.7166666666667</v>
      </c>
      <c r="H369" s="274">
        <v>845.81666666666683</v>
      </c>
      <c r="I369" s="274">
        <v>868.48333333333335</v>
      </c>
      <c r="J369" s="274">
        <v>881.3666666666669</v>
      </c>
      <c r="K369" s="272">
        <v>855.6</v>
      </c>
      <c r="L369" s="272">
        <v>820.05</v>
      </c>
      <c r="M369" s="272">
        <v>1.4031</v>
      </c>
    </row>
    <row r="370" spans="1:13">
      <c r="A370" s="263">
        <v>360</v>
      </c>
      <c r="B370" s="272" t="s">
        <v>160</v>
      </c>
      <c r="C370" s="273">
        <v>1739.4</v>
      </c>
      <c r="D370" s="274">
        <v>1751.0666666666666</v>
      </c>
      <c r="E370" s="274">
        <v>1723.3333333333333</v>
      </c>
      <c r="F370" s="274">
        <v>1707.2666666666667</v>
      </c>
      <c r="G370" s="274">
        <v>1679.5333333333333</v>
      </c>
      <c r="H370" s="274">
        <v>1767.1333333333332</v>
      </c>
      <c r="I370" s="274">
        <v>1794.8666666666668</v>
      </c>
      <c r="J370" s="274">
        <v>1810.9333333333332</v>
      </c>
      <c r="K370" s="272">
        <v>1778.8</v>
      </c>
      <c r="L370" s="272">
        <v>1735</v>
      </c>
      <c r="M370" s="272">
        <v>4.7633099999999997</v>
      </c>
    </row>
    <row r="371" spans="1:13">
      <c r="A371" s="263">
        <v>361</v>
      </c>
      <c r="B371" s="272" t="s">
        <v>157</v>
      </c>
      <c r="C371" s="273">
        <v>1515.3</v>
      </c>
      <c r="D371" s="274">
        <v>1521.0666666666668</v>
      </c>
      <c r="E371" s="274">
        <v>1485.1333333333337</v>
      </c>
      <c r="F371" s="274">
        <v>1454.9666666666669</v>
      </c>
      <c r="G371" s="274">
        <v>1419.0333333333338</v>
      </c>
      <c r="H371" s="274">
        <v>1551.2333333333336</v>
      </c>
      <c r="I371" s="274">
        <v>1587.1666666666665</v>
      </c>
      <c r="J371" s="274">
        <v>1617.3333333333335</v>
      </c>
      <c r="K371" s="272">
        <v>1557</v>
      </c>
      <c r="L371" s="272">
        <v>1490.9</v>
      </c>
      <c r="M371" s="272">
        <v>20.591699999999999</v>
      </c>
    </row>
    <row r="372" spans="1:13">
      <c r="A372" s="263">
        <v>362</v>
      </c>
      <c r="B372" s="272" t="s">
        <v>757</v>
      </c>
      <c r="C372" s="273">
        <v>506.65</v>
      </c>
      <c r="D372" s="274">
        <v>509.45</v>
      </c>
      <c r="E372" s="274">
        <v>502.44999999999993</v>
      </c>
      <c r="F372" s="274">
        <v>498.24999999999994</v>
      </c>
      <c r="G372" s="274">
        <v>491.24999999999989</v>
      </c>
      <c r="H372" s="274">
        <v>513.65</v>
      </c>
      <c r="I372" s="274">
        <v>520.65000000000009</v>
      </c>
      <c r="J372" s="274">
        <v>524.85</v>
      </c>
      <c r="K372" s="272">
        <v>516.45000000000005</v>
      </c>
      <c r="L372" s="272">
        <v>505.25</v>
      </c>
      <c r="M372" s="272">
        <v>0.48748000000000002</v>
      </c>
    </row>
    <row r="373" spans="1:13">
      <c r="A373" s="263">
        <v>363</v>
      </c>
      <c r="B373" s="272" t="s">
        <v>462</v>
      </c>
      <c r="C373" s="273">
        <v>1295.95</v>
      </c>
      <c r="D373" s="274">
        <v>1288.1666666666667</v>
      </c>
      <c r="E373" s="274">
        <v>1263.3333333333335</v>
      </c>
      <c r="F373" s="274">
        <v>1230.7166666666667</v>
      </c>
      <c r="G373" s="274">
        <v>1205.8833333333334</v>
      </c>
      <c r="H373" s="274">
        <v>1320.7833333333335</v>
      </c>
      <c r="I373" s="274">
        <v>1345.616666666667</v>
      </c>
      <c r="J373" s="274">
        <v>1378.2333333333336</v>
      </c>
      <c r="K373" s="272">
        <v>1313</v>
      </c>
      <c r="L373" s="272">
        <v>1255.55</v>
      </c>
      <c r="M373" s="272">
        <v>7.8693200000000001</v>
      </c>
    </row>
    <row r="374" spans="1:13">
      <c r="A374" s="263">
        <v>364</v>
      </c>
      <c r="B374" s="272" t="s">
        <v>758</v>
      </c>
      <c r="C374" s="273">
        <v>736</v>
      </c>
      <c r="D374" s="274">
        <v>728.33333333333337</v>
      </c>
      <c r="E374" s="274">
        <v>717.66666666666674</v>
      </c>
      <c r="F374" s="274">
        <v>699.33333333333337</v>
      </c>
      <c r="G374" s="274">
        <v>688.66666666666674</v>
      </c>
      <c r="H374" s="274">
        <v>746.66666666666674</v>
      </c>
      <c r="I374" s="274">
        <v>757.33333333333348</v>
      </c>
      <c r="J374" s="274">
        <v>775.66666666666674</v>
      </c>
      <c r="K374" s="272">
        <v>739</v>
      </c>
      <c r="L374" s="272">
        <v>710</v>
      </c>
      <c r="M374" s="272">
        <v>1.0118100000000001</v>
      </c>
    </row>
    <row r="375" spans="1:13">
      <c r="A375" s="263">
        <v>365</v>
      </c>
      <c r="B375" s="272" t="s">
        <v>159</v>
      </c>
      <c r="C375" s="273">
        <v>124.95</v>
      </c>
      <c r="D375" s="274">
        <v>123.23333333333333</v>
      </c>
      <c r="E375" s="274">
        <v>120.51666666666667</v>
      </c>
      <c r="F375" s="274">
        <v>116.08333333333333</v>
      </c>
      <c r="G375" s="274">
        <v>113.36666666666666</v>
      </c>
      <c r="H375" s="274">
        <v>127.66666666666667</v>
      </c>
      <c r="I375" s="274">
        <v>130.38333333333333</v>
      </c>
      <c r="J375" s="274">
        <v>134.81666666666666</v>
      </c>
      <c r="K375" s="272">
        <v>125.95</v>
      </c>
      <c r="L375" s="272">
        <v>118.8</v>
      </c>
      <c r="M375" s="272">
        <v>108.6284</v>
      </c>
    </row>
    <row r="376" spans="1:13">
      <c r="A376" s="263">
        <v>366</v>
      </c>
      <c r="B376" s="272" t="s">
        <v>162</v>
      </c>
      <c r="C376" s="273">
        <v>206.5</v>
      </c>
      <c r="D376" s="274">
        <v>203.66666666666666</v>
      </c>
      <c r="E376" s="274">
        <v>197.33333333333331</v>
      </c>
      <c r="F376" s="274">
        <v>188.16666666666666</v>
      </c>
      <c r="G376" s="274">
        <v>181.83333333333331</v>
      </c>
      <c r="H376" s="274">
        <v>212.83333333333331</v>
      </c>
      <c r="I376" s="274">
        <v>219.16666666666663</v>
      </c>
      <c r="J376" s="274">
        <v>228.33333333333331</v>
      </c>
      <c r="K376" s="272">
        <v>210</v>
      </c>
      <c r="L376" s="272">
        <v>194.5</v>
      </c>
      <c r="M376" s="272">
        <v>412.94096000000002</v>
      </c>
    </row>
    <row r="377" spans="1:13">
      <c r="A377" s="263">
        <v>367</v>
      </c>
      <c r="B377" s="272" t="s">
        <v>463</v>
      </c>
      <c r="C377" s="273">
        <v>122.8</v>
      </c>
      <c r="D377" s="274">
        <v>123.48333333333335</v>
      </c>
      <c r="E377" s="274">
        <v>119.9666666666667</v>
      </c>
      <c r="F377" s="274">
        <v>117.13333333333335</v>
      </c>
      <c r="G377" s="274">
        <v>113.6166666666667</v>
      </c>
      <c r="H377" s="274">
        <v>126.31666666666669</v>
      </c>
      <c r="I377" s="274">
        <v>129.83333333333334</v>
      </c>
      <c r="J377" s="274">
        <v>132.66666666666669</v>
      </c>
      <c r="K377" s="272">
        <v>127</v>
      </c>
      <c r="L377" s="272">
        <v>120.65</v>
      </c>
      <c r="M377" s="272">
        <v>15.277049999999999</v>
      </c>
    </row>
    <row r="378" spans="1:13">
      <c r="A378" s="263">
        <v>368</v>
      </c>
      <c r="B378" s="272" t="s">
        <v>271</v>
      </c>
      <c r="C378" s="273">
        <v>290.25</v>
      </c>
      <c r="D378" s="274">
        <v>288.91666666666669</v>
      </c>
      <c r="E378" s="274">
        <v>283.93333333333339</v>
      </c>
      <c r="F378" s="274">
        <v>277.61666666666673</v>
      </c>
      <c r="G378" s="274">
        <v>272.63333333333344</v>
      </c>
      <c r="H378" s="274">
        <v>295.23333333333335</v>
      </c>
      <c r="I378" s="274">
        <v>300.21666666666658</v>
      </c>
      <c r="J378" s="274">
        <v>306.5333333333333</v>
      </c>
      <c r="K378" s="272">
        <v>293.89999999999998</v>
      </c>
      <c r="L378" s="272">
        <v>282.60000000000002</v>
      </c>
      <c r="M378" s="272">
        <v>4.4174100000000003</v>
      </c>
    </row>
    <row r="379" spans="1:13">
      <c r="A379" s="263">
        <v>369</v>
      </c>
      <c r="B379" s="272" t="s">
        <v>464</v>
      </c>
      <c r="C379" s="273">
        <v>100.75</v>
      </c>
      <c r="D379" s="274">
        <v>101.08333333333333</v>
      </c>
      <c r="E379" s="274">
        <v>97.666666666666657</v>
      </c>
      <c r="F379" s="274">
        <v>94.583333333333329</v>
      </c>
      <c r="G379" s="274">
        <v>91.166666666666657</v>
      </c>
      <c r="H379" s="274">
        <v>104.16666666666666</v>
      </c>
      <c r="I379" s="274">
        <v>107.58333333333331</v>
      </c>
      <c r="J379" s="274">
        <v>110.66666666666666</v>
      </c>
      <c r="K379" s="272">
        <v>104.5</v>
      </c>
      <c r="L379" s="272">
        <v>98</v>
      </c>
      <c r="M379" s="272">
        <v>17.27533</v>
      </c>
    </row>
    <row r="380" spans="1:13">
      <c r="A380" s="263">
        <v>370</v>
      </c>
      <c r="B380" s="272" t="s">
        <v>465</v>
      </c>
      <c r="C380" s="273">
        <v>7083.45</v>
      </c>
      <c r="D380" s="274">
        <v>7101.5333333333328</v>
      </c>
      <c r="E380" s="274">
        <v>7003.0166666666655</v>
      </c>
      <c r="F380" s="274">
        <v>6922.583333333333</v>
      </c>
      <c r="G380" s="274">
        <v>6824.0666666666657</v>
      </c>
      <c r="H380" s="274">
        <v>7181.9666666666653</v>
      </c>
      <c r="I380" s="274">
        <v>7280.4833333333318</v>
      </c>
      <c r="J380" s="274">
        <v>7360.9166666666652</v>
      </c>
      <c r="K380" s="272">
        <v>7200.05</v>
      </c>
      <c r="L380" s="272">
        <v>7021.1</v>
      </c>
      <c r="M380" s="272">
        <v>0.12705</v>
      </c>
    </row>
    <row r="381" spans="1:13">
      <c r="A381" s="263">
        <v>371</v>
      </c>
      <c r="B381" s="272" t="s">
        <v>272</v>
      </c>
      <c r="C381" s="273">
        <v>11359.85</v>
      </c>
      <c r="D381" s="274">
        <v>11301.266666666668</v>
      </c>
      <c r="E381" s="274">
        <v>11158.583333333336</v>
      </c>
      <c r="F381" s="274">
        <v>10957.316666666668</v>
      </c>
      <c r="G381" s="274">
        <v>10814.633333333335</v>
      </c>
      <c r="H381" s="274">
        <v>11502.533333333336</v>
      </c>
      <c r="I381" s="274">
        <v>11645.216666666667</v>
      </c>
      <c r="J381" s="274">
        <v>11846.483333333337</v>
      </c>
      <c r="K381" s="272">
        <v>11443.95</v>
      </c>
      <c r="L381" s="272">
        <v>11100</v>
      </c>
      <c r="M381" s="272">
        <v>9.9830000000000002E-2</v>
      </c>
    </row>
    <row r="382" spans="1:13">
      <c r="A382" s="263">
        <v>372</v>
      </c>
      <c r="B382" s="272" t="s">
        <v>161</v>
      </c>
      <c r="C382" s="273">
        <v>38.35</v>
      </c>
      <c r="D382" s="274">
        <v>37.6</v>
      </c>
      <c r="E382" s="274">
        <v>36.450000000000003</v>
      </c>
      <c r="F382" s="274">
        <v>34.550000000000004</v>
      </c>
      <c r="G382" s="274">
        <v>33.400000000000006</v>
      </c>
      <c r="H382" s="274">
        <v>39.5</v>
      </c>
      <c r="I382" s="274">
        <v>40.649999999999991</v>
      </c>
      <c r="J382" s="274">
        <v>42.55</v>
      </c>
      <c r="K382" s="272">
        <v>38.75</v>
      </c>
      <c r="L382" s="272">
        <v>35.700000000000003</v>
      </c>
      <c r="M382" s="272">
        <v>2609.8000200000001</v>
      </c>
    </row>
    <row r="383" spans="1:13">
      <c r="A383" s="263">
        <v>373</v>
      </c>
      <c r="B383" s="272" t="s">
        <v>273</v>
      </c>
      <c r="C383" s="273">
        <v>601.70000000000005</v>
      </c>
      <c r="D383" s="274">
        <v>599.23333333333335</v>
      </c>
      <c r="E383" s="274">
        <v>593.4666666666667</v>
      </c>
      <c r="F383" s="274">
        <v>585.23333333333335</v>
      </c>
      <c r="G383" s="274">
        <v>579.4666666666667</v>
      </c>
      <c r="H383" s="274">
        <v>607.4666666666667</v>
      </c>
      <c r="I383" s="274">
        <v>613.23333333333335</v>
      </c>
      <c r="J383" s="274">
        <v>621.4666666666667</v>
      </c>
      <c r="K383" s="272">
        <v>605</v>
      </c>
      <c r="L383" s="272">
        <v>591</v>
      </c>
      <c r="M383" s="272">
        <v>1.8820300000000001</v>
      </c>
    </row>
    <row r="384" spans="1:13">
      <c r="A384" s="263">
        <v>374</v>
      </c>
      <c r="B384" s="272" t="s">
        <v>165</v>
      </c>
      <c r="C384" s="273">
        <v>256.55</v>
      </c>
      <c r="D384" s="274">
        <v>252.65</v>
      </c>
      <c r="E384" s="274">
        <v>242.90000000000003</v>
      </c>
      <c r="F384" s="274">
        <v>229.25000000000003</v>
      </c>
      <c r="G384" s="274">
        <v>219.50000000000006</v>
      </c>
      <c r="H384" s="274">
        <v>266.3</v>
      </c>
      <c r="I384" s="274">
        <v>276.04999999999995</v>
      </c>
      <c r="J384" s="274">
        <v>289.7</v>
      </c>
      <c r="K384" s="272">
        <v>262.39999999999998</v>
      </c>
      <c r="L384" s="272">
        <v>239</v>
      </c>
      <c r="M384" s="272">
        <v>352.16298999999998</v>
      </c>
    </row>
    <row r="385" spans="1:13">
      <c r="A385" s="263">
        <v>375</v>
      </c>
      <c r="B385" s="272" t="s">
        <v>166</v>
      </c>
      <c r="C385" s="273">
        <v>148.4</v>
      </c>
      <c r="D385" s="274">
        <v>146.75</v>
      </c>
      <c r="E385" s="274">
        <v>143.9</v>
      </c>
      <c r="F385" s="274">
        <v>139.4</v>
      </c>
      <c r="G385" s="274">
        <v>136.55000000000001</v>
      </c>
      <c r="H385" s="274">
        <v>151.25</v>
      </c>
      <c r="I385" s="274">
        <v>154.10000000000002</v>
      </c>
      <c r="J385" s="274">
        <v>158.6</v>
      </c>
      <c r="K385" s="272">
        <v>149.6</v>
      </c>
      <c r="L385" s="272">
        <v>142.25</v>
      </c>
      <c r="M385" s="272">
        <v>70.495509999999996</v>
      </c>
    </row>
    <row r="386" spans="1:13">
      <c r="A386" s="263">
        <v>376</v>
      </c>
      <c r="B386" s="272" t="s">
        <v>466</v>
      </c>
      <c r="C386" s="273">
        <v>265.2</v>
      </c>
      <c r="D386" s="274">
        <v>264.36666666666667</v>
      </c>
      <c r="E386" s="274">
        <v>262.73333333333335</v>
      </c>
      <c r="F386" s="274">
        <v>260.26666666666665</v>
      </c>
      <c r="G386" s="274">
        <v>258.63333333333333</v>
      </c>
      <c r="H386" s="274">
        <v>266.83333333333337</v>
      </c>
      <c r="I386" s="274">
        <v>268.4666666666667</v>
      </c>
      <c r="J386" s="274">
        <v>270.93333333333339</v>
      </c>
      <c r="K386" s="272">
        <v>266</v>
      </c>
      <c r="L386" s="272">
        <v>261.89999999999998</v>
      </c>
      <c r="M386" s="272">
        <v>2.4942000000000002</v>
      </c>
    </row>
    <row r="387" spans="1:13">
      <c r="A387" s="263">
        <v>377</v>
      </c>
      <c r="B387" s="272" t="s">
        <v>467</v>
      </c>
      <c r="C387" s="273">
        <v>537.85</v>
      </c>
      <c r="D387" s="274">
        <v>534.55000000000007</v>
      </c>
      <c r="E387" s="274">
        <v>520.30000000000018</v>
      </c>
      <c r="F387" s="274">
        <v>502.75000000000011</v>
      </c>
      <c r="G387" s="274">
        <v>488.50000000000023</v>
      </c>
      <c r="H387" s="274">
        <v>552.10000000000014</v>
      </c>
      <c r="I387" s="274">
        <v>566.34999999999991</v>
      </c>
      <c r="J387" s="274">
        <v>583.90000000000009</v>
      </c>
      <c r="K387" s="272">
        <v>548.79999999999995</v>
      </c>
      <c r="L387" s="272">
        <v>517</v>
      </c>
      <c r="M387" s="272">
        <v>7.6214300000000001</v>
      </c>
    </row>
    <row r="388" spans="1:13">
      <c r="A388" s="263">
        <v>378</v>
      </c>
      <c r="B388" s="272" t="s">
        <v>468</v>
      </c>
      <c r="C388" s="273">
        <v>29.5</v>
      </c>
      <c r="D388" s="274">
        <v>29.650000000000002</v>
      </c>
      <c r="E388" s="274">
        <v>29.050000000000004</v>
      </c>
      <c r="F388" s="274">
        <v>28.6</v>
      </c>
      <c r="G388" s="274">
        <v>28.000000000000004</v>
      </c>
      <c r="H388" s="274">
        <v>30.100000000000005</v>
      </c>
      <c r="I388" s="274">
        <v>30.700000000000006</v>
      </c>
      <c r="J388" s="274">
        <v>31.150000000000006</v>
      </c>
      <c r="K388" s="272">
        <v>30.25</v>
      </c>
      <c r="L388" s="272">
        <v>29.2</v>
      </c>
      <c r="M388" s="272">
        <v>63.321240000000003</v>
      </c>
    </row>
    <row r="389" spans="1:13">
      <c r="A389" s="263">
        <v>379</v>
      </c>
      <c r="B389" s="272" t="s">
        <v>469</v>
      </c>
      <c r="C389" s="273">
        <v>131.25</v>
      </c>
      <c r="D389" s="274">
        <v>131.73333333333335</v>
      </c>
      <c r="E389" s="274">
        <v>129.66666666666669</v>
      </c>
      <c r="F389" s="274">
        <v>128.08333333333334</v>
      </c>
      <c r="G389" s="274">
        <v>126.01666666666668</v>
      </c>
      <c r="H389" s="274">
        <v>133.31666666666669</v>
      </c>
      <c r="I389" s="274">
        <v>135.38333333333335</v>
      </c>
      <c r="J389" s="274">
        <v>136.9666666666667</v>
      </c>
      <c r="K389" s="272">
        <v>133.80000000000001</v>
      </c>
      <c r="L389" s="272">
        <v>130.15</v>
      </c>
      <c r="M389" s="272">
        <v>11.19</v>
      </c>
    </row>
    <row r="390" spans="1:13">
      <c r="A390" s="263">
        <v>380</v>
      </c>
      <c r="B390" s="272" t="s">
        <v>274</v>
      </c>
      <c r="C390" s="273">
        <v>477.2</v>
      </c>
      <c r="D390" s="274">
        <v>479.43333333333339</v>
      </c>
      <c r="E390" s="274">
        <v>473.86666666666679</v>
      </c>
      <c r="F390" s="274">
        <v>470.53333333333342</v>
      </c>
      <c r="G390" s="274">
        <v>464.96666666666681</v>
      </c>
      <c r="H390" s="274">
        <v>482.76666666666677</v>
      </c>
      <c r="I390" s="274">
        <v>488.33333333333337</v>
      </c>
      <c r="J390" s="274">
        <v>491.66666666666674</v>
      </c>
      <c r="K390" s="272">
        <v>485</v>
      </c>
      <c r="L390" s="272">
        <v>476.1</v>
      </c>
      <c r="M390" s="272">
        <v>3.0467399999999998</v>
      </c>
    </row>
    <row r="391" spans="1:13">
      <c r="A391" s="263">
        <v>381</v>
      </c>
      <c r="B391" s="272" t="s">
        <v>470</v>
      </c>
      <c r="C391" s="273">
        <v>274.05</v>
      </c>
      <c r="D391" s="274">
        <v>272.36666666666662</v>
      </c>
      <c r="E391" s="274">
        <v>269.73333333333323</v>
      </c>
      <c r="F391" s="274">
        <v>265.41666666666663</v>
      </c>
      <c r="G391" s="274">
        <v>262.78333333333325</v>
      </c>
      <c r="H391" s="274">
        <v>276.68333333333322</v>
      </c>
      <c r="I391" s="274">
        <v>279.31666666666655</v>
      </c>
      <c r="J391" s="274">
        <v>283.63333333333321</v>
      </c>
      <c r="K391" s="272">
        <v>275</v>
      </c>
      <c r="L391" s="272">
        <v>268.05</v>
      </c>
      <c r="M391" s="272">
        <v>7.21225</v>
      </c>
    </row>
    <row r="392" spans="1:13">
      <c r="A392" s="263">
        <v>382</v>
      </c>
      <c r="B392" s="272" t="s">
        <v>471</v>
      </c>
      <c r="C392" s="273">
        <v>55.05</v>
      </c>
      <c r="D392" s="274">
        <v>55.1</v>
      </c>
      <c r="E392" s="274">
        <v>54.45</v>
      </c>
      <c r="F392" s="274">
        <v>53.85</v>
      </c>
      <c r="G392" s="274">
        <v>53.2</v>
      </c>
      <c r="H392" s="274">
        <v>55.7</v>
      </c>
      <c r="I392" s="274">
        <v>56.349999999999994</v>
      </c>
      <c r="J392" s="274">
        <v>56.95</v>
      </c>
      <c r="K392" s="272">
        <v>55.75</v>
      </c>
      <c r="L392" s="272">
        <v>54.5</v>
      </c>
      <c r="M392" s="272">
        <v>16.318809999999999</v>
      </c>
    </row>
    <row r="393" spans="1:13">
      <c r="A393" s="263">
        <v>383</v>
      </c>
      <c r="B393" s="272" t="s">
        <v>472</v>
      </c>
      <c r="C393" s="273">
        <v>1587.35</v>
      </c>
      <c r="D393" s="274">
        <v>1577.1166666666668</v>
      </c>
      <c r="E393" s="274">
        <v>1555.2333333333336</v>
      </c>
      <c r="F393" s="274">
        <v>1523.1166666666668</v>
      </c>
      <c r="G393" s="274">
        <v>1501.2333333333336</v>
      </c>
      <c r="H393" s="274">
        <v>1609.2333333333336</v>
      </c>
      <c r="I393" s="274">
        <v>1631.1166666666668</v>
      </c>
      <c r="J393" s="274">
        <v>1663.2333333333336</v>
      </c>
      <c r="K393" s="272">
        <v>1599</v>
      </c>
      <c r="L393" s="272">
        <v>1545</v>
      </c>
      <c r="M393" s="272">
        <v>0.65461999999999998</v>
      </c>
    </row>
    <row r="394" spans="1:13">
      <c r="A394" s="263">
        <v>384</v>
      </c>
      <c r="B394" s="272" t="s">
        <v>473</v>
      </c>
      <c r="C394" s="273">
        <v>339.2</v>
      </c>
      <c r="D394" s="274">
        <v>340.76666666666665</v>
      </c>
      <c r="E394" s="274">
        <v>334.63333333333333</v>
      </c>
      <c r="F394" s="274">
        <v>330.06666666666666</v>
      </c>
      <c r="G394" s="274">
        <v>323.93333333333334</v>
      </c>
      <c r="H394" s="274">
        <v>345.33333333333331</v>
      </c>
      <c r="I394" s="274">
        <v>351.46666666666664</v>
      </c>
      <c r="J394" s="274">
        <v>356.0333333333333</v>
      </c>
      <c r="K394" s="272">
        <v>346.9</v>
      </c>
      <c r="L394" s="272">
        <v>336.2</v>
      </c>
      <c r="M394" s="272">
        <v>9.9525900000000007</v>
      </c>
    </row>
    <row r="395" spans="1:13">
      <c r="A395" s="263">
        <v>385</v>
      </c>
      <c r="B395" s="272" t="s">
        <v>474</v>
      </c>
      <c r="C395" s="273">
        <v>154.5</v>
      </c>
      <c r="D395" s="274">
        <v>152.51666666666665</v>
      </c>
      <c r="E395" s="274">
        <v>148.33333333333331</v>
      </c>
      <c r="F395" s="274">
        <v>142.16666666666666</v>
      </c>
      <c r="G395" s="274">
        <v>137.98333333333332</v>
      </c>
      <c r="H395" s="274">
        <v>158.68333333333331</v>
      </c>
      <c r="I395" s="274">
        <v>162.86666666666665</v>
      </c>
      <c r="J395" s="274">
        <v>169.0333333333333</v>
      </c>
      <c r="K395" s="272">
        <v>156.69999999999999</v>
      </c>
      <c r="L395" s="272">
        <v>146.35</v>
      </c>
      <c r="M395" s="272">
        <v>10.526680000000001</v>
      </c>
    </row>
    <row r="396" spans="1:13">
      <c r="A396" s="263">
        <v>386</v>
      </c>
      <c r="B396" s="272" t="s">
        <v>475</v>
      </c>
      <c r="C396" s="273">
        <v>838.25</v>
      </c>
      <c r="D396" s="274">
        <v>838.35</v>
      </c>
      <c r="E396" s="274">
        <v>831.55000000000007</v>
      </c>
      <c r="F396" s="274">
        <v>824.85</v>
      </c>
      <c r="G396" s="274">
        <v>818.05000000000007</v>
      </c>
      <c r="H396" s="274">
        <v>845.05000000000007</v>
      </c>
      <c r="I396" s="274">
        <v>851.85</v>
      </c>
      <c r="J396" s="274">
        <v>858.55000000000007</v>
      </c>
      <c r="K396" s="272">
        <v>845.15</v>
      </c>
      <c r="L396" s="272">
        <v>831.65</v>
      </c>
      <c r="M396" s="272">
        <v>1.9005300000000001</v>
      </c>
    </row>
    <row r="397" spans="1:13">
      <c r="A397" s="263">
        <v>387</v>
      </c>
      <c r="B397" s="272" t="s">
        <v>167</v>
      </c>
      <c r="C397" s="273">
        <v>1930.65</v>
      </c>
      <c r="D397" s="274">
        <v>1927.55</v>
      </c>
      <c r="E397" s="274">
        <v>1903.1</v>
      </c>
      <c r="F397" s="274">
        <v>1875.55</v>
      </c>
      <c r="G397" s="274">
        <v>1851.1</v>
      </c>
      <c r="H397" s="274">
        <v>1955.1</v>
      </c>
      <c r="I397" s="274">
        <v>1979.5500000000002</v>
      </c>
      <c r="J397" s="274">
        <v>2007.1</v>
      </c>
      <c r="K397" s="272">
        <v>1952</v>
      </c>
      <c r="L397" s="272">
        <v>1900</v>
      </c>
      <c r="M397" s="272">
        <v>139.84227999999999</v>
      </c>
    </row>
    <row r="398" spans="1:13">
      <c r="A398" s="263">
        <v>388</v>
      </c>
      <c r="B398" s="272" t="s">
        <v>818</v>
      </c>
      <c r="C398" s="273">
        <v>995.45</v>
      </c>
      <c r="D398" s="274">
        <v>1001.3166666666666</v>
      </c>
      <c r="E398" s="274">
        <v>984.13333333333321</v>
      </c>
      <c r="F398" s="274">
        <v>972.81666666666661</v>
      </c>
      <c r="G398" s="274">
        <v>955.63333333333321</v>
      </c>
      <c r="H398" s="274">
        <v>1012.6333333333332</v>
      </c>
      <c r="I398" s="274">
        <v>1029.8166666666666</v>
      </c>
      <c r="J398" s="274">
        <v>1041.1333333333332</v>
      </c>
      <c r="K398" s="272">
        <v>1018.5</v>
      </c>
      <c r="L398" s="272">
        <v>990</v>
      </c>
      <c r="M398" s="272">
        <v>8.1646699999999992</v>
      </c>
    </row>
    <row r="399" spans="1:13">
      <c r="A399" s="263">
        <v>389</v>
      </c>
      <c r="B399" s="272" t="s">
        <v>275</v>
      </c>
      <c r="C399" s="273">
        <v>866.15</v>
      </c>
      <c r="D399" s="274">
        <v>868.15</v>
      </c>
      <c r="E399" s="274">
        <v>856.34999999999991</v>
      </c>
      <c r="F399" s="274">
        <v>846.55</v>
      </c>
      <c r="G399" s="274">
        <v>834.74999999999989</v>
      </c>
      <c r="H399" s="274">
        <v>877.94999999999993</v>
      </c>
      <c r="I399" s="274">
        <v>889.74999999999989</v>
      </c>
      <c r="J399" s="274">
        <v>899.55</v>
      </c>
      <c r="K399" s="272">
        <v>879.95</v>
      </c>
      <c r="L399" s="272">
        <v>858.35</v>
      </c>
      <c r="M399" s="272">
        <v>18.832170000000001</v>
      </c>
    </row>
    <row r="400" spans="1:13">
      <c r="A400" s="263">
        <v>390</v>
      </c>
      <c r="B400" s="272" t="s">
        <v>477</v>
      </c>
      <c r="C400" s="273">
        <v>25.3</v>
      </c>
      <c r="D400" s="274">
        <v>25.316666666666663</v>
      </c>
      <c r="E400" s="274">
        <v>25.133333333333326</v>
      </c>
      <c r="F400" s="274">
        <v>24.966666666666661</v>
      </c>
      <c r="G400" s="274">
        <v>24.783333333333324</v>
      </c>
      <c r="H400" s="274">
        <v>25.483333333333327</v>
      </c>
      <c r="I400" s="274">
        <v>25.666666666666664</v>
      </c>
      <c r="J400" s="274">
        <v>25.833333333333329</v>
      </c>
      <c r="K400" s="272">
        <v>25.5</v>
      </c>
      <c r="L400" s="272">
        <v>25.15</v>
      </c>
      <c r="M400" s="272">
        <v>24.356000000000002</v>
      </c>
    </row>
    <row r="401" spans="1:13">
      <c r="A401" s="263">
        <v>391</v>
      </c>
      <c r="B401" s="272" t="s">
        <v>478</v>
      </c>
      <c r="C401" s="273">
        <v>1871.2</v>
      </c>
      <c r="D401" s="274">
        <v>1865</v>
      </c>
      <c r="E401" s="274">
        <v>1833.2</v>
      </c>
      <c r="F401" s="274">
        <v>1795.2</v>
      </c>
      <c r="G401" s="274">
        <v>1763.4</v>
      </c>
      <c r="H401" s="274">
        <v>1903</v>
      </c>
      <c r="I401" s="274">
        <v>1934.8000000000002</v>
      </c>
      <c r="J401" s="274">
        <v>1972.8</v>
      </c>
      <c r="K401" s="272">
        <v>1896.8</v>
      </c>
      <c r="L401" s="272">
        <v>1827</v>
      </c>
      <c r="M401" s="272">
        <v>0.24001</v>
      </c>
    </row>
    <row r="402" spans="1:13">
      <c r="A402" s="263">
        <v>392</v>
      </c>
      <c r="B402" s="272" t="s">
        <v>172</v>
      </c>
      <c r="C402" s="273">
        <v>5619.95</v>
      </c>
      <c r="D402" s="274">
        <v>5604.2333333333336</v>
      </c>
      <c r="E402" s="274">
        <v>5485.5166666666673</v>
      </c>
      <c r="F402" s="274">
        <v>5351.0833333333339</v>
      </c>
      <c r="G402" s="274">
        <v>5232.3666666666677</v>
      </c>
      <c r="H402" s="274">
        <v>5738.666666666667</v>
      </c>
      <c r="I402" s="274">
        <v>5857.3833333333341</v>
      </c>
      <c r="J402" s="274">
        <v>5991.8166666666666</v>
      </c>
      <c r="K402" s="272">
        <v>5722.95</v>
      </c>
      <c r="L402" s="272">
        <v>5469.8</v>
      </c>
      <c r="M402" s="272">
        <v>3.46699</v>
      </c>
    </row>
    <row r="403" spans="1:13">
      <c r="A403" s="263">
        <v>393</v>
      </c>
      <c r="B403" s="272" t="s">
        <v>479</v>
      </c>
      <c r="C403" s="273">
        <v>7886.35</v>
      </c>
      <c r="D403" s="274">
        <v>7932.8166666666666</v>
      </c>
      <c r="E403" s="274">
        <v>7831.3833333333332</v>
      </c>
      <c r="F403" s="274">
        <v>7776.416666666667</v>
      </c>
      <c r="G403" s="274">
        <v>7674.9833333333336</v>
      </c>
      <c r="H403" s="274">
        <v>7987.7833333333328</v>
      </c>
      <c r="I403" s="274">
        <v>8089.2166666666653</v>
      </c>
      <c r="J403" s="274">
        <v>8144.1833333333325</v>
      </c>
      <c r="K403" s="272">
        <v>8034.25</v>
      </c>
      <c r="L403" s="272">
        <v>7877.85</v>
      </c>
      <c r="M403" s="272">
        <v>0.41099999999999998</v>
      </c>
    </row>
    <row r="404" spans="1:13">
      <c r="A404" s="263">
        <v>394</v>
      </c>
      <c r="B404" s="272" t="s">
        <v>480</v>
      </c>
      <c r="C404" s="273">
        <v>4515.95</v>
      </c>
      <c r="D404" s="274">
        <v>4461.3</v>
      </c>
      <c r="E404" s="274">
        <v>4359.6000000000004</v>
      </c>
      <c r="F404" s="274">
        <v>4203.25</v>
      </c>
      <c r="G404" s="274">
        <v>4101.55</v>
      </c>
      <c r="H404" s="274">
        <v>4617.6500000000005</v>
      </c>
      <c r="I404" s="274">
        <v>4719.3499999999995</v>
      </c>
      <c r="J404" s="274">
        <v>4875.7000000000007</v>
      </c>
      <c r="K404" s="272">
        <v>4563</v>
      </c>
      <c r="L404" s="272">
        <v>4304.95</v>
      </c>
      <c r="M404" s="272">
        <v>0.1774</v>
      </c>
    </row>
    <row r="405" spans="1:13">
      <c r="A405" s="263">
        <v>395</v>
      </c>
      <c r="B405" s="272" t="s">
        <v>760</v>
      </c>
      <c r="C405" s="273">
        <v>102.4</v>
      </c>
      <c r="D405" s="274">
        <v>102.36666666666667</v>
      </c>
      <c r="E405" s="274">
        <v>99.733333333333348</v>
      </c>
      <c r="F405" s="274">
        <v>97.066666666666677</v>
      </c>
      <c r="G405" s="274">
        <v>94.433333333333351</v>
      </c>
      <c r="H405" s="274">
        <v>105.03333333333335</v>
      </c>
      <c r="I405" s="274">
        <v>107.66666666666667</v>
      </c>
      <c r="J405" s="274">
        <v>110.33333333333334</v>
      </c>
      <c r="K405" s="272">
        <v>105</v>
      </c>
      <c r="L405" s="272">
        <v>99.7</v>
      </c>
      <c r="M405" s="272">
        <v>11.415290000000001</v>
      </c>
    </row>
    <row r="406" spans="1:13">
      <c r="A406" s="263">
        <v>396</v>
      </c>
      <c r="B406" s="272" t="s">
        <v>481</v>
      </c>
      <c r="C406" s="273">
        <v>404.85</v>
      </c>
      <c r="D406" s="274">
        <v>405.5</v>
      </c>
      <c r="E406" s="274">
        <v>400.45</v>
      </c>
      <c r="F406" s="274">
        <v>396.05</v>
      </c>
      <c r="G406" s="274">
        <v>391</v>
      </c>
      <c r="H406" s="274">
        <v>409.9</v>
      </c>
      <c r="I406" s="274">
        <v>414.94999999999993</v>
      </c>
      <c r="J406" s="274">
        <v>419.34999999999997</v>
      </c>
      <c r="K406" s="272">
        <v>410.55</v>
      </c>
      <c r="L406" s="272">
        <v>401.1</v>
      </c>
      <c r="M406" s="272">
        <v>1.50979</v>
      </c>
    </row>
    <row r="407" spans="1:13">
      <c r="A407" s="263">
        <v>397</v>
      </c>
      <c r="B407" s="272" t="s">
        <v>762</v>
      </c>
      <c r="C407" s="273">
        <v>232.3</v>
      </c>
      <c r="D407" s="274">
        <v>229.26666666666665</v>
      </c>
      <c r="E407" s="274">
        <v>222.0333333333333</v>
      </c>
      <c r="F407" s="274">
        <v>211.76666666666665</v>
      </c>
      <c r="G407" s="274">
        <v>204.5333333333333</v>
      </c>
      <c r="H407" s="274">
        <v>239.5333333333333</v>
      </c>
      <c r="I407" s="274">
        <v>246.76666666666665</v>
      </c>
      <c r="J407" s="274">
        <v>257.0333333333333</v>
      </c>
      <c r="K407" s="272">
        <v>236.5</v>
      </c>
      <c r="L407" s="272">
        <v>219</v>
      </c>
      <c r="M407" s="272">
        <v>16.15401</v>
      </c>
    </row>
    <row r="408" spans="1:13">
      <c r="A408" s="263">
        <v>398</v>
      </c>
      <c r="B408" s="272" t="s">
        <v>482</v>
      </c>
      <c r="C408" s="273">
        <v>2068.1999999999998</v>
      </c>
      <c r="D408" s="274">
        <v>2038.3833333333332</v>
      </c>
      <c r="E408" s="274">
        <v>1986.7666666666664</v>
      </c>
      <c r="F408" s="274">
        <v>1905.3333333333333</v>
      </c>
      <c r="G408" s="274">
        <v>1853.7166666666665</v>
      </c>
      <c r="H408" s="274">
        <v>2119.8166666666666</v>
      </c>
      <c r="I408" s="274">
        <v>2171.4333333333334</v>
      </c>
      <c r="J408" s="274">
        <v>2252.8666666666663</v>
      </c>
      <c r="K408" s="272">
        <v>2090</v>
      </c>
      <c r="L408" s="272">
        <v>1956.95</v>
      </c>
      <c r="M408" s="272">
        <v>0.11547</v>
      </c>
    </row>
    <row r="409" spans="1:13">
      <c r="A409" s="263">
        <v>399</v>
      </c>
      <c r="B409" s="272" t="s">
        <v>483</v>
      </c>
      <c r="C409" s="273">
        <v>446.6</v>
      </c>
      <c r="D409" s="274">
        <v>441.18333333333339</v>
      </c>
      <c r="E409" s="274">
        <v>433.56666666666678</v>
      </c>
      <c r="F409" s="274">
        <v>420.53333333333336</v>
      </c>
      <c r="G409" s="274">
        <v>412.91666666666674</v>
      </c>
      <c r="H409" s="274">
        <v>454.21666666666681</v>
      </c>
      <c r="I409" s="274">
        <v>461.83333333333337</v>
      </c>
      <c r="J409" s="274">
        <v>474.86666666666684</v>
      </c>
      <c r="K409" s="272">
        <v>448.8</v>
      </c>
      <c r="L409" s="272">
        <v>428.15</v>
      </c>
      <c r="M409" s="272">
        <v>2.6422699999999999</v>
      </c>
    </row>
    <row r="410" spans="1:13">
      <c r="A410" s="263">
        <v>400</v>
      </c>
      <c r="B410" s="272" t="s">
        <v>761</v>
      </c>
      <c r="C410" s="273">
        <v>86.55</v>
      </c>
      <c r="D410" s="274">
        <v>86.966666666666654</v>
      </c>
      <c r="E410" s="274">
        <v>85.983333333333306</v>
      </c>
      <c r="F410" s="274">
        <v>85.416666666666657</v>
      </c>
      <c r="G410" s="274">
        <v>84.433333333333309</v>
      </c>
      <c r="H410" s="274">
        <v>87.533333333333303</v>
      </c>
      <c r="I410" s="274">
        <v>88.516666666666652</v>
      </c>
      <c r="J410" s="274">
        <v>89.0833333333333</v>
      </c>
      <c r="K410" s="272">
        <v>87.95</v>
      </c>
      <c r="L410" s="272">
        <v>86.4</v>
      </c>
      <c r="M410" s="272">
        <v>8.6338000000000008</v>
      </c>
    </row>
    <row r="411" spans="1:13">
      <c r="A411" s="263">
        <v>401</v>
      </c>
      <c r="B411" s="272" t="s">
        <v>484</v>
      </c>
      <c r="C411" s="273">
        <v>206.7</v>
      </c>
      <c r="D411" s="274">
        <v>206.56666666666669</v>
      </c>
      <c r="E411" s="274">
        <v>201.33333333333337</v>
      </c>
      <c r="F411" s="274">
        <v>195.96666666666667</v>
      </c>
      <c r="G411" s="274">
        <v>190.73333333333335</v>
      </c>
      <c r="H411" s="274">
        <v>211.93333333333339</v>
      </c>
      <c r="I411" s="274">
        <v>217.16666666666669</v>
      </c>
      <c r="J411" s="274">
        <v>222.53333333333342</v>
      </c>
      <c r="K411" s="272">
        <v>211.8</v>
      </c>
      <c r="L411" s="272">
        <v>201.2</v>
      </c>
      <c r="M411" s="272">
        <v>4.1619599999999997</v>
      </c>
    </row>
    <row r="412" spans="1:13">
      <c r="A412" s="263">
        <v>402</v>
      </c>
      <c r="B412" s="272" t="s">
        <v>170</v>
      </c>
      <c r="C412" s="273">
        <v>25994.400000000001</v>
      </c>
      <c r="D412" s="274">
        <v>26101.483333333334</v>
      </c>
      <c r="E412" s="274">
        <v>25623.966666666667</v>
      </c>
      <c r="F412" s="274">
        <v>25253.533333333333</v>
      </c>
      <c r="G412" s="274">
        <v>24776.016666666666</v>
      </c>
      <c r="H412" s="274">
        <v>26471.916666666668</v>
      </c>
      <c r="I412" s="274">
        <v>26949.433333333338</v>
      </c>
      <c r="J412" s="274">
        <v>27319.866666666669</v>
      </c>
      <c r="K412" s="272">
        <v>26579</v>
      </c>
      <c r="L412" s="272">
        <v>25731.05</v>
      </c>
      <c r="M412" s="272">
        <v>1.1069899999999999</v>
      </c>
    </row>
    <row r="413" spans="1:13">
      <c r="A413" s="263">
        <v>403</v>
      </c>
      <c r="B413" s="272" t="s">
        <v>485</v>
      </c>
      <c r="C413" s="273">
        <v>1444.1</v>
      </c>
      <c r="D413" s="274">
        <v>1383.25</v>
      </c>
      <c r="E413" s="274">
        <v>1300.8499999999999</v>
      </c>
      <c r="F413" s="274">
        <v>1157.5999999999999</v>
      </c>
      <c r="G413" s="274">
        <v>1075.1999999999998</v>
      </c>
      <c r="H413" s="274">
        <v>1526.5</v>
      </c>
      <c r="I413" s="274">
        <v>1608.9</v>
      </c>
      <c r="J413" s="274">
        <v>1752.15</v>
      </c>
      <c r="K413" s="272">
        <v>1465.65</v>
      </c>
      <c r="L413" s="272">
        <v>1240</v>
      </c>
      <c r="M413" s="272">
        <v>6.2559199999999997</v>
      </c>
    </row>
    <row r="414" spans="1:13">
      <c r="A414" s="263">
        <v>404</v>
      </c>
      <c r="B414" s="272" t="s">
        <v>173</v>
      </c>
      <c r="C414" s="273">
        <v>1465.3</v>
      </c>
      <c r="D414" s="274">
        <v>1432.8166666666666</v>
      </c>
      <c r="E414" s="274">
        <v>1389.4833333333331</v>
      </c>
      <c r="F414" s="274">
        <v>1313.6666666666665</v>
      </c>
      <c r="G414" s="274">
        <v>1270.333333333333</v>
      </c>
      <c r="H414" s="274">
        <v>1508.6333333333332</v>
      </c>
      <c r="I414" s="274">
        <v>1551.9666666666667</v>
      </c>
      <c r="J414" s="274">
        <v>1627.7833333333333</v>
      </c>
      <c r="K414" s="272">
        <v>1476.15</v>
      </c>
      <c r="L414" s="272">
        <v>1357</v>
      </c>
      <c r="M414" s="272">
        <v>57.036389999999997</v>
      </c>
    </row>
    <row r="415" spans="1:13">
      <c r="A415" s="263">
        <v>405</v>
      </c>
      <c r="B415" s="272" t="s">
        <v>171</v>
      </c>
      <c r="C415" s="273">
        <v>1795</v>
      </c>
      <c r="D415" s="274">
        <v>1809.7</v>
      </c>
      <c r="E415" s="274">
        <v>1767.4</v>
      </c>
      <c r="F415" s="274">
        <v>1739.8</v>
      </c>
      <c r="G415" s="274">
        <v>1697.5</v>
      </c>
      <c r="H415" s="274">
        <v>1837.3000000000002</v>
      </c>
      <c r="I415" s="274">
        <v>1879.6</v>
      </c>
      <c r="J415" s="274">
        <v>1907.2000000000003</v>
      </c>
      <c r="K415" s="272">
        <v>1852</v>
      </c>
      <c r="L415" s="272">
        <v>1782.1</v>
      </c>
      <c r="M415" s="272">
        <v>8.5699900000000007</v>
      </c>
    </row>
    <row r="416" spans="1:13">
      <c r="A416" s="263">
        <v>406</v>
      </c>
      <c r="B416" s="272" t="s">
        <v>486</v>
      </c>
      <c r="C416" s="273">
        <v>466.2</v>
      </c>
      <c r="D416" s="274">
        <v>470.68333333333334</v>
      </c>
      <c r="E416" s="274">
        <v>459.7166666666667</v>
      </c>
      <c r="F416" s="274">
        <v>453.23333333333335</v>
      </c>
      <c r="G416" s="274">
        <v>442.26666666666671</v>
      </c>
      <c r="H416" s="274">
        <v>477.16666666666669</v>
      </c>
      <c r="I416" s="274">
        <v>488.13333333333327</v>
      </c>
      <c r="J416" s="274">
        <v>494.61666666666667</v>
      </c>
      <c r="K416" s="272">
        <v>481.65</v>
      </c>
      <c r="L416" s="272">
        <v>464.2</v>
      </c>
      <c r="M416" s="272">
        <v>1.0896699999999999</v>
      </c>
    </row>
    <row r="417" spans="1:13">
      <c r="A417" s="263">
        <v>407</v>
      </c>
      <c r="B417" s="272" t="s">
        <v>487</v>
      </c>
      <c r="C417" s="273">
        <v>1221.5</v>
      </c>
      <c r="D417" s="274">
        <v>1215.5666666666666</v>
      </c>
      <c r="E417" s="274">
        <v>1206.1333333333332</v>
      </c>
      <c r="F417" s="274">
        <v>1190.7666666666667</v>
      </c>
      <c r="G417" s="274">
        <v>1181.3333333333333</v>
      </c>
      <c r="H417" s="274">
        <v>1230.9333333333332</v>
      </c>
      <c r="I417" s="274">
        <v>1240.3666666666666</v>
      </c>
      <c r="J417" s="274">
        <v>1255.7333333333331</v>
      </c>
      <c r="K417" s="272">
        <v>1225</v>
      </c>
      <c r="L417" s="272">
        <v>1200.2</v>
      </c>
      <c r="M417" s="272">
        <v>0.14502999999999999</v>
      </c>
    </row>
    <row r="418" spans="1:13">
      <c r="A418" s="263">
        <v>408</v>
      </c>
      <c r="B418" s="272" t="s">
        <v>763</v>
      </c>
      <c r="C418" s="273">
        <v>1453.15</v>
      </c>
      <c r="D418" s="274">
        <v>1472.55</v>
      </c>
      <c r="E418" s="274">
        <v>1410.6</v>
      </c>
      <c r="F418" s="274">
        <v>1368.05</v>
      </c>
      <c r="G418" s="274">
        <v>1306.0999999999999</v>
      </c>
      <c r="H418" s="274">
        <v>1515.1</v>
      </c>
      <c r="I418" s="274">
        <v>1577.0500000000002</v>
      </c>
      <c r="J418" s="274">
        <v>1619.6</v>
      </c>
      <c r="K418" s="272">
        <v>1534.5</v>
      </c>
      <c r="L418" s="272">
        <v>1430</v>
      </c>
      <c r="M418" s="272">
        <v>1.68059</v>
      </c>
    </row>
    <row r="419" spans="1:13">
      <c r="A419" s="263">
        <v>409</v>
      </c>
      <c r="B419" s="272" t="s">
        <v>488</v>
      </c>
      <c r="C419" s="273">
        <v>384.6</v>
      </c>
      <c r="D419" s="274">
        <v>380.91666666666669</v>
      </c>
      <c r="E419" s="274">
        <v>373.83333333333337</v>
      </c>
      <c r="F419" s="274">
        <v>363.06666666666666</v>
      </c>
      <c r="G419" s="274">
        <v>355.98333333333335</v>
      </c>
      <c r="H419" s="274">
        <v>391.68333333333339</v>
      </c>
      <c r="I419" s="274">
        <v>398.76666666666677</v>
      </c>
      <c r="J419" s="274">
        <v>409.53333333333342</v>
      </c>
      <c r="K419" s="272">
        <v>388</v>
      </c>
      <c r="L419" s="272">
        <v>370.15</v>
      </c>
      <c r="M419" s="272">
        <v>2.0205199999999999</v>
      </c>
    </row>
    <row r="420" spans="1:13">
      <c r="A420" s="263">
        <v>410</v>
      </c>
      <c r="B420" s="272" t="s">
        <v>489</v>
      </c>
      <c r="C420" s="273">
        <v>8.4499999999999993</v>
      </c>
      <c r="D420" s="274">
        <v>8.4499999999999993</v>
      </c>
      <c r="E420" s="274">
        <v>8.2999999999999989</v>
      </c>
      <c r="F420" s="274">
        <v>8.15</v>
      </c>
      <c r="G420" s="274">
        <v>8</v>
      </c>
      <c r="H420" s="274">
        <v>8.5999999999999979</v>
      </c>
      <c r="I420" s="274">
        <v>8.7499999999999964</v>
      </c>
      <c r="J420" s="274">
        <v>8.8999999999999968</v>
      </c>
      <c r="K420" s="272">
        <v>8.6</v>
      </c>
      <c r="L420" s="272">
        <v>8.3000000000000007</v>
      </c>
      <c r="M420" s="272">
        <v>95.542270000000002</v>
      </c>
    </row>
    <row r="421" spans="1:13">
      <c r="A421" s="263">
        <v>411</v>
      </c>
      <c r="B421" s="272" t="s">
        <v>764</v>
      </c>
      <c r="C421" s="273">
        <v>85.5</v>
      </c>
      <c r="D421" s="274">
        <v>85.416666666666671</v>
      </c>
      <c r="E421" s="274">
        <v>84.13333333333334</v>
      </c>
      <c r="F421" s="274">
        <v>82.766666666666666</v>
      </c>
      <c r="G421" s="274">
        <v>81.483333333333334</v>
      </c>
      <c r="H421" s="274">
        <v>86.783333333333346</v>
      </c>
      <c r="I421" s="274">
        <v>88.066666666666677</v>
      </c>
      <c r="J421" s="274">
        <v>89.433333333333351</v>
      </c>
      <c r="K421" s="272">
        <v>86.7</v>
      </c>
      <c r="L421" s="272">
        <v>84.05</v>
      </c>
      <c r="M421" s="272">
        <v>19.095980000000001</v>
      </c>
    </row>
    <row r="422" spans="1:13">
      <c r="A422" s="263">
        <v>412</v>
      </c>
      <c r="B422" s="272" t="s">
        <v>490</v>
      </c>
      <c r="C422" s="273">
        <v>102.55</v>
      </c>
      <c r="D422" s="274">
        <v>102.51666666666667</v>
      </c>
      <c r="E422" s="274">
        <v>101.73333333333333</v>
      </c>
      <c r="F422" s="274">
        <v>100.91666666666667</v>
      </c>
      <c r="G422" s="274">
        <v>100.13333333333334</v>
      </c>
      <c r="H422" s="274">
        <v>103.33333333333333</v>
      </c>
      <c r="I422" s="274">
        <v>104.11666666666666</v>
      </c>
      <c r="J422" s="274">
        <v>104.93333333333332</v>
      </c>
      <c r="K422" s="272">
        <v>103.3</v>
      </c>
      <c r="L422" s="272">
        <v>101.7</v>
      </c>
      <c r="M422" s="272">
        <v>2.4006799999999999</v>
      </c>
    </row>
    <row r="423" spans="1:13">
      <c r="A423" s="263">
        <v>413</v>
      </c>
      <c r="B423" s="272" t="s">
        <v>169</v>
      </c>
      <c r="C423" s="273">
        <v>335.95</v>
      </c>
      <c r="D423" s="274">
        <v>333.88333333333327</v>
      </c>
      <c r="E423" s="274">
        <v>327.86666666666656</v>
      </c>
      <c r="F423" s="274">
        <v>319.7833333333333</v>
      </c>
      <c r="G423" s="274">
        <v>313.76666666666659</v>
      </c>
      <c r="H423" s="274">
        <v>341.96666666666653</v>
      </c>
      <c r="I423" s="274">
        <v>347.98333333333329</v>
      </c>
      <c r="J423" s="274">
        <v>356.06666666666649</v>
      </c>
      <c r="K423" s="272">
        <v>339.9</v>
      </c>
      <c r="L423" s="272">
        <v>325.8</v>
      </c>
      <c r="M423" s="272">
        <v>664.20168000000001</v>
      </c>
    </row>
    <row r="424" spans="1:13">
      <c r="A424" s="263">
        <v>414</v>
      </c>
      <c r="B424" s="272" t="s">
        <v>168</v>
      </c>
      <c r="C424" s="281">
        <v>63.6</v>
      </c>
      <c r="D424" s="282">
        <v>63.183333333333337</v>
      </c>
      <c r="E424" s="282">
        <v>61.816666666666677</v>
      </c>
      <c r="F424" s="282">
        <v>60.033333333333339</v>
      </c>
      <c r="G424" s="282">
        <v>58.666666666666679</v>
      </c>
      <c r="H424" s="282">
        <v>64.966666666666669</v>
      </c>
      <c r="I424" s="282">
        <v>66.333333333333343</v>
      </c>
      <c r="J424" s="282">
        <v>68.116666666666674</v>
      </c>
      <c r="K424" s="283">
        <v>64.55</v>
      </c>
      <c r="L424" s="283">
        <v>61.4</v>
      </c>
      <c r="M424" s="283">
        <v>540.55375000000004</v>
      </c>
    </row>
    <row r="425" spans="1:13">
      <c r="A425" s="263">
        <v>415</v>
      </c>
      <c r="B425" s="272" t="s">
        <v>767</v>
      </c>
      <c r="C425" s="272">
        <v>251.6</v>
      </c>
      <c r="D425" s="274">
        <v>251.53333333333333</v>
      </c>
      <c r="E425" s="274">
        <v>244.06666666666666</v>
      </c>
      <c r="F425" s="274">
        <v>236.53333333333333</v>
      </c>
      <c r="G425" s="274">
        <v>229.06666666666666</v>
      </c>
      <c r="H425" s="274">
        <v>259.06666666666666</v>
      </c>
      <c r="I425" s="274">
        <v>266.5333333333333</v>
      </c>
      <c r="J425" s="274">
        <v>274.06666666666666</v>
      </c>
      <c r="K425" s="272">
        <v>259</v>
      </c>
      <c r="L425" s="272">
        <v>244</v>
      </c>
      <c r="M425" s="272">
        <v>5.67814</v>
      </c>
    </row>
    <row r="426" spans="1:13">
      <c r="A426" s="263">
        <v>416</v>
      </c>
      <c r="B426" s="272" t="s">
        <v>845</v>
      </c>
      <c r="C426" s="272">
        <v>176.85</v>
      </c>
      <c r="D426" s="274">
        <v>178.2833333333333</v>
      </c>
      <c r="E426" s="274">
        <v>174.11666666666662</v>
      </c>
      <c r="F426" s="274">
        <v>171.38333333333333</v>
      </c>
      <c r="G426" s="274">
        <v>167.21666666666664</v>
      </c>
      <c r="H426" s="274">
        <v>181.01666666666659</v>
      </c>
      <c r="I426" s="274">
        <v>185.18333333333328</v>
      </c>
      <c r="J426" s="274">
        <v>187.91666666666657</v>
      </c>
      <c r="K426" s="272">
        <v>182.45</v>
      </c>
      <c r="L426" s="272">
        <v>175.55</v>
      </c>
      <c r="M426" s="272">
        <v>9.8840699999999995</v>
      </c>
    </row>
    <row r="427" spans="1:13">
      <c r="A427" s="263">
        <v>417</v>
      </c>
      <c r="B427" s="272" t="s">
        <v>174</v>
      </c>
      <c r="C427" s="272">
        <v>895.5</v>
      </c>
      <c r="D427" s="274">
        <v>899.44999999999993</v>
      </c>
      <c r="E427" s="274">
        <v>882.14999999999986</v>
      </c>
      <c r="F427" s="274">
        <v>868.8</v>
      </c>
      <c r="G427" s="274">
        <v>851.49999999999989</v>
      </c>
      <c r="H427" s="274">
        <v>912.79999999999984</v>
      </c>
      <c r="I427" s="274">
        <v>930.0999999999998</v>
      </c>
      <c r="J427" s="274">
        <v>943.44999999999982</v>
      </c>
      <c r="K427" s="272">
        <v>916.75</v>
      </c>
      <c r="L427" s="272">
        <v>886.1</v>
      </c>
      <c r="M427" s="272">
        <v>8.3409999999999993</v>
      </c>
    </row>
    <row r="428" spans="1:13">
      <c r="A428" s="263">
        <v>418</v>
      </c>
      <c r="B428" s="272" t="s">
        <v>491</v>
      </c>
      <c r="C428" s="272">
        <v>515.95000000000005</v>
      </c>
      <c r="D428" s="274">
        <v>518.78333333333342</v>
      </c>
      <c r="E428" s="274">
        <v>509.11666666666679</v>
      </c>
      <c r="F428" s="274">
        <v>502.28333333333336</v>
      </c>
      <c r="G428" s="274">
        <v>492.61666666666673</v>
      </c>
      <c r="H428" s="274">
        <v>525.61666666666679</v>
      </c>
      <c r="I428" s="274">
        <v>535.28333333333353</v>
      </c>
      <c r="J428" s="274">
        <v>542.1166666666669</v>
      </c>
      <c r="K428" s="272">
        <v>528.45000000000005</v>
      </c>
      <c r="L428" s="272">
        <v>511.95</v>
      </c>
      <c r="M428" s="272">
        <v>4.6699700000000002</v>
      </c>
    </row>
    <row r="429" spans="1:13">
      <c r="A429" s="263">
        <v>419</v>
      </c>
      <c r="B429" s="272" t="s">
        <v>796</v>
      </c>
      <c r="C429" s="272">
        <v>316.25</v>
      </c>
      <c r="D429" s="274">
        <v>318.11666666666667</v>
      </c>
      <c r="E429" s="274">
        <v>312.23333333333335</v>
      </c>
      <c r="F429" s="274">
        <v>308.2166666666667</v>
      </c>
      <c r="G429" s="274">
        <v>302.33333333333337</v>
      </c>
      <c r="H429" s="274">
        <v>322.13333333333333</v>
      </c>
      <c r="I429" s="274">
        <v>328.01666666666665</v>
      </c>
      <c r="J429" s="274">
        <v>332.0333333333333</v>
      </c>
      <c r="K429" s="272">
        <v>324</v>
      </c>
      <c r="L429" s="272">
        <v>314.10000000000002</v>
      </c>
      <c r="M429" s="272">
        <v>4.4105699999999999</v>
      </c>
    </row>
    <row r="430" spans="1:13">
      <c r="A430" s="263">
        <v>420</v>
      </c>
      <c r="B430" s="272" t="s">
        <v>492</v>
      </c>
      <c r="C430" s="272">
        <v>189.75</v>
      </c>
      <c r="D430" s="274">
        <v>191</v>
      </c>
      <c r="E430" s="274">
        <v>187.1</v>
      </c>
      <c r="F430" s="274">
        <v>184.45</v>
      </c>
      <c r="G430" s="274">
        <v>180.54999999999998</v>
      </c>
      <c r="H430" s="274">
        <v>193.65</v>
      </c>
      <c r="I430" s="274">
        <v>197.54999999999998</v>
      </c>
      <c r="J430" s="274">
        <v>200.20000000000002</v>
      </c>
      <c r="K430" s="272">
        <v>194.9</v>
      </c>
      <c r="L430" s="272">
        <v>188.35</v>
      </c>
      <c r="M430" s="272">
        <v>16.627320000000001</v>
      </c>
    </row>
    <row r="431" spans="1:13">
      <c r="A431" s="263">
        <v>421</v>
      </c>
      <c r="B431" s="272" t="s">
        <v>175</v>
      </c>
      <c r="C431" s="272">
        <v>629.20000000000005</v>
      </c>
      <c r="D431" s="274">
        <v>629.36666666666667</v>
      </c>
      <c r="E431" s="274">
        <v>610.33333333333337</v>
      </c>
      <c r="F431" s="274">
        <v>591.4666666666667</v>
      </c>
      <c r="G431" s="274">
        <v>572.43333333333339</v>
      </c>
      <c r="H431" s="274">
        <v>648.23333333333335</v>
      </c>
      <c r="I431" s="274">
        <v>667.26666666666665</v>
      </c>
      <c r="J431" s="274">
        <v>686.13333333333333</v>
      </c>
      <c r="K431" s="272">
        <v>648.4</v>
      </c>
      <c r="L431" s="272">
        <v>610.5</v>
      </c>
      <c r="M431" s="272">
        <v>237.88454999999999</v>
      </c>
    </row>
    <row r="432" spans="1:13">
      <c r="A432" s="263">
        <v>422</v>
      </c>
      <c r="B432" s="272" t="s">
        <v>176</v>
      </c>
      <c r="C432" s="272">
        <v>515.9</v>
      </c>
      <c r="D432" s="274">
        <v>519.31666666666672</v>
      </c>
      <c r="E432" s="274">
        <v>510.28333333333342</v>
      </c>
      <c r="F432" s="274">
        <v>504.66666666666674</v>
      </c>
      <c r="G432" s="274">
        <v>495.63333333333344</v>
      </c>
      <c r="H432" s="274">
        <v>524.93333333333339</v>
      </c>
      <c r="I432" s="274">
        <v>533.9666666666667</v>
      </c>
      <c r="J432" s="274">
        <v>539.58333333333337</v>
      </c>
      <c r="K432" s="272">
        <v>528.35</v>
      </c>
      <c r="L432" s="272">
        <v>513.70000000000005</v>
      </c>
      <c r="M432" s="272">
        <v>23.257349999999999</v>
      </c>
    </row>
    <row r="433" spans="1:13">
      <c r="A433" s="263">
        <v>423</v>
      </c>
      <c r="B433" s="272" t="s">
        <v>493</v>
      </c>
      <c r="C433" s="272">
        <v>1868.1</v>
      </c>
      <c r="D433" s="274">
        <v>1863.55</v>
      </c>
      <c r="E433" s="274">
        <v>1827.1</v>
      </c>
      <c r="F433" s="274">
        <v>1786.1</v>
      </c>
      <c r="G433" s="274">
        <v>1749.6499999999999</v>
      </c>
      <c r="H433" s="274">
        <v>1904.55</v>
      </c>
      <c r="I433" s="274">
        <v>1941.0000000000002</v>
      </c>
      <c r="J433" s="274">
        <v>1982</v>
      </c>
      <c r="K433" s="272">
        <v>1900</v>
      </c>
      <c r="L433" s="272">
        <v>1822.55</v>
      </c>
      <c r="M433" s="272">
        <v>0.72409999999999997</v>
      </c>
    </row>
    <row r="434" spans="1:13">
      <c r="A434" s="263">
        <v>424</v>
      </c>
      <c r="B434" s="272" t="s">
        <v>494</v>
      </c>
      <c r="C434" s="272">
        <v>600.20000000000005</v>
      </c>
      <c r="D434" s="274">
        <v>593.06666666666672</v>
      </c>
      <c r="E434" s="274">
        <v>582.13333333333344</v>
      </c>
      <c r="F434" s="274">
        <v>564.06666666666672</v>
      </c>
      <c r="G434" s="274">
        <v>553.13333333333344</v>
      </c>
      <c r="H434" s="274">
        <v>611.13333333333344</v>
      </c>
      <c r="I434" s="274">
        <v>622.06666666666661</v>
      </c>
      <c r="J434" s="274">
        <v>640.13333333333344</v>
      </c>
      <c r="K434" s="272">
        <v>604</v>
      </c>
      <c r="L434" s="272">
        <v>575</v>
      </c>
      <c r="M434" s="272">
        <v>2.23359</v>
      </c>
    </row>
    <row r="435" spans="1:13">
      <c r="A435" s="263">
        <v>425</v>
      </c>
      <c r="B435" s="272" t="s">
        <v>495</v>
      </c>
      <c r="C435" s="272">
        <v>352.1</v>
      </c>
      <c r="D435" s="274">
        <v>353.33333333333331</v>
      </c>
      <c r="E435" s="274">
        <v>346.66666666666663</v>
      </c>
      <c r="F435" s="274">
        <v>341.23333333333329</v>
      </c>
      <c r="G435" s="274">
        <v>334.56666666666661</v>
      </c>
      <c r="H435" s="274">
        <v>358.76666666666665</v>
      </c>
      <c r="I435" s="274">
        <v>365.43333333333328</v>
      </c>
      <c r="J435" s="274">
        <v>370.86666666666667</v>
      </c>
      <c r="K435" s="272">
        <v>360</v>
      </c>
      <c r="L435" s="272">
        <v>347.9</v>
      </c>
      <c r="M435" s="272">
        <v>1.66557</v>
      </c>
    </row>
    <row r="436" spans="1:13">
      <c r="A436" s="263">
        <v>426</v>
      </c>
      <c r="B436" s="272" t="s">
        <v>496</v>
      </c>
      <c r="C436" s="272">
        <v>209.6</v>
      </c>
      <c r="D436" s="274">
        <v>211.2166666666667</v>
      </c>
      <c r="E436" s="274">
        <v>206.43333333333339</v>
      </c>
      <c r="F436" s="274">
        <v>203.26666666666671</v>
      </c>
      <c r="G436" s="274">
        <v>198.48333333333341</v>
      </c>
      <c r="H436" s="274">
        <v>214.38333333333338</v>
      </c>
      <c r="I436" s="274">
        <v>219.16666666666669</v>
      </c>
      <c r="J436" s="274">
        <v>222.33333333333337</v>
      </c>
      <c r="K436" s="272">
        <v>216</v>
      </c>
      <c r="L436" s="272">
        <v>208.05</v>
      </c>
      <c r="M436" s="272">
        <v>0.98614000000000002</v>
      </c>
    </row>
    <row r="437" spans="1:13">
      <c r="A437" s="263">
        <v>427</v>
      </c>
      <c r="B437" s="272" t="s">
        <v>497</v>
      </c>
      <c r="C437" s="272">
        <v>1915.35</v>
      </c>
      <c r="D437" s="274">
        <v>1925.3</v>
      </c>
      <c r="E437" s="274">
        <v>1865.6</v>
      </c>
      <c r="F437" s="274">
        <v>1815.85</v>
      </c>
      <c r="G437" s="274">
        <v>1756.1499999999999</v>
      </c>
      <c r="H437" s="274">
        <v>1975.05</v>
      </c>
      <c r="I437" s="274">
        <v>2034.7500000000002</v>
      </c>
      <c r="J437" s="274">
        <v>2084.5</v>
      </c>
      <c r="K437" s="272">
        <v>1985</v>
      </c>
      <c r="L437" s="272">
        <v>1875.55</v>
      </c>
      <c r="M437" s="272">
        <v>1.2085600000000001</v>
      </c>
    </row>
    <row r="438" spans="1:13">
      <c r="A438" s="263">
        <v>428</v>
      </c>
      <c r="B438" s="272" t="s">
        <v>765</v>
      </c>
      <c r="C438" s="272">
        <v>378.9</v>
      </c>
      <c r="D438" s="274">
        <v>379.41666666666669</v>
      </c>
      <c r="E438" s="274">
        <v>372.33333333333337</v>
      </c>
      <c r="F438" s="274">
        <v>365.76666666666671</v>
      </c>
      <c r="G438" s="274">
        <v>358.68333333333339</v>
      </c>
      <c r="H438" s="274">
        <v>385.98333333333335</v>
      </c>
      <c r="I438" s="274">
        <v>393.06666666666672</v>
      </c>
      <c r="J438" s="274">
        <v>399.63333333333333</v>
      </c>
      <c r="K438" s="272">
        <v>386.5</v>
      </c>
      <c r="L438" s="272">
        <v>372.85</v>
      </c>
      <c r="M438" s="272">
        <v>0.50309000000000004</v>
      </c>
    </row>
    <row r="439" spans="1:13">
      <c r="A439" s="263">
        <v>429</v>
      </c>
      <c r="B439" s="272" t="s">
        <v>817</v>
      </c>
      <c r="C439" s="272">
        <v>480.15</v>
      </c>
      <c r="D439" s="274">
        <v>478.31666666666661</v>
      </c>
      <c r="E439" s="274">
        <v>472.98333333333323</v>
      </c>
      <c r="F439" s="274">
        <v>465.81666666666661</v>
      </c>
      <c r="G439" s="274">
        <v>460.48333333333323</v>
      </c>
      <c r="H439" s="274">
        <v>485.48333333333323</v>
      </c>
      <c r="I439" s="274">
        <v>490.81666666666661</v>
      </c>
      <c r="J439" s="274">
        <v>497.98333333333323</v>
      </c>
      <c r="K439" s="272">
        <v>483.65</v>
      </c>
      <c r="L439" s="272">
        <v>471.15</v>
      </c>
      <c r="M439" s="272">
        <v>2.6136300000000001</v>
      </c>
    </row>
    <row r="440" spans="1:13">
      <c r="A440" s="263">
        <v>430</v>
      </c>
      <c r="B440" s="272" t="s">
        <v>498</v>
      </c>
      <c r="C440" s="272">
        <v>6.75</v>
      </c>
      <c r="D440" s="274">
        <v>6.8166666666666664</v>
      </c>
      <c r="E440" s="274">
        <v>6.6333333333333329</v>
      </c>
      <c r="F440" s="274">
        <v>6.5166666666666666</v>
      </c>
      <c r="G440" s="274">
        <v>6.333333333333333</v>
      </c>
      <c r="H440" s="274">
        <v>6.9333333333333327</v>
      </c>
      <c r="I440" s="274">
        <v>7.1166666666666663</v>
      </c>
      <c r="J440" s="274">
        <v>7.2333333333333325</v>
      </c>
      <c r="K440" s="272">
        <v>7</v>
      </c>
      <c r="L440" s="272">
        <v>6.7</v>
      </c>
      <c r="M440" s="272">
        <v>302.68329999999997</v>
      </c>
    </row>
    <row r="441" spans="1:13">
      <c r="A441" s="263">
        <v>431</v>
      </c>
      <c r="B441" s="272" t="s">
        <v>499</v>
      </c>
      <c r="C441" s="272">
        <v>131.65</v>
      </c>
      <c r="D441" s="274">
        <v>132.11666666666667</v>
      </c>
      <c r="E441" s="274">
        <v>130.03333333333336</v>
      </c>
      <c r="F441" s="274">
        <v>128.41666666666669</v>
      </c>
      <c r="G441" s="274">
        <v>126.33333333333337</v>
      </c>
      <c r="H441" s="274">
        <v>133.73333333333335</v>
      </c>
      <c r="I441" s="274">
        <v>135.81666666666666</v>
      </c>
      <c r="J441" s="274">
        <v>137.43333333333334</v>
      </c>
      <c r="K441" s="272">
        <v>134.19999999999999</v>
      </c>
      <c r="L441" s="272">
        <v>130.5</v>
      </c>
      <c r="M441" s="272">
        <v>0.87272000000000005</v>
      </c>
    </row>
    <row r="442" spans="1:13">
      <c r="A442" s="263">
        <v>432</v>
      </c>
      <c r="B442" s="272" t="s">
        <v>766</v>
      </c>
      <c r="C442" s="272">
        <v>1296.2</v>
      </c>
      <c r="D442" s="274">
        <v>1311.0666666666666</v>
      </c>
      <c r="E442" s="274">
        <v>1275.1333333333332</v>
      </c>
      <c r="F442" s="274">
        <v>1254.0666666666666</v>
      </c>
      <c r="G442" s="274">
        <v>1218.1333333333332</v>
      </c>
      <c r="H442" s="274">
        <v>1332.1333333333332</v>
      </c>
      <c r="I442" s="274">
        <v>1368.0666666666666</v>
      </c>
      <c r="J442" s="274">
        <v>1389.1333333333332</v>
      </c>
      <c r="K442" s="272">
        <v>1347</v>
      </c>
      <c r="L442" s="272">
        <v>1290</v>
      </c>
      <c r="M442" s="272">
        <v>0.43580000000000002</v>
      </c>
    </row>
    <row r="443" spans="1:13">
      <c r="A443" s="263">
        <v>433</v>
      </c>
      <c r="B443" s="272" t="s">
        <v>500</v>
      </c>
      <c r="C443" s="272">
        <v>1017</v>
      </c>
      <c r="D443" s="274">
        <v>1019.0333333333333</v>
      </c>
      <c r="E443" s="274">
        <v>1008.0666666666666</v>
      </c>
      <c r="F443" s="274">
        <v>999.13333333333333</v>
      </c>
      <c r="G443" s="274">
        <v>988.16666666666663</v>
      </c>
      <c r="H443" s="274">
        <v>1027.9666666666667</v>
      </c>
      <c r="I443" s="274">
        <v>1038.9333333333334</v>
      </c>
      <c r="J443" s="274">
        <v>1047.8666666666666</v>
      </c>
      <c r="K443" s="272">
        <v>1030</v>
      </c>
      <c r="L443" s="272">
        <v>1010.1</v>
      </c>
      <c r="M443" s="272">
        <v>0.47452</v>
      </c>
    </row>
    <row r="444" spans="1:13">
      <c r="A444" s="263">
        <v>434</v>
      </c>
      <c r="B444" s="272" t="s">
        <v>276</v>
      </c>
      <c r="C444" s="272">
        <v>577.4</v>
      </c>
      <c r="D444" s="274">
        <v>576.19999999999993</v>
      </c>
      <c r="E444" s="274">
        <v>567.59999999999991</v>
      </c>
      <c r="F444" s="274">
        <v>557.79999999999995</v>
      </c>
      <c r="G444" s="274">
        <v>549.19999999999993</v>
      </c>
      <c r="H444" s="274">
        <v>585.99999999999989</v>
      </c>
      <c r="I444" s="274">
        <v>594.6</v>
      </c>
      <c r="J444" s="274">
        <v>604.39999999999986</v>
      </c>
      <c r="K444" s="272">
        <v>584.79999999999995</v>
      </c>
      <c r="L444" s="272">
        <v>566.4</v>
      </c>
      <c r="M444" s="272">
        <v>4.3991199999999999</v>
      </c>
    </row>
    <row r="445" spans="1:13">
      <c r="A445" s="263">
        <v>435</v>
      </c>
      <c r="B445" s="272" t="s">
        <v>501</v>
      </c>
      <c r="C445" s="272">
        <v>951.2</v>
      </c>
      <c r="D445" s="274">
        <v>941.5</v>
      </c>
      <c r="E445" s="274">
        <v>919.05</v>
      </c>
      <c r="F445" s="274">
        <v>886.9</v>
      </c>
      <c r="G445" s="274">
        <v>864.44999999999993</v>
      </c>
      <c r="H445" s="274">
        <v>973.65</v>
      </c>
      <c r="I445" s="274">
        <v>996.1</v>
      </c>
      <c r="J445" s="274">
        <v>1028.25</v>
      </c>
      <c r="K445" s="272">
        <v>963.95</v>
      </c>
      <c r="L445" s="272">
        <v>909.35</v>
      </c>
      <c r="M445" s="272">
        <v>0.27417000000000002</v>
      </c>
    </row>
    <row r="446" spans="1:13">
      <c r="A446" s="263">
        <v>436</v>
      </c>
      <c r="B446" s="272" t="s">
        <v>502</v>
      </c>
      <c r="C446" s="272">
        <v>398.15</v>
      </c>
      <c r="D446" s="274">
        <v>400.3</v>
      </c>
      <c r="E446" s="274">
        <v>393.25</v>
      </c>
      <c r="F446" s="274">
        <v>388.34999999999997</v>
      </c>
      <c r="G446" s="274">
        <v>381.29999999999995</v>
      </c>
      <c r="H446" s="274">
        <v>405.20000000000005</v>
      </c>
      <c r="I446" s="274">
        <v>412.25000000000011</v>
      </c>
      <c r="J446" s="274">
        <v>417.15000000000009</v>
      </c>
      <c r="K446" s="272">
        <v>407.35</v>
      </c>
      <c r="L446" s="272">
        <v>395.4</v>
      </c>
      <c r="M446" s="272">
        <v>0.23841999999999999</v>
      </c>
    </row>
    <row r="447" spans="1:13">
      <c r="A447" s="263">
        <v>437</v>
      </c>
      <c r="B447" s="272" t="s">
        <v>503</v>
      </c>
      <c r="C447" s="272">
        <v>6006.1</v>
      </c>
      <c r="D447" s="274">
        <v>6049.3666666666659</v>
      </c>
      <c r="E447" s="274">
        <v>5926.7333333333318</v>
      </c>
      <c r="F447" s="274">
        <v>5847.3666666666659</v>
      </c>
      <c r="G447" s="274">
        <v>5724.7333333333318</v>
      </c>
      <c r="H447" s="274">
        <v>6128.7333333333318</v>
      </c>
      <c r="I447" s="274">
        <v>6251.366666666665</v>
      </c>
      <c r="J447" s="274">
        <v>6330.7333333333318</v>
      </c>
      <c r="K447" s="272">
        <v>6172</v>
      </c>
      <c r="L447" s="272">
        <v>5970</v>
      </c>
      <c r="M447" s="272">
        <v>8.1390000000000004E-2</v>
      </c>
    </row>
    <row r="448" spans="1:13">
      <c r="A448" s="263">
        <v>438</v>
      </c>
      <c r="B448" s="272" t="s">
        <v>504</v>
      </c>
      <c r="C448" s="272">
        <v>248.75</v>
      </c>
      <c r="D448" s="274">
        <v>247.21666666666667</v>
      </c>
      <c r="E448" s="274">
        <v>242.68333333333334</v>
      </c>
      <c r="F448" s="274">
        <v>236.61666666666667</v>
      </c>
      <c r="G448" s="274">
        <v>232.08333333333334</v>
      </c>
      <c r="H448" s="274">
        <v>253.28333333333333</v>
      </c>
      <c r="I448" s="274">
        <v>257.81666666666672</v>
      </c>
      <c r="J448" s="274">
        <v>263.88333333333333</v>
      </c>
      <c r="K448" s="272">
        <v>251.75</v>
      </c>
      <c r="L448" s="272">
        <v>241.15</v>
      </c>
      <c r="M448" s="272">
        <v>0.82310000000000005</v>
      </c>
    </row>
    <row r="449" spans="1:13">
      <c r="A449" s="263">
        <v>439</v>
      </c>
      <c r="B449" s="272" t="s">
        <v>505</v>
      </c>
      <c r="C449" s="272">
        <v>28.9</v>
      </c>
      <c r="D449" s="274">
        <v>28.8</v>
      </c>
      <c r="E449" s="274">
        <v>28.450000000000003</v>
      </c>
      <c r="F449" s="274">
        <v>28.000000000000004</v>
      </c>
      <c r="G449" s="274">
        <v>27.650000000000006</v>
      </c>
      <c r="H449" s="274">
        <v>29.25</v>
      </c>
      <c r="I449" s="274">
        <v>29.6</v>
      </c>
      <c r="J449" s="274">
        <v>30.049999999999997</v>
      </c>
      <c r="K449" s="272">
        <v>29.15</v>
      </c>
      <c r="L449" s="272">
        <v>28.35</v>
      </c>
      <c r="M449" s="272">
        <v>41.278939999999999</v>
      </c>
    </row>
    <row r="450" spans="1:13">
      <c r="A450" s="263">
        <v>440</v>
      </c>
      <c r="B450" s="272" t="s">
        <v>189</v>
      </c>
      <c r="C450" s="272">
        <v>644.85</v>
      </c>
      <c r="D450" s="274">
        <v>635.76666666666677</v>
      </c>
      <c r="E450" s="274">
        <v>621.68333333333351</v>
      </c>
      <c r="F450" s="274">
        <v>598.51666666666677</v>
      </c>
      <c r="G450" s="274">
        <v>584.43333333333351</v>
      </c>
      <c r="H450" s="274">
        <v>658.93333333333351</v>
      </c>
      <c r="I450" s="274">
        <v>673.01666666666677</v>
      </c>
      <c r="J450" s="274">
        <v>696.18333333333351</v>
      </c>
      <c r="K450" s="272">
        <v>649.85</v>
      </c>
      <c r="L450" s="272">
        <v>612.6</v>
      </c>
      <c r="M450" s="272">
        <v>67.010679999999994</v>
      </c>
    </row>
    <row r="451" spans="1:13">
      <c r="A451" s="263">
        <v>441</v>
      </c>
      <c r="B451" s="272" t="s">
        <v>768</v>
      </c>
      <c r="C451" s="272">
        <v>11765.05</v>
      </c>
      <c r="D451" s="274">
        <v>11799.15</v>
      </c>
      <c r="E451" s="274">
        <v>11688.9</v>
      </c>
      <c r="F451" s="274">
        <v>11612.75</v>
      </c>
      <c r="G451" s="274">
        <v>11502.5</v>
      </c>
      <c r="H451" s="274">
        <v>11875.3</v>
      </c>
      <c r="I451" s="274">
        <v>11985.55</v>
      </c>
      <c r="J451" s="274">
        <v>12061.699999999999</v>
      </c>
      <c r="K451" s="272">
        <v>11909.4</v>
      </c>
      <c r="L451" s="272">
        <v>11723</v>
      </c>
      <c r="M451" s="272">
        <v>7.7999999999999996E-3</v>
      </c>
    </row>
    <row r="452" spans="1:13">
      <c r="A452" s="263">
        <v>442</v>
      </c>
      <c r="B452" s="272" t="s">
        <v>178</v>
      </c>
      <c r="C452" s="272">
        <v>517.6</v>
      </c>
      <c r="D452" s="274">
        <v>519.7833333333333</v>
      </c>
      <c r="E452" s="274">
        <v>511.56666666666661</v>
      </c>
      <c r="F452" s="274">
        <v>505.5333333333333</v>
      </c>
      <c r="G452" s="274">
        <v>497.31666666666661</v>
      </c>
      <c r="H452" s="274">
        <v>525.81666666666661</v>
      </c>
      <c r="I452" s="274">
        <v>534.0333333333333</v>
      </c>
      <c r="J452" s="274">
        <v>540.06666666666661</v>
      </c>
      <c r="K452" s="272">
        <v>528</v>
      </c>
      <c r="L452" s="272">
        <v>513.75</v>
      </c>
      <c r="M452" s="272">
        <v>35.594830000000002</v>
      </c>
    </row>
    <row r="453" spans="1:13">
      <c r="A453" s="263">
        <v>443</v>
      </c>
      <c r="B453" s="272" t="s">
        <v>769</v>
      </c>
      <c r="C453" s="272">
        <v>113</v>
      </c>
      <c r="D453" s="274">
        <v>113.2</v>
      </c>
      <c r="E453" s="274">
        <v>111.9</v>
      </c>
      <c r="F453" s="274">
        <v>110.8</v>
      </c>
      <c r="G453" s="274">
        <v>109.5</v>
      </c>
      <c r="H453" s="274">
        <v>114.30000000000001</v>
      </c>
      <c r="I453" s="274">
        <v>115.6</v>
      </c>
      <c r="J453" s="274">
        <v>116.70000000000002</v>
      </c>
      <c r="K453" s="272">
        <v>114.5</v>
      </c>
      <c r="L453" s="272">
        <v>112.1</v>
      </c>
      <c r="M453" s="272">
        <v>8.7948699999999995</v>
      </c>
    </row>
    <row r="454" spans="1:13">
      <c r="A454" s="263">
        <v>444</v>
      </c>
      <c r="B454" s="272" t="s">
        <v>770</v>
      </c>
      <c r="C454" s="272">
        <v>996.7</v>
      </c>
      <c r="D454" s="274">
        <v>995.23333333333323</v>
      </c>
      <c r="E454" s="274">
        <v>981.46666666666647</v>
      </c>
      <c r="F454" s="274">
        <v>966.23333333333323</v>
      </c>
      <c r="G454" s="274">
        <v>952.46666666666647</v>
      </c>
      <c r="H454" s="274">
        <v>1010.4666666666665</v>
      </c>
      <c r="I454" s="274">
        <v>1024.2333333333331</v>
      </c>
      <c r="J454" s="274">
        <v>1039.4666666666665</v>
      </c>
      <c r="K454" s="272">
        <v>1009</v>
      </c>
      <c r="L454" s="272">
        <v>980</v>
      </c>
      <c r="M454" s="272">
        <v>1.6309100000000001</v>
      </c>
    </row>
    <row r="455" spans="1:13">
      <c r="A455" s="263">
        <v>445</v>
      </c>
      <c r="B455" s="272" t="s">
        <v>184</v>
      </c>
      <c r="C455" s="272">
        <v>3200.05</v>
      </c>
      <c r="D455" s="274">
        <v>3199.5666666666671</v>
      </c>
      <c r="E455" s="274">
        <v>3163.1333333333341</v>
      </c>
      <c r="F455" s="274">
        <v>3126.2166666666672</v>
      </c>
      <c r="G455" s="274">
        <v>3089.7833333333342</v>
      </c>
      <c r="H455" s="274">
        <v>3236.483333333334</v>
      </c>
      <c r="I455" s="274">
        <v>3272.9166666666674</v>
      </c>
      <c r="J455" s="274">
        <v>3309.8333333333339</v>
      </c>
      <c r="K455" s="272">
        <v>3236</v>
      </c>
      <c r="L455" s="272">
        <v>3162.65</v>
      </c>
      <c r="M455" s="272">
        <v>25.05866</v>
      </c>
    </row>
    <row r="456" spans="1:13">
      <c r="A456" s="263">
        <v>446</v>
      </c>
      <c r="B456" s="272" t="s">
        <v>807</v>
      </c>
      <c r="C456" s="272">
        <v>580.15</v>
      </c>
      <c r="D456" s="274">
        <v>583.05000000000007</v>
      </c>
      <c r="E456" s="274">
        <v>568.10000000000014</v>
      </c>
      <c r="F456" s="274">
        <v>556.05000000000007</v>
      </c>
      <c r="G456" s="274">
        <v>541.10000000000014</v>
      </c>
      <c r="H456" s="274">
        <v>595.10000000000014</v>
      </c>
      <c r="I456" s="274">
        <v>610.05000000000018</v>
      </c>
      <c r="J456" s="274">
        <v>622.10000000000014</v>
      </c>
      <c r="K456" s="272">
        <v>598</v>
      </c>
      <c r="L456" s="272">
        <v>571</v>
      </c>
      <c r="M456" s="272">
        <v>105.99727</v>
      </c>
    </row>
    <row r="457" spans="1:13">
      <c r="A457" s="263">
        <v>447</v>
      </c>
      <c r="B457" s="272" t="s">
        <v>179</v>
      </c>
      <c r="C457" s="272">
        <v>2876.3</v>
      </c>
      <c r="D457" s="274">
        <v>2885.7666666666664</v>
      </c>
      <c r="E457" s="274">
        <v>2831.5333333333328</v>
      </c>
      <c r="F457" s="274">
        <v>2786.7666666666664</v>
      </c>
      <c r="G457" s="274">
        <v>2732.5333333333328</v>
      </c>
      <c r="H457" s="274">
        <v>2930.5333333333328</v>
      </c>
      <c r="I457" s="274">
        <v>2984.7666666666664</v>
      </c>
      <c r="J457" s="274">
        <v>3029.5333333333328</v>
      </c>
      <c r="K457" s="272">
        <v>2940</v>
      </c>
      <c r="L457" s="272">
        <v>2841</v>
      </c>
      <c r="M457" s="272">
        <v>7.8202100000000003</v>
      </c>
    </row>
    <row r="458" spans="1:13">
      <c r="A458" s="263">
        <v>448</v>
      </c>
      <c r="B458" s="272" t="s">
        <v>506</v>
      </c>
      <c r="C458" s="272">
        <v>1119.05</v>
      </c>
      <c r="D458" s="274">
        <v>1115.6833333333334</v>
      </c>
      <c r="E458" s="274">
        <v>1093.3666666666668</v>
      </c>
      <c r="F458" s="274">
        <v>1067.6833333333334</v>
      </c>
      <c r="G458" s="274">
        <v>1045.3666666666668</v>
      </c>
      <c r="H458" s="274">
        <v>1141.3666666666668</v>
      </c>
      <c r="I458" s="274">
        <v>1163.6833333333334</v>
      </c>
      <c r="J458" s="274">
        <v>1189.3666666666668</v>
      </c>
      <c r="K458" s="272">
        <v>1138</v>
      </c>
      <c r="L458" s="272">
        <v>1090</v>
      </c>
      <c r="M458" s="272">
        <v>0.66600000000000004</v>
      </c>
    </row>
    <row r="459" spans="1:13">
      <c r="A459" s="263">
        <v>449</v>
      </c>
      <c r="B459" s="272" t="s">
        <v>181</v>
      </c>
      <c r="C459" s="272">
        <v>132.44999999999999</v>
      </c>
      <c r="D459" s="274">
        <v>133.23333333333335</v>
      </c>
      <c r="E459" s="274">
        <v>128.06666666666669</v>
      </c>
      <c r="F459" s="274">
        <v>123.68333333333334</v>
      </c>
      <c r="G459" s="274">
        <v>118.51666666666668</v>
      </c>
      <c r="H459" s="274">
        <v>137.6166666666667</v>
      </c>
      <c r="I459" s="274">
        <v>142.78333333333333</v>
      </c>
      <c r="J459" s="274">
        <v>147.16666666666671</v>
      </c>
      <c r="K459" s="272">
        <v>138.4</v>
      </c>
      <c r="L459" s="272">
        <v>128.85</v>
      </c>
      <c r="M459" s="272">
        <v>241.19221999999999</v>
      </c>
    </row>
    <row r="460" spans="1:13">
      <c r="A460" s="263">
        <v>450</v>
      </c>
      <c r="B460" s="272" t="s">
        <v>180</v>
      </c>
      <c r="C460" s="272">
        <v>331</v>
      </c>
      <c r="D460" s="274">
        <v>333.0333333333333</v>
      </c>
      <c r="E460" s="274">
        <v>324.16666666666663</v>
      </c>
      <c r="F460" s="274">
        <v>317.33333333333331</v>
      </c>
      <c r="G460" s="274">
        <v>308.46666666666664</v>
      </c>
      <c r="H460" s="274">
        <v>339.86666666666662</v>
      </c>
      <c r="I460" s="274">
        <v>348.73333333333329</v>
      </c>
      <c r="J460" s="274">
        <v>355.56666666666661</v>
      </c>
      <c r="K460" s="272">
        <v>341.9</v>
      </c>
      <c r="L460" s="272">
        <v>326.2</v>
      </c>
      <c r="M460" s="272">
        <v>2241.9011399999999</v>
      </c>
    </row>
    <row r="461" spans="1:13">
      <c r="A461" s="263">
        <v>451</v>
      </c>
      <c r="B461" s="272" t="s">
        <v>182</v>
      </c>
      <c r="C461" s="272">
        <v>84.2</v>
      </c>
      <c r="D461" s="274">
        <v>83.983333333333334</v>
      </c>
      <c r="E461" s="274">
        <v>82.466666666666669</v>
      </c>
      <c r="F461" s="274">
        <v>80.733333333333334</v>
      </c>
      <c r="G461" s="274">
        <v>79.216666666666669</v>
      </c>
      <c r="H461" s="274">
        <v>85.716666666666669</v>
      </c>
      <c r="I461" s="274">
        <v>87.233333333333348</v>
      </c>
      <c r="J461" s="274">
        <v>88.966666666666669</v>
      </c>
      <c r="K461" s="272">
        <v>85.5</v>
      </c>
      <c r="L461" s="272">
        <v>82.25</v>
      </c>
      <c r="M461" s="272">
        <v>418.16642999999999</v>
      </c>
    </row>
    <row r="462" spans="1:13">
      <c r="A462" s="263">
        <v>452</v>
      </c>
      <c r="B462" s="272" t="s">
        <v>771</v>
      </c>
      <c r="C462" s="272">
        <v>40.950000000000003</v>
      </c>
      <c r="D462" s="274">
        <v>40.916666666666664</v>
      </c>
      <c r="E462" s="274">
        <v>40.083333333333329</v>
      </c>
      <c r="F462" s="274">
        <v>39.216666666666661</v>
      </c>
      <c r="G462" s="274">
        <v>38.383333333333326</v>
      </c>
      <c r="H462" s="274">
        <v>41.783333333333331</v>
      </c>
      <c r="I462" s="274">
        <v>42.61666666666666</v>
      </c>
      <c r="J462" s="274">
        <v>43.483333333333334</v>
      </c>
      <c r="K462" s="272">
        <v>41.75</v>
      </c>
      <c r="L462" s="272">
        <v>40.049999999999997</v>
      </c>
      <c r="M462" s="272">
        <v>100.68891000000001</v>
      </c>
    </row>
    <row r="463" spans="1:13">
      <c r="A463" s="263">
        <v>453</v>
      </c>
      <c r="B463" s="272" t="s">
        <v>183</v>
      </c>
      <c r="C463" s="272">
        <v>653.15</v>
      </c>
      <c r="D463" s="274">
        <v>651.56666666666661</v>
      </c>
      <c r="E463" s="274">
        <v>638.83333333333326</v>
      </c>
      <c r="F463" s="274">
        <v>624.51666666666665</v>
      </c>
      <c r="G463" s="274">
        <v>611.7833333333333</v>
      </c>
      <c r="H463" s="274">
        <v>665.88333333333321</v>
      </c>
      <c r="I463" s="274">
        <v>678.61666666666656</v>
      </c>
      <c r="J463" s="274">
        <v>692.93333333333317</v>
      </c>
      <c r="K463" s="272">
        <v>664.3</v>
      </c>
      <c r="L463" s="272">
        <v>637.25</v>
      </c>
      <c r="M463" s="272">
        <v>148.46381</v>
      </c>
    </row>
    <row r="464" spans="1:13">
      <c r="A464" s="263">
        <v>454</v>
      </c>
      <c r="B464" s="272" t="s">
        <v>507</v>
      </c>
      <c r="C464" s="272">
        <v>2719.5</v>
      </c>
      <c r="D464" s="274">
        <v>2716.7000000000003</v>
      </c>
      <c r="E464" s="274">
        <v>2685.4000000000005</v>
      </c>
      <c r="F464" s="274">
        <v>2651.3</v>
      </c>
      <c r="G464" s="274">
        <v>2620.0000000000005</v>
      </c>
      <c r="H464" s="274">
        <v>2750.8000000000006</v>
      </c>
      <c r="I464" s="274">
        <v>2782.1000000000008</v>
      </c>
      <c r="J464" s="274">
        <v>2816.2000000000007</v>
      </c>
      <c r="K464" s="272">
        <v>2748</v>
      </c>
      <c r="L464" s="272">
        <v>2682.6</v>
      </c>
      <c r="M464" s="272">
        <v>0.36747999999999997</v>
      </c>
    </row>
    <row r="465" spans="1:13">
      <c r="A465" s="263">
        <v>455</v>
      </c>
      <c r="B465" s="272" t="s">
        <v>185</v>
      </c>
      <c r="C465" s="272">
        <v>981.45</v>
      </c>
      <c r="D465" s="274">
        <v>980.51666666666677</v>
      </c>
      <c r="E465" s="274">
        <v>961.03333333333353</v>
      </c>
      <c r="F465" s="274">
        <v>940.61666666666679</v>
      </c>
      <c r="G465" s="274">
        <v>921.13333333333355</v>
      </c>
      <c r="H465" s="274">
        <v>1000.9333333333335</v>
      </c>
      <c r="I465" s="274">
        <v>1020.4166666666669</v>
      </c>
      <c r="J465" s="274">
        <v>1040.8333333333335</v>
      </c>
      <c r="K465" s="272">
        <v>1000</v>
      </c>
      <c r="L465" s="272">
        <v>960.1</v>
      </c>
      <c r="M465" s="272">
        <v>56.401209999999999</v>
      </c>
    </row>
    <row r="466" spans="1:13">
      <c r="A466" s="263">
        <v>456</v>
      </c>
      <c r="B466" s="240" t="s">
        <v>277</v>
      </c>
      <c r="C466" s="272">
        <v>133.9</v>
      </c>
      <c r="D466" s="274">
        <v>134.91666666666666</v>
      </c>
      <c r="E466" s="274">
        <v>132.23333333333332</v>
      </c>
      <c r="F466" s="274">
        <v>130.56666666666666</v>
      </c>
      <c r="G466" s="274">
        <v>127.88333333333333</v>
      </c>
      <c r="H466" s="274">
        <v>136.58333333333331</v>
      </c>
      <c r="I466" s="274">
        <v>139.26666666666665</v>
      </c>
      <c r="J466" s="274">
        <v>140.93333333333331</v>
      </c>
      <c r="K466" s="272">
        <v>137.6</v>
      </c>
      <c r="L466" s="272">
        <v>133.25</v>
      </c>
      <c r="M466" s="272">
        <v>3.0977700000000001</v>
      </c>
    </row>
    <row r="467" spans="1:13">
      <c r="A467" s="263">
        <v>457</v>
      </c>
      <c r="B467" s="240" t="s">
        <v>164</v>
      </c>
      <c r="C467" s="272">
        <v>860.7</v>
      </c>
      <c r="D467" s="274">
        <v>867.05000000000007</v>
      </c>
      <c r="E467" s="274">
        <v>844.65000000000009</v>
      </c>
      <c r="F467" s="274">
        <v>828.6</v>
      </c>
      <c r="G467" s="274">
        <v>806.2</v>
      </c>
      <c r="H467" s="274">
        <v>883.10000000000014</v>
      </c>
      <c r="I467" s="274">
        <v>905.5</v>
      </c>
      <c r="J467" s="274">
        <v>921.55000000000018</v>
      </c>
      <c r="K467" s="272">
        <v>889.45</v>
      </c>
      <c r="L467" s="272">
        <v>851</v>
      </c>
      <c r="M467" s="272">
        <v>21.280329999999999</v>
      </c>
    </row>
    <row r="468" spans="1:13">
      <c r="A468" s="263">
        <v>458</v>
      </c>
      <c r="B468" s="240" t="s">
        <v>508</v>
      </c>
      <c r="C468" s="272">
        <v>1014.45</v>
      </c>
      <c r="D468" s="274">
        <v>1024.4833333333333</v>
      </c>
      <c r="E468" s="274">
        <v>998.9666666666667</v>
      </c>
      <c r="F468" s="274">
        <v>983.48333333333335</v>
      </c>
      <c r="G468" s="274">
        <v>957.9666666666667</v>
      </c>
      <c r="H468" s="274">
        <v>1039.9666666666667</v>
      </c>
      <c r="I468" s="274">
        <v>1065.4833333333336</v>
      </c>
      <c r="J468" s="274">
        <v>1080.9666666666667</v>
      </c>
      <c r="K468" s="272">
        <v>1050</v>
      </c>
      <c r="L468" s="272">
        <v>1009</v>
      </c>
      <c r="M468" s="272">
        <v>0.32366</v>
      </c>
    </row>
    <row r="469" spans="1:13">
      <c r="A469" s="263">
        <v>459</v>
      </c>
      <c r="B469" s="240" t="s">
        <v>509</v>
      </c>
      <c r="C469" s="272">
        <v>900.15</v>
      </c>
      <c r="D469" s="274">
        <v>897.73333333333323</v>
      </c>
      <c r="E469" s="274">
        <v>886.46666666666647</v>
      </c>
      <c r="F469" s="274">
        <v>872.78333333333319</v>
      </c>
      <c r="G469" s="274">
        <v>861.51666666666642</v>
      </c>
      <c r="H469" s="274">
        <v>911.41666666666652</v>
      </c>
      <c r="I469" s="274">
        <v>922.68333333333317</v>
      </c>
      <c r="J469" s="274">
        <v>936.36666666666656</v>
      </c>
      <c r="K469" s="272">
        <v>909</v>
      </c>
      <c r="L469" s="272">
        <v>884.05</v>
      </c>
      <c r="M469" s="272">
        <v>3.2248700000000001</v>
      </c>
    </row>
    <row r="470" spans="1:13">
      <c r="A470" s="263">
        <v>460</v>
      </c>
      <c r="B470" s="240" t="s">
        <v>510</v>
      </c>
      <c r="C470" s="272">
        <v>1283.25</v>
      </c>
      <c r="D470" s="274">
        <v>1283.25</v>
      </c>
      <c r="E470" s="274">
        <v>1270.5</v>
      </c>
      <c r="F470" s="274">
        <v>1257.75</v>
      </c>
      <c r="G470" s="274">
        <v>1245</v>
      </c>
      <c r="H470" s="274">
        <v>1296</v>
      </c>
      <c r="I470" s="274">
        <v>1308.75</v>
      </c>
      <c r="J470" s="274">
        <v>1321.5</v>
      </c>
      <c r="K470" s="272">
        <v>1296</v>
      </c>
      <c r="L470" s="272">
        <v>1270.5</v>
      </c>
      <c r="M470" s="272">
        <v>0.47624</v>
      </c>
    </row>
    <row r="471" spans="1:13">
      <c r="A471" s="263">
        <v>461</v>
      </c>
      <c r="B471" s="240" t="s">
        <v>186</v>
      </c>
      <c r="C471" s="272">
        <v>1525.15</v>
      </c>
      <c r="D471" s="274">
        <v>1515.3833333333332</v>
      </c>
      <c r="E471" s="274">
        <v>1501.7666666666664</v>
      </c>
      <c r="F471" s="274">
        <v>1478.3833333333332</v>
      </c>
      <c r="G471" s="274">
        <v>1464.7666666666664</v>
      </c>
      <c r="H471" s="274">
        <v>1538.7666666666664</v>
      </c>
      <c r="I471" s="274">
        <v>1552.3833333333332</v>
      </c>
      <c r="J471" s="274">
        <v>1575.7666666666664</v>
      </c>
      <c r="K471" s="272">
        <v>1529</v>
      </c>
      <c r="L471" s="272">
        <v>1492</v>
      </c>
      <c r="M471" s="272">
        <v>18.530719999999999</v>
      </c>
    </row>
    <row r="472" spans="1:13">
      <c r="A472" s="263">
        <v>462</v>
      </c>
      <c r="B472" s="240" t="s">
        <v>187</v>
      </c>
      <c r="C472" s="272">
        <v>2677.05</v>
      </c>
      <c r="D472" s="274">
        <v>2650.35</v>
      </c>
      <c r="E472" s="274">
        <v>2588.6999999999998</v>
      </c>
      <c r="F472" s="272">
        <v>2500.35</v>
      </c>
      <c r="G472" s="274">
        <v>2438.6999999999998</v>
      </c>
      <c r="H472" s="274">
        <v>2738.7</v>
      </c>
      <c r="I472" s="272">
        <v>2800.3500000000004</v>
      </c>
      <c r="J472" s="274">
        <v>2888.7</v>
      </c>
      <c r="K472" s="274">
        <v>2712</v>
      </c>
      <c r="L472" s="272">
        <v>2562</v>
      </c>
      <c r="M472" s="274">
        <v>7.1505900000000002</v>
      </c>
    </row>
    <row r="473" spans="1:13">
      <c r="A473" s="263">
        <v>463</v>
      </c>
      <c r="B473" s="240" t="s">
        <v>188</v>
      </c>
      <c r="C473" s="272">
        <v>322.64999999999998</v>
      </c>
      <c r="D473" s="274">
        <v>321</v>
      </c>
      <c r="E473" s="274">
        <v>315.60000000000002</v>
      </c>
      <c r="F473" s="272">
        <v>308.55</v>
      </c>
      <c r="G473" s="274">
        <v>303.15000000000003</v>
      </c>
      <c r="H473" s="274">
        <v>328.05</v>
      </c>
      <c r="I473" s="272">
        <v>333.45</v>
      </c>
      <c r="J473" s="274">
        <v>340.5</v>
      </c>
      <c r="K473" s="274">
        <v>326.39999999999998</v>
      </c>
      <c r="L473" s="272">
        <v>313.95</v>
      </c>
      <c r="M473" s="274">
        <v>10.19</v>
      </c>
    </row>
    <row r="474" spans="1:13">
      <c r="A474" s="263">
        <v>464</v>
      </c>
      <c r="B474" s="240" t="s">
        <v>511</v>
      </c>
      <c r="C474" s="240">
        <v>680.55</v>
      </c>
      <c r="D474" s="284">
        <v>678.19999999999993</v>
      </c>
      <c r="E474" s="284">
        <v>666.39999999999986</v>
      </c>
      <c r="F474" s="284">
        <v>652.24999999999989</v>
      </c>
      <c r="G474" s="284">
        <v>640.44999999999982</v>
      </c>
      <c r="H474" s="284">
        <v>692.34999999999991</v>
      </c>
      <c r="I474" s="284">
        <v>704.14999999999986</v>
      </c>
      <c r="J474" s="284">
        <v>718.3</v>
      </c>
      <c r="K474" s="284">
        <v>690</v>
      </c>
      <c r="L474" s="284">
        <v>664.05</v>
      </c>
      <c r="M474" s="284">
        <v>6.4206300000000001</v>
      </c>
    </row>
    <row r="475" spans="1:13">
      <c r="A475" s="263">
        <v>465</v>
      </c>
      <c r="B475" s="240" t="s">
        <v>512</v>
      </c>
      <c r="C475" s="240">
        <v>14.15</v>
      </c>
      <c r="D475" s="284">
        <v>14.233333333333334</v>
      </c>
      <c r="E475" s="284">
        <v>14.016666666666669</v>
      </c>
      <c r="F475" s="284">
        <v>13.883333333333335</v>
      </c>
      <c r="G475" s="284">
        <v>13.66666666666667</v>
      </c>
      <c r="H475" s="284">
        <v>14.366666666666669</v>
      </c>
      <c r="I475" s="284">
        <v>14.583333333333334</v>
      </c>
      <c r="J475" s="284">
        <v>14.716666666666669</v>
      </c>
      <c r="K475" s="284">
        <v>14.45</v>
      </c>
      <c r="L475" s="284">
        <v>14.1</v>
      </c>
      <c r="M475" s="284">
        <v>91.023420000000002</v>
      </c>
    </row>
    <row r="476" spans="1:13">
      <c r="A476" s="263">
        <v>466</v>
      </c>
      <c r="B476" s="240" t="s">
        <v>513</v>
      </c>
      <c r="C476" s="284">
        <v>843.25</v>
      </c>
      <c r="D476" s="284">
        <v>840.08333333333337</v>
      </c>
      <c r="E476" s="284">
        <v>825.16666666666674</v>
      </c>
      <c r="F476" s="284">
        <v>807.08333333333337</v>
      </c>
      <c r="G476" s="284">
        <v>792.16666666666674</v>
      </c>
      <c r="H476" s="284">
        <v>858.16666666666674</v>
      </c>
      <c r="I476" s="284">
        <v>873.08333333333348</v>
      </c>
      <c r="J476" s="284">
        <v>891.16666666666674</v>
      </c>
      <c r="K476" s="284">
        <v>855</v>
      </c>
      <c r="L476" s="284">
        <v>822</v>
      </c>
      <c r="M476" s="284">
        <v>3.0472399999999999</v>
      </c>
    </row>
    <row r="477" spans="1:13">
      <c r="A477" s="263">
        <v>467</v>
      </c>
      <c r="B477" s="240" t="s">
        <v>514</v>
      </c>
      <c r="C477" s="284">
        <v>13.25</v>
      </c>
      <c r="D477" s="284">
        <v>13.199999999999998</v>
      </c>
      <c r="E477" s="284">
        <v>12.999999999999995</v>
      </c>
      <c r="F477" s="284">
        <v>12.749999999999996</v>
      </c>
      <c r="G477" s="284">
        <v>12.549999999999994</v>
      </c>
      <c r="H477" s="284">
        <v>13.449999999999996</v>
      </c>
      <c r="I477" s="284">
        <v>13.649999999999999</v>
      </c>
      <c r="J477" s="284">
        <v>13.899999999999997</v>
      </c>
      <c r="K477" s="284">
        <v>13.4</v>
      </c>
      <c r="L477" s="284">
        <v>12.95</v>
      </c>
      <c r="M477" s="284">
        <v>49.847540000000002</v>
      </c>
    </row>
    <row r="478" spans="1:13">
      <c r="A478" s="263">
        <v>468</v>
      </c>
      <c r="B478" s="240" t="s">
        <v>515</v>
      </c>
      <c r="C478" s="284">
        <v>352.7</v>
      </c>
      <c r="D478" s="284">
        <v>353.63333333333338</v>
      </c>
      <c r="E478" s="284">
        <v>348.26666666666677</v>
      </c>
      <c r="F478" s="284">
        <v>343.83333333333337</v>
      </c>
      <c r="G478" s="284">
        <v>338.46666666666675</v>
      </c>
      <c r="H478" s="284">
        <v>358.06666666666678</v>
      </c>
      <c r="I478" s="284">
        <v>363.43333333333345</v>
      </c>
      <c r="J478" s="284">
        <v>367.86666666666679</v>
      </c>
      <c r="K478" s="284">
        <v>359</v>
      </c>
      <c r="L478" s="284">
        <v>349.2</v>
      </c>
      <c r="M478" s="284">
        <v>1.2148099999999999</v>
      </c>
    </row>
    <row r="479" spans="1:13">
      <c r="A479" s="263">
        <v>469</v>
      </c>
      <c r="B479" s="240" t="s">
        <v>194</v>
      </c>
      <c r="C479" s="284">
        <v>558.25</v>
      </c>
      <c r="D479" s="284">
        <v>564.4</v>
      </c>
      <c r="E479" s="284">
        <v>548.84999999999991</v>
      </c>
      <c r="F479" s="284">
        <v>539.44999999999993</v>
      </c>
      <c r="G479" s="284">
        <v>523.89999999999986</v>
      </c>
      <c r="H479" s="284">
        <v>573.79999999999995</v>
      </c>
      <c r="I479" s="284">
        <v>589.34999999999991</v>
      </c>
      <c r="J479" s="284">
        <v>598.75</v>
      </c>
      <c r="K479" s="284">
        <v>579.95000000000005</v>
      </c>
      <c r="L479" s="284">
        <v>555</v>
      </c>
      <c r="M479" s="284">
        <v>72.684989999999999</v>
      </c>
    </row>
    <row r="480" spans="1:13">
      <c r="A480" s="263">
        <v>470</v>
      </c>
      <c r="B480" s="240" t="s">
        <v>191</v>
      </c>
      <c r="C480" s="284">
        <v>262.7</v>
      </c>
      <c r="D480" s="284">
        <v>264.25</v>
      </c>
      <c r="E480" s="284">
        <v>259.8</v>
      </c>
      <c r="F480" s="284">
        <v>256.90000000000003</v>
      </c>
      <c r="G480" s="284">
        <v>252.45000000000005</v>
      </c>
      <c r="H480" s="284">
        <v>267.14999999999998</v>
      </c>
      <c r="I480" s="284">
        <v>271.60000000000002</v>
      </c>
      <c r="J480" s="284">
        <v>274.49999999999994</v>
      </c>
      <c r="K480" s="284">
        <v>268.7</v>
      </c>
      <c r="L480" s="284">
        <v>261.35000000000002</v>
      </c>
      <c r="M480" s="284">
        <v>7.4885200000000003</v>
      </c>
    </row>
    <row r="481" spans="1:13">
      <c r="A481" s="263">
        <v>471</v>
      </c>
      <c r="B481" s="240" t="s">
        <v>787</v>
      </c>
      <c r="C481" s="284">
        <v>36.950000000000003</v>
      </c>
      <c r="D481" s="284">
        <v>37.56666666666667</v>
      </c>
      <c r="E481" s="284">
        <v>36.13333333333334</v>
      </c>
      <c r="F481" s="284">
        <v>35.31666666666667</v>
      </c>
      <c r="G481" s="284">
        <v>33.88333333333334</v>
      </c>
      <c r="H481" s="284">
        <v>38.38333333333334</v>
      </c>
      <c r="I481" s="284">
        <v>39.816666666666663</v>
      </c>
      <c r="J481" s="284">
        <v>40.63333333333334</v>
      </c>
      <c r="K481" s="284">
        <v>39</v>
      </c>
      <c r="L481" s="284">
        <v>36.75</v>
      </c>
      <c r="M481" s="284">
        <v>53.939360000000001</v>
      </c>
    </row>
    <row r="482" spans="1:13">
      <c r="A482" s="263">
        <v>472</v>
      </c>
      <c r="B482" s="240" t="s">
        <v>192</v>
      </c>
      <c r="C482" s="284">
        <v>6074.7</v>
      </c>
      <c r="D482" s="284">
        <v>6117.5666666666666</v>
      </c>
      <c r="E482" s="284">
        <v>5997.1333333333332</v>
      </c>
      <c r="F482" s="284">
        <v>5919.5666666666666</v>
      </c>
      <c r="G482" s="284">
        <v>5799.1333333333332</v>
      </c>
      <c r="H482" s="284">
        <v>6195.1333333333332</v>
      </c>
      <c r="I482" s="284">
        <v>6315.5666666666657</v>
      </c>
      <c r="J482" s="284">
        <v>6393.1333333333332</v>
      </c>
      <c r="K482" s="284">
        <v>6238</v>
      </c>
      <c r="L482" s="284">
        <v>6040</v>
      </c>
      <c r="M482" s="284">
        <v>9.5276999999999994</v>
      </c>
    </row>
    <row r="483" spans="1:13">
      <c r="A483" s="263">
        <v>473</v>
      </c>
      <c r="B483" s="240" t="s">
        <v>193</v>
      </c>
      <c r="C483" s="284">
        <v>33.65</v>
      </c>
      <c r="D483" s="284">
        <v>33.383333333333333</v>
      </c>
      <c r="E483" s="284">
        <v>32.766666666666666</v>
      </c>
      <c r="F483" s="284">
        <v>31.883333333333333</v>
      </c>
      <c r="G483" s="284">
        <v>31.266666666666666</v>
      </c>
      <c r="H483" s="284">
        <v>34.266666666666666</v>
      </c>
      <c r="I483" s="284">
        <v>34.883333333333326</v>
      </c>
      <c r="J483" s="284">
        <v>35.766666666666666</v>
      </c>
      <c r="K483" s="284">
        <v>34</v>
      </c>
      <c r="L483" s="284">
        <v>32.5</v>
      </c>
      <c r="M483" s="284">
        <v>136.33258000000001</v>
      </c>
    </row>
    <row r="484" spans="1:13">
      <c r="A484" s="263">
        <v>474</v>
      </c>
      <c r="B484" s="240" t="s">
        <v>190</v>
      </c>
      <c r="C484" s="284">
        <v>1292.8</v>
      </c>
      <c r="D484" s="284">
        <v>1290.8333333333333</v>
      </c>
      <c r="E484" s="284">
        <v>1278.9666666666665</v>
      </c>
      <c r="F484" s="284">
        <v>1265.1333333333332</v>
      </c>
      <c r="G484" s="284">
        <v>1253.2666666666664</v>
      </c>
      <c r="H484" s="284">
        <v>1304.6666666666665</v>
      </c>
      <c r="I484" s="284">
        <v>1316.5333333333333</v>
      </c>
      <c r="J484" s="284">
        <v>1330.3666666666666</v>
      </c>
      <c r="K484" s="284">
        <v>1302.7</v>
      </c>
      <c r="L484" s="284">
        <v>1277</v>
      </c>
      <c r="M484" s="284">
        <v>4.5958199999999998</v>
      </c>
    </row>
    <row r="485" spans="1:13">
      <c r="A485" s="263">
        <v>475</v>
      </c>
      <c r="B485" s="240" t="s">
        <v>141</v>
      </c>
      <c r="C485" s="284">
        <v>578.70000000000005</v>
      </c>
      <c r="D485" s="284">
        <v>582.08333333333337</v>
      </c>
      <c r="E485" s="284">
        <v>573.16666666666674</v>
      </c>
      <c r="F485" s="284">
        <v>567.63333333333333</v>
      </c>
      <c r="G485" s="284">
        <v>558.7166666666667</v>
      </c>
      <c r="H485" s="284">
        <v>587.61666666666679</v>
      </c>
      <c r="I485" s="284">
        <v>596.53333333333353</v>
      </c>
      <c r="J485" s="284">
        <v>602.06666666666683</v>
      </c>
      <c r="K485" s="284">
        <v>591</v>
      </c>
      <c r="L485" s="284">
        <v>576.54999999999995</v>
      </c>
      <c r="M485" s="284">
        <v>37.674410000000002</v>
      </c>
    </row>
    <row r="486" spans="1:13">
      <c r="A486" s="263">
        <v>476</v>
      </c>
      <c r="B486" s="240" t="s">
        <v>278</v>
      </c>
      <c r="C486" s="284">
        <v>241.75</v>
      </c>
      <c r="D486" s="284">
        <v>242.25</v>
      </c>
      <c r="E486" s="284">
        <v>229.5</v>
      </c>
      <c r="F486" s="284">
        <v>217.25</v>
      </c>
      <c r="G486" s="284">
        <v>204.5</v>
      </c>
      <c r="H486" s="284">
        <v>254.5</v>
      </c>
      <c r="I486" s="284">
        <v>267.25</v>
      </c>
      <c r="J486" s="284">
        <v>279.5</v>
      </c>
      <c r="K486" s="284">
        <v>255</v>
      </c>
      <c r="L486" s="284">
        <v>230</v>
      </c>
      <c r="M486" s="284">
        <v>44.50112</v>
      </c>
    </row>
    <row r="487" spans="1:13">
      <c r="A487" s="263">
        <v>477</v>
      </c>
      <c r="B487" s="240" t="s">
        <v>516</v>
      </c>
      <c r="C487" s="284">
        <v>2459.0500000000002</v>
      </c>
      <c r="D487" s="284">
        <v>2461.4166666666665</v>
      </c>
      <c r="E487" s="284">
        <v>2428.833333333333</v>
      </c>
      <c r="F487" s="284">
        <v>2398.6166666666663</v>
      </c>
      <c r="G487" s="284">
        <v>2366.0333333333328</v>
      </c>
      <c r="H487" s="284">
        <v>2491.6333333333332</v>
      </c>
      <c r="I487" s="284">
        <v>2524.2166666666662</v>
      </c>
      <c r="J487" s="284">
        <v>2554.4333333333334</v>
      </c>
      <c r="K487" s="284">
        <v>2494</v>
      </c>
      <c r="L487" s="284">
        <v>2431.1999999999998</v>
      </c>
      <c r="M487" s="284">
        <v>0.60777000000000003</v>
      </c>
    </row>
    <row r="488" spans="1:13">
      <c r="A488" s="263">
        <v>478</v>
      </c>
      <c r="B488" s="240" t="s">
        <v>517</v>
      </c>
      <c r="C488" s="284">
        <v>361.65</v>
      </c>
      <c r="D488" s="284">
        <v>359.48333333333335</v>
      </c>
      <c r="E488" s="284">
        <v>353.9666666666667</v>
      </c>
      <c r="F488" s="284">
        <v>346.28333333333336</v>
      </c>
      <c r="G488" s="284">
        <v>340.76666666666671</v>
      </c>
      <c r="H488" s="284">
        <v>367.16666666666669</v>
      </c>
      <c r="I488" s="284">
        <v>372.68333333333334</v>
      </c>
      <c r="J488" s="284">
        <v>380.36666666666667</v>
      </c>
      <c r="K488" s="284">
        <v>365</v>
      </c>
      <c r="L488" s="284">
        <v>351.8</v>
      </c>
      <c r="M488" s="284">
        <v>3.1244000000000001</v>
      </c>
    </row>
    <row r="489" spans="1:13">
      <c r="A489" s="263">
        <v>479</v>
      </c>
      <c r="B489" s="240" t="s">
        <v>518</v>
      </c>
      <c r="C489" s="284">
        <v>199.7</v>
      </c>
      <c r="D489" s="284">
        <v>200.04999999999998</v>
      </c>
      <c r="E489" s="284">
        <v>197.24999999999997</v>
      </c>
      <c r="F489" s="284">
        <v>194.79999999999998</v>
      </c>
      <c r="G489" s="284">
        <v>191.99999999999997</v>
      </c>
      <c r="H489" s="284">
        <v>202.49999999999997</v>
      </c>
      <c r="I489" s="284">
        <v>205.29999999999998</v>
      </c>
      <c r="J489" s="284">
        <v>207.74999999999997</v>
      </c>
      <c r="K489" s="284">
        <v>202.85</v>
      </c>
      <c r="L489" s="284">
        <v>197.6</v>
      </c>
      <c r="M489" s="284">
        <v>2.3454799999999998</v>
      </c>
    </row>
    <row r="490" spans="1:13">
      <c r="A490" s="263">
        <v>480</v>
      </c>
      <c r="B490" s="240" t="s">
        <v>519</v>
      </c>
      <c r="C490" s="284">
        <v>3641.2</v>
      </c>
      <c r="D490" s="284">
        <v>3648.8833333333332</v>
      </c>
      <c r="E490" s="284">
        <v>3602.6666666666665</v>
      </c>
      <c r="F490" s="284">
        <v>3564.1333333333332</v>
      </c>
      <c r="G490" s="284">
        <v>3517.9166666666665</v>
      </c>
      <c r="H490" s="284">
        <v>3687.4166666666665</v>
      </c>
      <c r="I490" s="284">
        <v>3733.6333333333337</v>
      </c>
      <c r="J490" s="284">
        <v>3772.1666666666665</v>
      </c>
      <c r="K490" s="284">
        <v>3695.1</v>
      </c>
      <c r="L490" s="284">
        <v>3610.35</v>
      </c>
      <c r="M490" s="284">
        <v>4.7410000000000001E-2</v>
      </c>
    </row>
    <row r="491" spans="1:13">
      <c r="A491" s="263">
        <v>481</v>
      </c>
      <c r="B491" s="240" t="s">
        <v>520</v>
      </c>
      <c r="C491" s="284">
        <v>2785.75</v>
      </c>
      <c r="D491" s="284">
        <v>2818.9166666666665</v>
      </c>
      <c r="E491" s="284">
        <v>2737.833333333333</v>
      </c>
      <c r="F491" s="284">
        <v>2689.9166666666665</v>
      </c>
      <c r="G491" s="284">
        <v>2608.833333333333</v>
      </c>
      <c r="H491" s="284">
        <v>2866.833333333333</v>
      </c>
      <c r="I491" s="284">
        <v>2947.9166666666661</v>
      </c>
      <c r="J491" s="284">
        <v>2995.833333333333</v>
      </c>
      <c r="K491" s="284">
        <v>2900</v>
      </c>
      <c r="L491" s="284">
        <v>2771</v>
      </c>
      <c r="M491" s="284">
        <v>0.30918000000000001</v>
      </c>
    </row>
    <row r="492" spans="1:13">
      <c r="A492" s="263">
        <v>482</v>
      </c>
      <c r="B492" s="240" t="s">
        <v>521</v>
      </c>
      <c r="C492" s="284">
        <v>54.65</v>
      </c>
      <c r="D492" s="284">
        <v>55.283333333333339</v>
      </c>
      <c r="E492" s="284">
        <v>53.566666666666677</v>
      </c>
      <c r="F492" s="284">
        <v>52.483333333333341</v>
      </c>
      <c r="G492" s="284">
        <v>50.76666666666668</v>
      </c>
      <c r="H492" s="284">
        <v>56.366666666666674</v>
      </c>
      <c r="I492" s="284">
        <v>58.083333333333329</v>
      </c>
      <c r="J492" s="284">
        <v>59.166666666666671</v>
      </c>
      <c r="K492" s="284">
        <v>57</v>
      </c>
      <c r="L492" s="284">
        <v>54.2</v>
      </c>
      <c r="M492" s="284">
        <v>38.035420000000002</v>
      </c>
    </row>
    <row r="493" spans="1:13">
      <c r="A493" s="263">
        <v>483</v>
      </c>
      <c r="B493" s="240" t="s">
        <v>522</v>
      </c>
      <c r="C493" s="284">
        <v>1075.8</v>
      </c>
      <c r="D493" s="284">
        <v>1070.9666666666667</v>
      </c>
      <c r="E493" s="284">
        <v>1048.9833333333333</v>
      </c>
      <c r="F493" s="284">
        <v>1022.1666666666667</v>
      </c>
      <c r="G493" s="284">
        <v>1000.1833333333334</v>
      </c>
      <c r="H493" s="284">
        <v>1097.7833333333333</v>
      </c>
      <c r="I493" s="284">
        <v>1119.7666666666669</v>
      </c>
      <c r="J493" s="284">
        <v>1146.5833333333333</v>
      </c>
      <c r="K493" s="284">
        <v>1092.95</v>
      </c>
      <c r="L493" s="284">
        <v>1044.1500000000001</v>
      </c>
      <c r="M493" s="284">
        <v>0.27205000000000001</v>
      </c>
    </row>
    <row r="494" spans="1:13">
      <c r="A494" s="263">
        <v>484</v>
      </c>
      <c r="B494" s="240" t="s">
        <v>279</v>
      </c>
      <c r="C494" s="284">
        <v>448.65</v>
      </c>
      <c r="D494" s="284">
        <v>444.73333333333329</v>
      </c>
      <c r="E494" s="284">
        <v>436.51666666666659</v>
      </c>
      <c r="F494" s="284">
        <v>424.38333333333333</v>
      </c>
      <c r="G494" s="284">
        <v>416.16666666666663</v>
      </c>
      <c r="H494" s="284">
        <v>456.86666666666656</v>
      </c>
      <c r="I494" s="284">
        <v>465.08333333333326</v>
      </c>
      <c r="J494" s="284">
        <v>477.21666666666653</v>
      </c>
      <c r="K494" s="284">
        <v>452.95</v>
      </c>
      <c r="L494" s="284">
        <v>432.6</v>
      </c>
      <c r="M494" s="284">
        <v>1.81012</v>
      </c>
    </row>
    <row r="495" spans="1:13">
      <c r="A495" s="263">
        <v>485</v>
      </c>
      <c r="B495" s="240" t="s">
        <v>523</v>
      </c>
      <c r="C495" s="284">
        <v>897</v>
      </c>
      <c r="D495" s="284">
        <v>891.31666666666661</v>
      </c>
      <c r="E495" s="284">
        <v>877.73333333333323</v>
      </c>
      <c r="F495" s="284">
        <v>858.46666666666658</v>
      </c>
      <c r="G495" s="284">
        <v>844.88333333333321</v>
      </c>
      <c r="H495" s="284">
        <v>910.58333333333326</v>
      </c>
      <c r="I495" s="284">
        <v>924.16666666666674</v>
      </c>
      <c r="J495" s="284">
        <v>943.43333333333328</v>
      </c>
      <c r="K495" s="284">
        <v>904.9</v>
      </c>
      <c r="L495" s="284">
        <v>872.05</v>
      </c>
      <c r="M495" s="284">
        <v>3.2711000000000001</v>
      </c>
    </row>
    <row r="496" spans="1:13">
      <c r="A496" s="263">
        <v>486</v>
      </c>
      <c r="B496" s="240" t="s">
        <v>524</v>
      </c>
      <c r="C496" s="284">
        <v>1668.9</v>
      </c>
      <c r="D496" s="284">
        <v>1695.6333333333332</v>
      </c>
      <c r="E496" s="284">
        <v>1566.2666666666664</v>
      </c>
      <c r="F496" s="284">
        <v>1463.6333333333332</v>
      </c>
      <c r="G496" s="284">
        <v>1334.2666666666664</v>
      </c>
      <c r="H496" s="284">
        <v>1798.2666666666664</v>
      </c>
      <c r="I496" s="284">
        <v>1927.6333333333332</v>
      </c>
      <c r="J496" s="284">
        <v>2030.2666666666664</v>
      </c>
      <c r="K496" s="284">
        <v>1825</v>
      </c>
      <c r="L496" s="284">
        <v>1593</v>
      </c>
      <c r="M496" s="284">
        <v>18.877359999999999</v>
      </c>
    </row>
    <row r="497" spans="1:13">
      <c r="A497" s="263">
        <v>487</v>
      </c>
      <c r="B497" s="240" t="s">
        <v>525</v>
      </c>
      <c r="C497" s="284">
        <v>1208.5999999999999</v>
      </c>
      <c r="D497" s="284">
        <v>1207.5333333333333</v>
      </c>
      <c r="E497" s="284">
        <v>1191.0666666666666</v>
      </c>
      <c r="F497" s="284">
        <v>1173.5333333333333</v>
      </c>
      <c r="G497" s="284">
        <v>1157.0666666666666</v>
      </c>
      <c r="H497" s="284">
        <v>1225.0666666666666</v>
      </c>
      <c r="I497" s="284">
        <v>1241.5333333333333</v>
      </c>
      <c r="J497" s="284">
        <v>1259.0666666666666</v>
      </c>
      <c r="K497" s="284">
        <v>1224</v>
      </c>
      <c r="L497" s="284">
        <v>1190</v>
      </c>
      <c r="M497" s="284">
        <v>1.2570600000000001</v>
      </c>
    </row>
    <row r="498" spans="1:13">
      <c r="A498" s="263">
        <v>488</v>
      </c>
      <c r="B498" s="240" t="s">
        <v>118</v>
      </c>
      <c r="C498" s="284">
        <v>12.25</v>
      </c>
      <c r="D498" s="284">
        <v>12.233333333333334</v>
      </c>
      <c r="E498" s="284">
        <v>11.716666666666669</v>
      </c>
      <c r="F498" s="284">
        <v>11.183333333333334</v>
      </c>
      <c r="G498" s="284">
        <v>10.666666666666668</v>
      </c>
      <c r="H498" s="284">
        <v>12.766666666666669</v>
      </c>
      <c r="I498" s="284">
        <v>13.283333333333335</v>
      </c>
      <c r="J498" s="284">
        <v>13.81666666666667</v>
      </c>
      <c r="K498" s="284">
        <v>12.75</v>
      </c>
      <c r="L498" s="284">
        <v>11.7</v>
      </c>
      <c r="M498" s="284">
        <v>3542.6338300000002</v>
      </c>
    </row>
    <row r="499" spans="1:13">
      <c r="A499" s="263">
        <v>489</v>
      </c>
      <c r="B499" s="240" t="s">
        <v>196</v>
      </c>
      <c r="C499" s="284">
        <v>1004.45</v>
      </c>
      <c r="D499" s="284">
        <v>1008.1166666666668</v>
      </c>
      <c r="E499" s="284">
        <v>986.33333333333348</v>
      </c>
      <c r="F499" s="284">
        <v>968.2166666666667</v>
      </c>
      <c r="G499" s="284">
        <v>946.43333333333339</v>
      </c>
      <c r="H499" s="284">
        <v>1026.2333333333336</v>
      </c>
      <c r="I499" s="284">
        <v>1048.0166666666669</v>
      </c>
      <c r="J499" s="284">
        <v>1066.1333333333337</v>
      </c>
      <c r="K499" s="284">
        <v>1029.9000000000001</v>
      </c>
      <c r="L499" s="284">
        <v>990</v>
      </c>
      <c r="M499" s="284">
        <v>32.553750000000001</v>
      </c>
    </row>
    <row r="500" spans="1:13">
      <c r="A500" s="263">
        <v>490</v>
      </c>
      <c r="B500" s="240" t="s">
        <v>526</v>
      </c>
      <c r="C500" s="284">
        <v>5679.3</v>
      </c>
      <c r="D500" s="284">
        <v>5649.4666666666672</v>
      </c>
      <c r="E500" s="284">
        <v>5604.8333333333339</v>
      </c>
      <c r="F500" s="284">
        <v>5530.3666666666668</v>
      </c>
      <c r="G500" s="284">
        <v>5485.7333333333336</v>
      </c>
      <c r="H500" s="284">
        <v>5723.9333333333343</v>
      </c>
      <c r="I500" s="284">
        <v>5768.5666666666675</v>
      </c>
      <c r="J500" s="284">
        <v>5843.0333333333347</v>
      </c>
      <c r="K500" s="284">
        <v>5694.1</v>
      </c>
      <c r="L500" s="284">
        <v>5575</v>
      </c>
      <c r="M500" s="284">
        <v>3.9570000000000001E-2</v>
      </c>
    </row>
    <row r="501" spans="1:13">
      <c r="A501" s="263">
        <v>491</v>
      </c>
      <c r="B501" s="240" t="s">
        <v>527</v>
      </c>
      <c r="C501" s="284">
        <v>124.7</v>
      </c>
      <c r="D501" s="284">
        <v>124.68333333333334</v>
      </c>
      <c r="E501" s="284">
        <v>122.01666666666668</v>
      </c>
      <c r="F501" s="284">
        <v>119.33333333333334</v>
      </c>
      <c r="G501" s="284">
        <v>116.66666666666669</v>
      </c>
      <c r="H501" s="284">
        <v>127.36666666666667</v>
      </c>
      <c r="I501" s="284">
        <v>130.03333333333333</v>
      </c>
      <c r="J501" s="284">
        <v>132.71666666666667</v>
      </c>
      <c r="K501" s="284">
        <v>127.35</v>
      </c>
      <c r="L501" s="284">
        <v>122</v>
      </c>
      <c r="M501" s="284">
        <v>11.15541</v>
      </c>
    </row>
    <row r="502" spans="1:13">
      <c r="A502" s="263">
        <v>492</v>
      </c>
      <c r="B502" s="240" t="s">
        <v>528</v>
      </c>
      <c r="C502" s="284">
        <v>72.25</v>
      </c>
      <c r="D502" s="284">
        <v>71.016666666666666</v>
      </c>
      <c r="E502" s="284">
        <v>69.783333333333331</v>
      </c>
      <c r="F502" s="284">
        <v>67.316666666666663</v>
      </c>
      <c r="G502" s="284">
        <v>66.083333333333329</v>
      </c>
      <c r="H502" s="284">
        <v>73.483333333333334</v>
      </c>
      <c r="I502" s="284">
        <v>74.716666666666654</v>
      </c>
      <c r="J502" s="284">
        <v>77.183333333333337</v>
      </c>
      <c r="K502" s="284">
        <v>72.25</v>
      </c>
      <c r="L502" s="284">
        <v>68.55</v>
      </c>
      <c r="M502" s="284">
        <v>15.559810000000001</v>
      </c>
    </row>
    <row r="503" spans="1:13">
      <c r="A503" s="263">
        <v>493</v>
      </c>
      <c r="B503" s="240" t="s">
        <v>772</v>
      </c>
      <c r="C503" s="284">
        <v>447.5</v>
      </c>
      <c r="D503" s="284">
        <v>450.15000000000003</v>
      </c>
      <c r="E503" s="284">
        <v>442.35000000000008</v>
      </c>
      <c r="F503" s="284">
        <v>437.20000000000005</v>
      </c>
      <c r="G503" s="284">
        <v>429.40000000000009</v>
      </c>
      <c r="H503" s="284">
        <v>455.30000000000007</v>
      </c>
      <c r="I503" s="284">
        <v>463.1</v>
      </c>
      <c r="J503" s="284">
        <v>468.25000000000006</v>
      </c>
      <c r="K503" s="284">
        <v>457.95</v>
      </c>
      <c r="L503" s="284">
        <v>445</v>
      </c>
      <c r="M503" s="284">
        <v>1.0115700000000001</v>
      </c>
    </row>
    <row r="504" spans="1:13">
      <c r="A504" s="263">
        <v>494</v>
      </c>
      <c r="B504" s="240" t="s">
        <v>529</v>
      </c>
      <c r="C504" s="284">
        <v>2579.0500000000002</v>
      </c>
      <c r="D504" s="284">
        <v>2595.35</v>
      </c>
      <c r="E504" s="284">
        <v>2528.6999999999998</v>
      </c>
      <c r="F504" s="284">
        <v>2478.35</v>
      </c>
      <c r="G504" s="284">
        <v>2411.6999999999998</v>
      </c>
      <c r="H504" s="284">
        <v>2645.7</v>
      </c>
      <c r="I504" s="284">
        <v>2712.3500000000004</v>
      </c>
      <c r="J504" s="284">
        <v>2762.7</v>
      </c>
      <c r="K504" s="284">
        <v>2662</v>
      </c>
      <c r="L504" s="284">
        <v>2545</v>
      </c>
      <c r="M504" s="284">
        <v>1.6283300000000001</v>
      </c>
    </row>
    <row r="505" spans="1:13">
      <c r="A505" s="263">
        <v>495</v>
      </c>
      <c r="B505" s="240" t="s">
        <v>197</v>
      </c>
      <c r="C505" s="284">
        <v>433.5</v>
      </c>
      <c r="D505" s="284">
        <v>434.55</v>
      </c>
      <c r="E505" s="284">
        <v>429.15000000000003</v>
      </c>
      <c r="F505" s="284">
        <v>424.8</v>
      </c>
      <c r="G505" s="284">
        <v>419.40000000000003</v>
      </c>
      <c r="H505" s="284">
        <v>438.90000000000003</v>
      </c>
      <c r="I505" s="284">
        <v>444.3</v>
      </c>
      <c r="J505" s="284">
        <v>448.65000000000003</v>
      </c>
      <c r="K505" s="284">
        <v>439.95</v>
      </c>
      <c r="L505" s="284">
        <v>430.2</v>
      </c>
      <c r="M505" s="284">
        <v>98.976659999999995</v>
      </c>
    </row>
    <row r="506" spans="1:13">
      <c r="A506" s="263">
        <v>496</v>
      </c>
      <c r="B506" s="240" t="s">
        <v>530</v>
      </c>
      <c r="C506" s="284">
        <v>516.15</v>
      </c>
      <c r="D506" s="284">
        <v>512.86666666666667</v>
      </c>
      <c r="E506" s="284">
        <v>495.7833333333333</v>
      </c>
      <c r="F506" s="284">
        <v>475.41666666666663</v>
      </c>
      <c r="G506" s="284">
        <v>458.33333333333326</v>
      </c>
      <c r="H506" s="284">
        <v>533.23333333333335</v>
      </c>
      <c r="I506" s="284">
        <v>550.31666666666661</v>
      </c>
      <c r="J506" s="284">
        <v>570.68333333333339</v>
      </c>
      <c r="K506" s="284">
        <v>529.95000000000005</v>
      </c>
      <c r="L506" s="284">
        <v>492.5</v>
      </c>
      <c r="M506" s="284">
        <v>13.850009999999999</v>
      </c>
    </row>
    <row r="507" spans="1:13">
      <c r="A507" s="263">
        <v>497</v>
      </c>
      <c r="B507" s="240" t="s">
        <v>198</v>
      </c>
      <c r="C507" s="284">
        <v>16.25</v>
      </c>
      <c r="D507" s="284">
        <v>16.366666666666664</v>
      </c>
      <c r="E507" s="284">
        <v>16.083333333333329</v>
      </c>
      <c r="F507" s="284">
        <v>15.916666666666664</v>
      </c>
      <c r="G507" s="284">
        <v>15.633333333333329</v>
      </c>
      <c r="H507" s="284">
        <v>16.533333333333328</v>
      </c>
      <c r="I507" s="284">
        <v>16.816666666666666</v>
      </c>
      <c r="J507" s="284">
        <v>16.983333333333327</v>
      </c>
      <c r="K507" s="284">
        <v>16.649999999999999</v>
      </c>
      <c r="L507" s="284">
        <v>16.2</v>
      </c>
      <c r="M507" s="284">
        <v>889.95339000000001</v>
      </c>
    </row>
    <row r="508" spans="1:13">
      <c r="A508" s="263">
        <v>498</v>
      </c>
      <c r="B508" s="240" t="s">
        <v>199</v>
      </c>
      <c r="C508" s="284">
        <v>244.2</v>
      </c>
      <c r="D508" s="284">
        <v>244.83333333333334</v>
      </c>
      <c r="E508" s="284">
        <v>237.91666666666669</v>
      </c>
      <c r="F508" s="284">
        <v>231.63333333333335</v>
      </c>
      <c r="G508" s="284">
        <v>224.7166666666667</v>
      </c>
      <c r="H508" s="284">
        <v>251.11666666666667</v>
      </c>
      <c r="I508" s="284">
        <v>258.03333333333336</v>
      </c>
      <c r="J508" s="284">
        <v>264.31666666666666</v>
      </c>
      <c r="K508" s="284">
        <v>251.75</v>
      </c>
      <c r="L508" s="284">
        <v>238.55</v>
      </c>
      <c r="M508" s="284">
        <v>253.34325000000001</v>
      </c>
    </row>
    <row r="509" spans="1:13">
      <c r="A509" s="263">
        <v>499</v>
      </c>
      <c r="B509" s="240" t="s">
        <v>531</v>
      </c>
      <c r="C509" s="284">
        <v>232.95</v>
      </c>
      <c r="D509" s="284">
        <v>231.23333333333335</v>
      </c>
      <c r="E509" s="284">
        <v>228.4666666666667</v>
      </c>
      <c r="F509" s="284">
        <v>223.98333333333335</v>
      </c>
      <c r="G509" s="284">
        <v>221.2166666666667</v>
      </c>
      <c r="H509" s="284">
        <v>235.7166666666667</v>
      </c>
      <c r="I509" s="284">
        <v>238.48333333333335</v>
      </c>
      <c r="J509" s="284">
        <v>242.9666666666667</v>
      </c>
      <c r="K509" s="284">
        <v>234</v>
      </c>
      <c r="L509" s="284">
        <v>226.75</v>
      </c>
      <c r="M509" s="284">
        <v>2.1766700000000001</v>
      </c>
    </row>
    <row r="510" spans="1:13">
      <c r="A510" s="263">
        <v>500</v>
      </c>
      <c r="B510" s="240" t="s">
        <v>532</v>
      </c>
      <c r="C510" s="284">
        <v>1883</v>
      </c>
      <c r="D510" s="284">
        <v>1898</v>
      </c>
      <c r="E510" s="284">
        <v>1851</v>
      </c>
      <c r="F510" s="284">
        <v>1819</v>
      </c>
      <c r="G510" s="284">
        <v>1772</v>
      </c>
      <c r="H510" s="284">
        <v>1930</v>
      </c>
      <c r="I510" s="284">
        <v>1977</v>
      </c>
      <c r="J510" s="284">
        <v>2009</v>
      </c>
      <c r="K510" s="284">
        <v>1945</v>
      </c>
      <c r="L510" s="284">
        <v>1866</v>
      </c>
      <c r="M510" s="284">
        <v>0.73155999999999999</v>
      </c>
    </row>
    <row r="511" spans="1:13">
      <c r="A511" s="263">
        <v>501</v>
      </c>
      <c r="B511" s="240" t="s">
        <v>742</v>
      </c>
      <c r="C511" s="284">
        <v>996.75</v>
      </c>
      <c r="D511" s="284">
        <v>1009.4166666666666</v>
      </c>
      <c r="E511" s="284">
        <v>974.83333333333326</v>
      </c>
      <c r="F511" s="284">
        <v>952.91666666666663</v>
      </c>
      <c r="G511" s="284">
        <v>918.33333333333326</v>
      </c>
      <c r="H511" s="284">
        <v>1031.3333333333333</v>
      </c>
      <c r="I511" s="284">
        <v>1065.9166666666665</v>
      </c>
      <c r="J511" s="284">
        <v>1087.8333333333333</v>
      </c>
      <c r="K511" s="284">
        <v>1044</v>
      </c>
      <c r="L511" s="284">
        <v>987.5</v>
      </c>
      <c r="M511" s="284">
        <v>2.3083900000000002</v>
      </c>
    </row>
    <row r="513" spans="1:1">
      <c r="A513" s="289"/>
    </row>
    <row r="514" spans="1:1">
      <c r="A514" s="266"/>
    </row>
    <row r="515" spans="1:1">
      <c r="A515" s="289"/>
    </row>
    <row r="516" spans="1:1">
      <c r="A516" s="289"/>
    </row>
    <row r="517" spans="1:1">
      <c r="A517" s="290" t="s">
        <v>282</v>
      </c>
    </row>
    <row r="518" spans="1:1">
      <c r="A518" s="291" t="s">
        <v>200</v>
      </c>
    </row>
    <row r="519" spans="1:1">
      <c r="A519" s="291" t="s">
        <v>201</v>
      </c>
    </row>
    <row r="520" spans="1:1">
      <c r="A520" s="291" t="s">
        <v>202</v>
      </c>
    </row>
    <row r="521" spans="1:1">
      <c r="A521" s="291" t="s">
        <v>203</v>
      </c>
    </row>
    <row r="522" spans="1:1">
      <c r="A522" s="291" t="s">
        <v>204</v>
      </c>
    </row>
    <row r="523" spans="1:1">
      <c r="A523" s="292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6" t="s">
        <v>205</v>
      </c>
    </row>
    <row r="529" spans="1:1">
      <c r="A529" s="289" t="s">
        <v>206</v>
      </c>
    </row>
    <row r="530" spans="1:1">
      <c r="A530" s="289" t="s">
        <v>207</v>
      </c>
    </row>
    <row r="531" spans="1:1">
      <c r="A531" s="289" t="s">
        <v>208</v>
      </c>
    </row>
    <row r="532" spans="1:1">
      <c r="A532" s="293" t="s">
        <v>209</v>
      </c>
    </row>
    <row r="533" spans="1:1">
      <c r="A533" s="293" t="s">
        <v>210</v>
      </c>
    </row>
    <row r="534" spans="1:1">
      <c r="A534" s="293" t="s">
        <v>211</v>
      </c>
    </row>
    <row r="535" spans="1:1">
      <c r="A535" s="293" t="s">
        <v>212</v>
      </c>
    </row>
    <row r="536" spans="1:1">
      <c r="A536" s="293" t="s">
        <v>213</v>
      </c>
    </row>
    <row r="537" spans="1:1">
      <c r="A537" s="293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140625" defaultRowHeight="12.75"/>
  <cols>
    <col min="1" max="1" width="12.140625" style="239" customWidth="1"/>
    <col min="2" max="2" width="14.28515625" style="118" customWidth="1"/>
    <col min="3" max="3" width="28.140625" style="240" customWidth="1"/>
    <col min="4" max="4" width="55.85546875" style="240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1" customWidth="1"/>
    <col min="9" max="16384" width="9.140625" style="240"/>
  </cols>
  <sheetData>
    <row r="1" spans="1:35" s="238" customFormat="1" ht="12">
      <c r="A1" s="242" t="s">
        <v>284</v>
      </c>
      <c r="B1" s="243"/>
      <c r="C1" s="244"/>
      <c r="D1" s="245"/>
      <c r="E1" s="246"/>
      <c r="F1" s="246"/>
      <c r="G1" s="246"/>
    </row>
    <row r="2" spans="1:35" s="238" customFormat="1" ht="12.75" customHeight="1">
      <c r="A2" s="247"/>
      <c r="B2" s="248"/>
      <c r="C2" s="249"/>
      <c r="D2" s="250"/>
      <c r="E2" s="251"/>
      <c r="F2" s="251"/>
      <c r="G2" s="251"/>
    </row>
    <row r="3" spans="1:35" s="238" customFormat="1" ht="12.75" customHeight="1">
      <c r="A3" s="247"/>
      <c r="B3" s="248"/>
      <c r="C3" s="249"/>
      <c r="D3" s="250"/>
      <c r="E3" s="251"/>
      <c r="F3" s="251"/>
      <c r="G3" s="251"/>
    </row>
    <row r="4" spans="1:35" s="238" customFormat="1" ht="12.75" customHeight="1">
      <c r="A4" s="247"/>
      <c r="B4" s="248"/>
      <c r="C4" s="249"/>
      <c r="D4" s="250"/>
      <c r="E4" s="251"/>
      <c r="F4" s="251"/>
      <c r="G4" s="251"/>
    </row>
    <row r="5" spans="1:35" s="238" customFormat="1" ht="6" customHeight="1">
      <c r="A5" s="549"/>
      <c r="B5" s="549"/>
      <c r="C5" s="550"/>
      <c r="D5" s="550"/>
      <c r="E5" s="246"/>
      <c r="F5" s="246"/>
      <c r="G5" s="246"/>
    </row>
    <row r="6" spans="1:35" s="238" customFormat="1" ht="26.25" customHeight="1">
      <c r="B6" s="254"/>
      <c r="C6" s="253"/>
      <c r="D6" s="253"/>
      <c r="E6" s="255" t="s">
        <v>283</v>
      </c>
      <c r="F6" s="246"/>
      <c r="G6" s="246"/>
    </row>
    <row r="7" spans="1:35" s="238" customFormat="1" ht="16.5" customHeight="1">
      <c r="A7" s="256" t="s">
        <v>533</v>
      </c>
      <c r="B7" s="551" t="s">
        <v>534</v>
      </c>
      <c r="C7" s="551"/>
      <c r="D7" s="257">
        <f>Main!B10</f>
        <v>44231</v>
      </c>
      <c r="E7" s="258"/>
      <c r="F7" s="246"/>
      <c r="G7" s="259"/>
    </row>
    <row r="8" spans="1:35" s="238" customFormat="1" ht="12.75" customHeight="1">
      <c r="A8" s="242"/>
      <c r="B8" s="246"/>
      <c r="C8" s="244"/>
      <c r="D8" s="245"/>
      <c r="E8" s="258"/>
      <c r="F8" s="258"/>
      <c r="G8" s="258"/>
    </row>
    <row r="9" spans="1:35" s="238" customFormat="1" ht="15.75" customHeight="1">
      <c r="A9" s="260" t="s">
        <v>535</v>
      </c>
      <c r="B9" s="261" t="s">
        <v>536</v>
      </c>
      <c r="C9" s="261" t="s">
        <v>537</v>
      </c>
      <c r="D9" s="261" t="s">
        <v>538</v>
      </c>
      <c r="E9" s="261" t="s">
        <v>539</v>
      </c>
      <c r="F9" s="261" t="s">
        <v>540</v>
      </c>
      <c r="G9" s="261" t="s">
        <v>541</v>
      </c>
      <c r="H9" s="261" t="s">
        <v>542</v>
      </c>
    </row>
    <row r="10" spans="1:35">
      <c r="A10" s="239">
        <v>44230</v>
      </c>
      <c r="B10" s="262">
        <v>539562</v>
      </c>
      <c r="C10" s="263" t="s">
        <v>878</v>
      </c>
      <c r="D10" s="263" t="s">
        <v>879</v>
      </c>
      <c r="E10" s="263" t="s">
        <v>543</v>
      </c>
      <c r="F10" s="376">
        <v>100000</v>
      </c>
      <c r="G10" s="262">
        <v>86.93</v>
      </c>
      <c r="H10" s="340" t="s">
        <v>306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</row>
    <row r="11" spans="1:35">
      <c r="A11" s="239">
        <v>44230</v>
      </c>
      <c r="B11" s="262">
        <v>537069</v>
      </c>
      <c r="C11" s="263" t="s">
        <v>880</v>
      </c>
      <c r="D11" s="263" t="s">
        <v>881</v>
      </c>
      <c r="E11" s="263" t="s">
        <v>544</v>
      </c>
      <c r="F11" s="376">
        <v>339000</v>
      </c>
      <c r="G11" s="262">
        <v>26.88</v>
      </c>
      <c r="H11" s="340" t="s">
        <v>306</v>
      </c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</row>
    <row r="12" spans="1:35">
      <c r="A12" s="239">
        <v>44230</v>
      </c>
      <c r="B12" s="262">
        <v>537069</v>
      </c>
      <c r="C12" s="263" t="s">
        <v>880</v>
      </c>
      <c r="D12" s="263" t="s">
        <v>882</v>
      </c>
      <c r="E12" s="263" t="s">
        <v>543</v>
      </c>
      <c r="F12" s="376">
        <v>342680</v>
      </c>
      <c r="G12" s="262">
        <v>26.87</v>
      </c>
      <c r="H12" s="340" t="s">
        <v>306</v>
      </c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</row>
    <row r="13" spans="1:35">
      <c r="A13" s="239">
        <v>44230</v>
      </c>
      <c r="B13" s="262">
        <v>532888</v>
      </c>
      <c r="C13" s="263" t="s">
        <v>676</v>
      </c>
      <c r="D13" s="263" t="s">
        <v>871</v>
      </c>
      <c r="E13" s="263" t="s">
        <v>543</v>
      </c>
      <c r="F13" s="376">
        <v>673000</v>
      </c>
      <c r="G13" s="262">
        <v>284.5</v>
      </c>
      <c r="H13" s="340" t="s">
        <v>306</v>
      </c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</row>
    <row r="14" spans="1:35">
      <c r="A14" s="239">
        <v>44230</v>
      </c>
      <c r="B14" s="262">
        <v>532888</v>
      </c>
      <c r="C14" s="263" t="s">
        <v>676</v>
      </c>
      <c r="D14" s="263" t="s">
        <v>883</v>
      </c>
      <c r="E14" s="263" t="s">
        <v>544</v>
      </c>
      <c r="F14" s="376">
        <v>235000</v>
      </c>
      <c r="G14" s="262">
        <v>289</v>
      </c>
      <c r="H14" s="340" t="s">
        <v>306</v>
      </c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>
      <c r="A15" s="239">
        <v>44230</v>
      </c>
      <c r="B15" s="262">
        <v>532888</v>
      </c>
      <c r="C15" s="263" t="s">
        <v>676</v>
      </c>
      <c r="D15" s="263" t="s">
        <v>884</v>
      </c>
      <c r="E15" s="263" t="s">
        <v>544</v>
      </c>
      <c r="F15" s="376">
        <v>637458</v>
      </c>
      <c r="G15" s="262">
        <v>283.05</v>
      </c>
      <c r="H15" s="340" t="s">
        <v>306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</row>
    <row r="16" spans="1:35">
      <c r="A16" s="239">
        <v>44230</v>
      </c>
      <c r="B16" s="262">
        <v>543209</v>
      </c>
      <c r="C16" s="263" t="s">
        <v>885</v>
      </c>
      <c r="D16" s="263" t="s">
        <v>886</v>
      </c>
      <c r="E16" s="263" t="s">
        <v>543</v>
      </c>
      <c r="F16" s="376">
        <v>3000</v>
      </c>
      <c r="G16" s="262">
        <v>32.1</v>
      </c>
      <c r="H16" s="340" t="s">
        <v>306</v>
      </c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</row>
    <row r="17" spans="1:35">
      <c r="A17" s="239">
        <v>44230</v>
      </c>
      <c r="B17" s="262">
        <v>543209</v>
      </c>
      <c r="C17" s="263" t="s">
        <v>885</v>
      </c>
      <c r="D17" s="263" t="s">
        <v>886</v>
      </c>
      <c r="E17" s="263" t="s">
        <v>544</v>
      </c>
      <c r="F17" s="376">
        <v>12000</v>
      </c>
      <c r="G17" s="262">
        <v>32.1</v>
      </c>
      <c r="H17" s="340" t="s">
        <v>306</v>
      </c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</row>
    <row r="18" spans="1:35">
      <c r="A18" s="239">
        <v>44230</v>
      </c>
      <c r="B18" s="262">
        <v>538965</v>
      </c>
      <c r="C18" s="263" t="s">
        <v>870</v>
      </c>
      <c r="D18" s="263" t="s">
        <v>887</v>
      </c>
      <c r="E18" s="263" t="s">
        <v>544</v>
      </c>
      <c r="F18" s="376">
        <v>80000</v>
      </c>
      <c r="G18" s="262">
        <v>25</v>
      </c>
      <c r="H18" s="340" t="s">
        <v>306</v>
      </c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</row>
    <row r="19" spans="1:35">
      <c r="A19" s="239">
        <v>44230</v>
      </c>
      <c r="B19" s="262">
        <v>538965</v>
      </c>
      <c r="C19" s="263" t="s">
        <v>870</v>
      </c>
      <c r="D19" s="263" t="s">
        <v>888</v>
      </c>
      <c r="E19" s="263" t="s">
        <v>543</v>
      </c>
      <c r="F19" s="376">
        <v>40000</v>
      </c>
      <c r="G19" s="262">
        <v>25</v>
      </c>
      <c r="H19" s="340" t="s">
        <v>306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</row>
    <row r="20" spans="1:35">
      <c r="A20" s="239">
        <v>44230</v>
      </c>
      <c r="B20" s="262">
        <v>539884</v>
      </c>
      <c r="C20" s="263" t="s">
        <v>889</v>
      </c>
      <c r="D20" s="263" t="s">
        <v>890</v>
      </c>
      <c r="E20" s="263" t="s">
        <v>543</v>
      </c>
      <c r="F20" s="376">
        <v>53587</v>
      </c>
      <c r="G20" s="262">
        <v>13.12</v>
      </c>
      <c r="H20" s="340" t="s">
        <v>306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</row>
    <row r="21" spans="1:35">
      <c r="A21" s="239">
        <v>44230</v>
      </c>
      <c r="B21" s="262">
        <v>540385</v>
      </c>
      <c r="C21" s="263" t="s">
        <v>891</v>
      </c>
      <c r="D21" s="263" t="s">
        <v>892</v>
      </c>
      <c r="E21" s="263" t="s">
        <v>543</v>
      </c>
      <c r="F21" s="376">
        <v>272</v>
      </c>
      <c r="G21" s="262">
        <v>8.2100000000000009</v>
      </c>
      <c r="H21" s="340" t="s">
        <v>306</v>
      </c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</row>
    <row r="22" spans="1:35">
      <c r="A22" s="239">
        <v>44230</v>
      </c>
      <c r="B22" s="262">
        <v>540385</v>
      </c>
      <c r="C22" s="263" t="s">
        <v>891</v>
      </c>
      <c r="D22" s="263" t="s">
        <v>892</v>
      </c>
      <c r="E22" s="263" t="s">
        <v>544</v>
      </c>
      <c r="F22" s="376">
        <v>21308</v>
      </c>
      <c r="G22" s="262">
        <v>8.1</v>
      </c>
      <c r="H22" s="340" t="s">
        <v>306</v>
      </c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</row>
    <row r="23" spans="1:35">
      <c r="A23" s="239">
        <v>44230</v>
      </c>
      <c r="B23" s="262">
        <v>540385</v>
      </c>
      <c r="C23" s="263" t="s">
        <v>891</v>
      </c>
      <c r="D23" s="263" t="s">
        <v>893</v>
      </c>
      <c r="E23" s="263" t="s">
        <v>544</v>
      </c>
      <c r="F23" s="376">
        <v>29002</v>
      </c>
      <c r="G23" s="262">
        <v>8.1</v>
      </c>
      <c r="H23" s="340" t="s">
        <v>306</v>
      </c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</row>
    <row r="24" spans="1:35">
      <c r="A24" s="239">
        <v>44230</v>
      </c>
      <c r="B24" s="262">
        <v>540385</v>
      </c>
      <c r="C24" s="263" t="s">
        <v>891</v>
      </c>
      <c r="D24" s="263" t="s">
        <v>894</v>
      </c>
      <c r="E24" s="263" t="s">
        <v>543</v>
      </c>
      <c r="F24" s="376">
        <v>50000</v>
      </c>
      <c r="G24" s="262">
        <v>8.1</v>
      </c>
      <c r="H24" s="340" t="s">
        <v>306</v>
      </c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</row>
    <row r="25" spans="1:35">
      <c r="A25" s="239">
        <v>44230</v>
      </c>
      <c r="B25" s="262">
        <v>531515</v>
      </c>
      <c r="C25" s="263" t="s">
        <v>895</v>
      </c>
      <c r="D25" s="263" t="s">
        <v>896</v>
      </c>
      <c r="E25" s="263" t="s">
        <v>544</v>
      </c>
      <c r="F25" s="376">
        <v>200000</v>
      </c>
      <c r="G25" s="262">
        <v>0.28000000000000003</v>
      </c>
      <c r="H25" s="340" t="s">
        <v>306</v>
      </c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</row>
    <row r="26" spans="1:35">
      <c r="A26" s="239">
        <v>44230</v>
      </c>
      <c r="B26" s="262">
        <v>532256</v>
      </c>
      <c r="C26" s="263" t="s">
        <v>897</v>
      </c>
      <c r="D26" s="263" t="s">
        <v>898</v>
      </c>
      <c r="E26" s="263" t="s">
        <v>543</v>
      </c>
      <c r="F26" s="376">
        <v>32000</v>
      </c>
      <c r="G26" s="262">
        <v>1028.99</v>
      </c>
      <c r="H26" s="340" t="s">
        <v>306</v>
      </c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</row>
    <row r="27" spans="1:35">
      <c r="A27" s="239">
        <v>44230</v>
      </c>
      <c r="B27" s="262">
        <v>532256</v>
      </c>
      <c r="C27" s="263" t="s">
        <v>897</v>
      </c>
      <c r="D27" s="263" t="s">
        <v>898</v>
      </c>
      <c r="E27" s="263" t="s">
        <v>544</v>
      </c>
      <c r="F27" s="376">
        <v>32000</v>
      </c>
      <c r="G27" s="262">
        <v>929</v>
      </c>
      <c r="H27" s="340" t="s">
        <v>306</v>
      </c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</row>
    <row r="28" spans="1:35">
      <c r="A28" s="239">
        <v>44230</v>
      </c>
      <c r="B28" s="262">
        <v>532256</v>
      </c>
      <c r="C28" s="263" t="s">
        <v>897</v>
      </c>
      <c r="D28" s="263" t="s">
        <v>899</v>
      </c>
      <c r="E28" s="263" t="s">
        <v>543</v>
      </c>
      <c r="F28" s="376">
        <v>35683</v>
      </c>
      <c r="G28" s="262">
        <v>932.05</v>
      </c>
      <c r="H28" s="340" t="s">
        <v>306</v>
      </c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</row>
    <row r="29" spans="1:35">
      <c r="A29" s="239">
        <v>44230</v>
      </c>
      <c r="B29" s="262">
        <v>532256</v>
      </c>
      <c r="C29" s="263" t="s">
        <v>897</v>
      </c>
      <c r="D29" s="263" t="s">
        <v>899</v>
      </c>
      <c r="E29" s="263" t="s">
        <v>544</v>
      </c>
      <c r="F29" s="376">
        <v>35683</v>
      </c>
      <c r="G29" s="262">
        <v>1025.69</v>
      </c>
      <c r="H29" s="340" t="s">
        <v>306</v>
      </c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</row>
    <row r="30" spans="1:35">
      <c r="A30" s="239">
        <v>44230</v>
      </c>
      <c r="B30" s="262">
        <v>540198</v>
      </c>
      <c r="C30" s="263" t="s">
        <v>900</v>
      </c>
      <c r="D30" s="263" t="s">
        <v>901</v>
      </c>
      <c r="E30" s="263" t="s">
        <v>543</v>
      </c>
      <c r="F30" s="376">
        <v>40500</v>
      </c>
      <c r="G30" s="262">
        <v>27.09</v>
      </c>
      <c r="H30" s="340" t="s">
        <v>306</v>
      </c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</row>
    <row r="31" spans="1:35">
      <c r="A31" s="239">
        <v>44230</v>
      </c>
      <c r="B31" s="262">
        <v>540198</v>
      </c>
      <c r="C31" s="263" t="s">
        <v>900</v>
      </c>
      <c r="D31" s="263" t="s">
        <v>902</v>
      </c>
      <c r="E31" s="263" t="s">
        <v>544</v>
      </c>
      <c r="F31" s="376">
        <v>31000</v>
      </c>
      <c r="G31" s="262">
        <v>25.29</v>
      </c>
      <c r="H31" s="340" t="s">
        <v>306</v>
      </c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</row>
    <row r="32" spans="1:35">
      <c r="A32" s="239">
        <v>44230</v>
      </c>
      <c r="B32" s="262">
        <v>540198</v>
      </c>
      <c r="C32" s="263" t="s">
        <v>900</v>
      </c>
      <c r="D32" s="263" t="s">
        <v>903</v>
      </c>
      <c r="E32" s="263" t="s">
        <v>544</v>
      </c>
      <c r="F32" s="376">
        <v>38303</v>
      </c>
      <c r="G32" s="262">
        <v>27.1</v>
      </c>
      <c r="H32" s="340" t="s">
        <v>306</v>
      </c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</row>
    <row r="33" spans="1:35">
      <c r="A33" s="239">
        <v>44230</v>
      </c>
      <c r="B33" s="262">
        <v>506852</v>
      </c>
      <c r="C33" s="263" t="s">
        <v>904</v>
      </c>
      <c r="D33" s="263" t="s">
        <v>905</v>
      </c>
      <c r="E33" s="263" t="s">
        <v>543</v>
      </c>
      <c r="F33" s="376">
        <v>150000</v>
      </c>
      <c r="G33" s="262">
        <v>58.74</v>
      </c>
      <c r="H33" s="340" t="s">
        <v>306</v>
      </c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</row>
    <row r="34" spans="1:35">
      <c r="A34" s="239">
        <v>44230</v>
      </c>
      <c r="B34" s="262">
        <v>511557</v>
      </c>
      <c r="C34" s="263" t="s">
        <v>906</v>
      </c>
      <c r="D34" s="263" t="s">
        <v>907</v>
      </c>
      <c r="E34" s="263" t="s">
        <v>543</v>
      </c>
      <c r="F34" s="376">
        <v>100980</v>
      </c>
      <c r="G34" s="262">
        <v>29.57</v>
      </c>
      <c r="H34" s="340" t="s">
        <v>306</v>
      </c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</row>
    <row r="35" spans="1:35">
      <c r="A35" s="239">
        <v>44230</v>
      </c>
      <c r="B35" s="262">
        <v>511557</v>
      </c>
      <c r="C35" s="263" t="s">
        <v>906</v>
      </c>
      <c r="D35" s="263" t="s">
        <v>908</v>
      </c>
      <c r="E35" s="263" t="s">
        <v>544</v>
      </c>
      <c r="F35" s="376">
        <v>99950</v>
      </c>
      <c r="G35" s="262">
        <v>29.58</v>
      </c>
      <c r="H35" s="340" t="s">
        <v>306</v>
      </c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</row>
    <row r="36" spans="1:35">
      <c r="A36" s="239">
        <v>44230</v>
      </c>
      <c r="B36" s="262">
        <v>540796</v>
      </c>
      <c r="C36" s="263" t="s">
        <v>855</v>
      </c>
      <c r="D36" s="263" t="s">
        <v>856</v>
      </c>
      <c r="E36" s="263" t="s">
        <v>544</v>
      </c>
      <c r="F36" s="376">
        <v>1270000</v>
      </c>
      <c r="G36" s="262">
        <v>44.1</v>
      </c>
      <c r="H36" s="340" t="s">
        <v>306</v>
      </c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</row>
    <row r="37" spans="1:35">
      <c r="A37" s="239">
        <v>44230</v>
      </c>
      <c r="B37" s="262">
        <v>540796</v>
      </c>
      <c r="C37" s="263" t="s">
        <v>855</v>
      </c>
      <c r="D37" s="263" t="s">
        <v>857</v>
      </c>
      <c r="E37" s="263" t="s">
        <v>543</v>
      </c>
      <c r="F37" s="376">
        <v>1270000</v>
      </c>
      <c r="G37" s="262">
        <v>44.1</v>
      </c>
      <c r="H37" s="340" t="s">
        <v>306</v>
      </c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</row>
    <row r="38" spans="1:35">
      <c r="A38" s="239">
        <v>44230</v>
      </c>
      <c r="B38" s="262">
        <v>539673</v>
      </c>
      <c r="C38" s="263" t="s">
        <v>909</v>
      </c>
      <c r="D38" s="263" t="s">
        <v>910</v>
      </c>
      <c r="E38" s="263" t="s">
        <v>543</v>
      </c>
      <c r="F38" s="376">
        <v>298</v>
      </c>
      <c r="G38" s="262">
        <v>8.6</v>
      </c>
      <c r="H38" s="340" t="s">
        <v>306</v>
      </c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</row>
    <row r="39" spans="1:35">
      <c r="A39" s="239">
        <v>44230</v>
      </c>
      <c r="B39" s="262">
        <v>539673</v>
      </c>
      <c r="C39" s="263" t="s">
        <v>909</v>
      </c>
      <c r="D39" s="263" t="s">
        <v>911</v>
      </c>
      <c r="E39" s="263" t="s">
        <v>543</v>
      </c>
      <c r="F39" s="376">
        <v>20000</v>
      </c>
      <c r="G39" s="262">
        <v>8.6</v>
      </c>
      <c r="H39" s="340" t="s">
        <v>306</v>
      </c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</row>
    <row r="40" spans="1:35">
      <c r="A40" s="239">
        <v>44230</v>
      </c>
      <c r="B40" s="262">
        <v>539673</v>
      </c>
      <c r="C40" s="263" t="s">
        <v>909</v>
      </c>
      <c r="D40" s="263" t="s">
        <v>910</v>
      </c>
      <c r="E40" s="263" t="s">
        <v>544</v>
      </c>
      <c r="F40" s="376">
        <v>19109</v>
      </c>
      <c r="G40" s="262">
        <v>8.6</v>
      </c>
      <c r="H40" s="340" t="s">
        <v>306</v>
      </c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</row>
    <row r="41" spans="1:35">
      <c r="A41" s="239">
        <v>44230</v>
      </c>
      <c r="B41" s="262">
        <v>540175</v>
      </c>
      <c r="C41" s="263" t="s">
        <v>912</v>
      </c>
      <c r="D41" s="263" t="s">
        <v>913</v>
      </c>
      <c r="E41" s="263" t="s">
        <v>543</v>
      </c>
      <c r="F41" s="376">
        <v>20000</v>
      </c>
      <c r="G41" s="262">
        <v>14.35</v>
      </c>
      <c r="H41" s="340" t="s">
        <v>306</v>
      </c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</row>
    <row r="42" spans="1:35">
      <c r="A42" s="239">
        <v>44230</v>
      </c>
      <c r="B42" s="262">
        <v>540175</v>
      </c>
      <c r="C42" s="263" t="s">
        <v>912</v>
      </c>
      <c r="D42" s="263" t="s">
        <v>914</v>
      </c>
      <c r="E42" s="263" t="s">
        <v>544</v>
      </c>
      <c r="F42" s="376">
        <v>20000</v>
      </c>
      <c r="G42" s="262">
        <v>14.35</v>
      </c>
      <c r="H42" s="340" t="s">
        <v>306</v>
      </c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</row>
    <row r="43" spans="1:35">
      <c r="A43" s="239">
        <v>44230</v>
      </c>
      <c r="B43" s="262">
        <v>532092</v>
      </c>
      <c r="C43" s="263" t="s">
        <v>915</v>
      </c>
      <c r="D43" s="263" t="s">
        <v>916</v>
      </c>
      <c r="E43" s="263" t="s">
        <v>543</v>
      </c>
      <c r="F43" s="376">
        <v>227703</v>
      </c>
      <c r="G43" s="262">
        <v>6.71</v>
      </c>
      <c r="H43" s="340" t="s">
        <v>306</v>
      </c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</row>
    <row r="44" spans="1:35">
      <c r="A44" s="239">
        <v>44230</v>
      </c>
      <c r="B44" s="262">
        <v>512634</v>
      </c>
      <c r="C44" s="263" t="s">
        <v>917</v>
      </c>
      <c r="D44" s="263" t="s">
        <v>918</v>
      </c>
      <c r="E44" s="263" t="s">
        <v>543</v>
      </c>
      <c r="F44" s="376">
        <v>113144</v>
      </c>
      <c r="G44" s="262">
        <v>40.270000000000003</v>
      </c>
      <c r="H44" s="340" t="s">
        <v>306</v>
      </c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</row>
    <row r="45" spans="1:35">
      <c r="A45" s="239">
        <v>44230</v>
      </c>
      <c r="B45" s="262">
        <v>512634</v>
      </c>
      <c r="C45" s="263" t="s">
        <v>917</v>
      </c>
      <c r="D45" s="263" t="s">
        <v>919</v>
      </c>
      <c r="E45" s="263" t="s">
        <v>544</v>
      </c>
      <c r="F45" s="376">
        <v>112547</v>
      </c>
      <c r="G45" s="262">
        <v>40.26</v>
      </c>
      <c r="H45" s="340" t="s">
        <v>306</v>
      </c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</row>
    <row r="46" spans="1:35">
      <c r="A46" s="239">
        <v>44230</v>
      </c>
      <c r="B46" s="262">
        <v>542034</v>
      </c>
      <c r="C46" s="263" t="s">
        <v>920</v>
      </c>
      <c r="D46" s="263" t="s">
        <v>921</v>
      </c>
      <c r="E46" s="263" t="s">
        <v>544</v>
      </c>
      <c r="F46" s="376">
        <v>84000</v>
      </c>
      <c r="G46" s="262">
        <v>20.16</v>
      </c>
      <c r="H46" s="340" t="s">
        <v>306</v>
      </c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</row>
    <row r="47" spans="1:35">
      <c r="A47" s="239">
        <v>44230</v>
      </c>
      <c r="B47" s="262">
        <v>542034</v>
      </c>
      <c r="C47" s="263" t="s">
        <v>920</v>
      </c>
      <c r="D47" s="263" t="s">
        <v>922</v>
      </c>
      <c r="E47" s="263" t="s">
        <v>543</v>
      </c>
      <c r="F47" s="376">
        <v>150000</v>
      </c>
      <c r="G47" s="262">
        <v>20</v>
      </c>
      <c r="H47" s="340" t="s">
        <v>306</v>
      </c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</row>
    <row r="48" spans="1:35">
      <c r="A48" s="239">
        <v>44230</v>
      </c>
      <c r="B48" s="262">
        <v>532070</v>
      </c>
      <c r="C48" s="263" t="s">
        <v>873</v>
      </c>
      <c r="D48" s="263" t="s">
        <v>923</v>
      </c>
      <c r="E48" s="263" t="s">
        <v>543</v>
      </c>
      <c r="F48" s="376">
        <v>28087</v>
      </c>
      <c r="G48" s="262">
        <v>12.02</v>
      </c>
      <c r="H48" s="340" t="s">
        <v>306</v>
      </c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</row>
    <row r="49" spans="1:35">
      <c r="A49" s="239">
        <v>44230</v>
      </c>
      <c r="B49" s="262">
        <v>532070</v>
      </c>
      <c r="C49" s="263" t="s">
        <v>873</v>
      </c>
      <c r="D49" s="263" t="s">
        <v>923</v>
      </c>
      <c r="E49" s="263" t="s">
        <v>544</v>
      </c>
      <c r="F49" s="376">
        <v>28087</v>
      </c>
      <c r="G49" s="262">
        <v>12.34</v>
      </c>
      <c r="H49" s="340" t="s">
        <v>306</v>
      </c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</row>
    <row r="50" spans="1:35">
      <c r="A50" s="239">
        <v>44230</v>
      </c>
      <c r="B50" s="262">
        <v>532070</v>
      </c>
      <c r="C50" s="263" t="s">
        <v>873</v>
      </c>
      <c r="D50" s="263" t="s">
        <v>874</v>
      </c>
      <c r="E50" s="263" t="s">
        <v>543</v>
      </c>
      <c r="F50" s="376">
        <v>150000</v>
      </c>
      <c r="G50" s="262">
        <v>12.64</v>
      </c>
      <c r="H50" s="340" t="s">
        <v>306</v>
      </c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</row>
    <row r="51" spans="1:35">
      <c r="A51" s="239">
        <v>44230</v>
      </c>
      <c r="B51" s="262">
        <v>538607</v>
      </c>
      <c r="C51" s="263" t="s">
        <v>924</v>
      </c>
      <c r="D51" s="263" t="s">
        <v>925</v>
      </c>
      <c r="E51" s="263" t="s">
        <v>544</v>
      </c>
      <c r="F51" s="376">
        <v>1096569</v>
      </c>
      <c r="G51" s="262">
        <v>2.96</v>
      </c>
      <c r="H51" s="340" t="s">
        <v>306</v>
      </c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</row>
    <row r="52" spans="1:35">
      <c r="A52" s="239">
        <v>44230</v>
      </c>
      <c r="B52" s="262">
        <v>538607</v>
      </c>
      <c r="C52" s="263" t="s">
        <v>924</v>
      </c>
      <c r="D52" s="263" t="s">
        <v>926</v>
      </c>
      <c r="E52" s="263" t="s">
        <v>543</v>
      </c>
      <c r="F52" s="376">
        <v>1293000</v>
      </c>
      <c r="G52" s="262">
        <v>2.96</v>
      </c>
      <c r="H52" s="340" t="s">
        <v>306</v>
      </c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</row>
    <row r="53" spans="1:35">
      <c r="A53" s="239">
        <v>44230</v>
      </c>
      <c r="B53" s="262">
        <v>531658</v>
      </c>
      <c r="C53" s="263" t="s">
        <v>927</v>
      </c>
      <c r="D53" s="263" t="s">
        <v>928</v>
      </c>
      <c r="E53" s="263" t="s">
        <v>543</v>
      </c>
      <c r="F53" s="376">
        <v>30719</v>
      </c>
      <c r="G53" s="262">
        <v>3.37</v>
      </c>
      <c r="H53" s="340" t="s">
        <v>306</v>
      </c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</row>
    <row r="54" spans="1:35">
      <c r="A54" s="239">
        <v>44230</v>
      </c>
      <c r="B54" s="262">
        <v>526441</v>
      </c>
      <c r="C54" s="263" t="s">
        <v>929</v>
      </c>
      <c r="D54" s="263" t="s">
        <v>930</v>
      </c>
      <c r="E54" s="263" t="s">
        <v>543</v>
      </c>
      <c r="F54" s="376">
        <v>459561</v>
      </c>
      <c r="G54" s="262">
        <v>0.6</v>
      </c>
      <c r="H54" s="340" t="s">
        <v>306</v>
      </c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</row>
    <row r="55" spans="1:35">
      <c r="A55" s="239">
        <v>44230</v>
      </c>
      <c r="B55" s="262">
        <v>539222</v>
      </c>
      <c r="C55" s="263" t="s">
        <v>875</v>
      </c>
      <c r="D55" s="263" t="s">
        <v>931</v>
      </c>
      <c r="E55" s="263" t="s">
        <v>543</v>
      </c>
      <c r="F55" s="376">
        <v>32500</v>
      </c>
      <c r="G55" s="262">
        <v>27.9</v>
      </c>
      <c r="H55" s="340" t="s">
        <v>306</v>
      </c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</row>
    <row r="56" spans="1:35">
      <c r="A56" s="239">
        <v>44230</v>
      </c>
      <c r="B56" s="262">
        <v>539222</v>
      </c>
      <c r="C56" s="263" t="s">
        <v>875</v>
      </c>
      <c r="D56" s="263" t="s">
        <v>872</v>
      </c>
      <c r="E56" s="263" t="s">
        <v>544</v>
      </c>
      <c r="F56" s="376">
        <v>32500</v>
      </c>
      <c r="G56" s="262">
        <v>27.68</v>
      </c>
      <c r="H56" s="340" t="s">
        <v>306</v>
      </c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</row>
    <row r="57" spans="1:35">
      <c r="A57" s="239">
        <v>44230</v>
      </c>
      <c r="B57" s="262">
        <v>513713</v>
      </c>
      <c r="C57" s="263" t="s">
        <v>932</v>
      </c>
      <c r="D57" s="263" t="s">
        <v>933</v>
      </c>
      <c r="E57" s="263" t="s">
        <v>543</v>
      </c>
      <c r="F57" s="376">
        <v>200000</v>
      </c>
      <c r="G57" s="262">
        <v>5.14</v>
      </c>
      <c r="H57" s="340" t="s">
        <v>306</v>
      </c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</row>
    <row r="58" spans="1:35">
      <c r="A58" s="239">
        <v>44230</v>
      </c>
      <c r="B58" s="262">
        <v>513713</v>
      </c>
      <c r="C58" s="263" t="s">
        <v>932</v>
      </c>
      <c r="D58" s="263" t="s">
        <v>876</v>
      </c>
      <c r="E58" s="263" t="s">
        <v>543</v>
      </c>
      <c r="F58" s="376">
        <v>250000</v>
      </c>
      <c r="G58" s="262">
        <v>5.14</v>
      </c>
      <c r="H58" s="340" t="s">
        <v>306</v>
      </c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</row>
    <row r="59" spans="1:35">
      <c r="A59" s="239">
        <v>44230</v>
      </c>
      <c r="B59" s="262">
        <v>513713</v>
      </c>
      <c r="C59" s="263" t="s">
        <v>932</v>
      </c>
      <c r="D59" s="263" t="s">
        <v>876</v>
      </c>
      <c r="E59" s="263" t="s">
        <v>544</v>
      </c>
      <c r="F59" s="376">
        <v>27277</v>
      </c>
      <c r="G59" s="262">
        <v>5.01</v>
      </c>
      <c r="H59" s="340" t="s">
        <v>306</v>
      </c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</row>
    <row r="60" spans="1:35">
      <c r="A60" s="239">
        <v>44230</v>
      </c>
      <c r="B60" s="262" t="s">
        <v>934</v>
      </c>
      <c r="C60" s="263" t="s">
        <v>935</v>
      </c>
      <c r="D60" s="263" t="s">
        <v>936</v>
      </c>
      <c r="E60" s="263" t="s">
        <v>543</v>
      </c>
      <c r="F60" s="376">
        <v>36000</v>
      </c>
      <c r="G60" s="262">
        <v>49.92</v>
      </c>
      <c r="H60" s="340" t="s">
        <v>776</v>
      </c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</row>
    <row r="61" spans="1:35">
      <c r="A61" s="239">
        <v>44230</v>
      </c>
      <c r="B61" s="262" t="s">
        <v>937</v>
      </c>
      <c r="C61" s="263" t="s">
        <v>938</v>
      </c>
      <c r="D61" s="263" t="s">
        <v>939</v>
      </c>
      <c r="E61" s="263" t="s">
        <v>543</v>
      </c>
      <c r="F61" s="376">
        <v>100000</v>
      </c>
      <c r="G61" s="262">
        <v>583.76</v>
      </c>
      <c r="H61" s="340" t="s">
        <v>776</v>
      </c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</row>
    <row r="62" spans="1:35">
      <c r="A62" s="239">
        <v>44230</v>
      </c>
      <c r="B62" s="262" t="s">
        <v>940</v>
      </c>
      <c r="C62" s="263" t="s">
        <v>941</v>
      </c>
      <c r="D62" s="263" t="s">
        <v>942</v>
      </c>
      <c r="E62" s="263" t="s">
        <v>543</v>
      </c>
      <c r="F62" s="376">
        <v>529389</v>
      </c>
      <c r="G62" s="262">
        <v>589</v>
      </c>
      <c r="H62" s="340" t="s">
        <v>776</v>
      </c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</row>
    <row r="63" spans="1:35">
      <c r="A63" s="239">
        <v>44230</v>
      </c>
      <c r="B63" s="262" t="s">
        <v>940</v>
      </c>
      <c r="C63" s="263" t="s">
        <v>941</v>
      </c>
      <c r="D63" s="263" t="s">
        <v>943</v>
      </c>
      <c r="E63" s="263" t="s">
        <v>543</v>
      </c>
      <c r="F63" s="376">
        <v>675520</v>
      </c>
      <c r="G63" s="262">
        <v>589.04</v>
      </c>
      <c r="H63" s="340" t="s">
        <v>776</v>
      </c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</row>
    <row r="64" spans="1:35">
      <c r="A64" s="239">
        <v>44230</v>
      </c>
      <c r="B64" s="262" t="s">
        <v>940</v>
      </c>
      <c r="C64" s="263" t="s">
        <v>941</v>
      </c>
      <c r="D64" s="263" t="s">
        <v>944</v>
      </c>
      <c r="E64" s="263" t="s">
        <v>543</v>
      </c>
      <c r="F64" s="376">
        <v>522615</v>
      </c>
      <c r="G64" s="262">
        <v>587.44000000000005</v>
      </c>
      <c r="H64" s="340" t="s">
        <v>776</v>
      </c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</row>
    <row r="65" spans="1:35">
      <c r="A65" s="239">
        <v>44230</v>
      </c>
      <c r="B65" s="262" t="s">
        <v>945</v>
      </c>
      <c r="C65" s="263" t="s">
        <v>946</v>
      </c>
      <c r="D65" s="263" t="s">
        <v>947</v>
      </c>
      <c r="E65" s="263" t="s">
        <v>543</v>
      </c>
      <c r="F65" s="376">
        <v>50000</v>
      </c>
      <c r="G65" s="262">
        <v>39.229999999999997</v>
      </c>
      <c r="H65" s="340" t="s">
        <v>776</v>
      </c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</row>
    <row r="66" spans="1:35">
      <c r="A66" s="239">
        <v>44230</v>
      </c>
      <c r="B66" s="262" t="s">
        <v>948</v>
      </c>
      <c r="C66" s="263" t="s">
        <v>949</v>
      </c>
      <c r="D66" s="263" t="s">
        <v>854</v>
      </c>
      <c r="E66" s="263" t="s">
        <v>543</v>
      </c>
      <c r="F66" s="376">
        <v>64942</v>
      </c>
      <c r="G66" s="262">
        <v>27.38</v>
      </c>
      <c r="H66" s="340" t="s">
        <v>776</v>
      </c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</row>
    <row r="67" spans="1:35">
      <c r="A67" s="239">
        <v>44230</v>
      </c>
      <c r="B67" s="262" t="s">
        <v>950</v>
      </c>
      <c r="C67" s="263" t="s">
        <v>951</v>
      </c>
      <c r="D67" s="263" t="s">
        <v>952</v>
      </c>
      <c r="E67" s="263" t="s">
        <v>543</v>
      </c>
      <c r="F67" s="376">
        <v>135000</v>
      </c>
      <c r="G67" s="262">
        <v>20.89</v>
      </c>
      <c r="H67" s="340" t="s">
        <v>776</v>
      </c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</row>
    <row r="68" spans="1:35">
      <c r="A68" s="239">
        <v>44230</v>
      </c>
      <c r="B68" s="262" t="s">
        <v>163</v>
      </c>
      <c r="C68" s="263" t="s">
        <v>953</v>
      </c>
      <c r="D68" s="263" t="s">
        <v>954</v>
      </c>
      <c r="E68" s="263" t="s">
        <v>543</v>
      </c>
      <c r="F68" s="376">
        <v>1000000</v>
      </c>
      <c r="G68" s="262">
        <v>1520</v>
      </c>
      <c r="H68" s="340" t="s">
        <v>776</v>
      </c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</row>
    <row r="69" spans="1:35">
      <c r="A69" s="239">
        <v>44230</v>
      </c>
      <c r="B69" s="262" t="s">
        <v>955</v>
      </c>
      <c r="C69" s="263" t="s">
        <v>956</v>
      </c>
      <c r="D69" s="263" t="s">
        <v>957</v>
      </c>
      <c r="E69" s="263" t="s">
        <v>543</v>
      </c>
      <c r="F69" s="376">
        <v>2050000</v>
      </c>
      <c r="G69" s="262">
        <v>65.98</v>
      </c>
      <c r="H69" s="340" t="s">
        <v>776</v>
      </c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</row>
    <row r="70" spans="1:35">
      <c r="A70" s="239">
        <v>44230</v>
      </c>
      <c r="B70" s="262" t="s">
        <v>846</v>
      </c>
      <c r="C70" s="263" t="s">
        <v>847</v>
      </c>
      <c r="D70" s="263" t="s">
        <v>877</v>
      </c>
      <c r="E70" s="263" t="s">
        <v>543</v>
      </c>
      <c r="F70" s="376">
        <v>149287</v>
      </c>
      <c r="G70" s="262">
        <v>16.41</v>
      </c>
      <c r="H70" s="340" t="s">
        <v>776</v>
      </c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</row>
    <row r="71" spans="1:35">
      <c r="A71" s="239">
        <v>44230</v>
      </c>
      <c r="B71" s="262" t="s">
        <v>958</v>
      </c>
      <c r="C71" s="263" t="s">
        <v>959</v>
      </c>
      <c r="D71" s="263" t="s">
        <v>952</v>
      </c>
      <c r="E71" s="263" t="s">
        <v>543</v>
      </c>
      <c r="F71" s="376">
        <v>117000</v>
      </c>
      <c r="G71" s="262">
        <v>9.5399999999999991</v>
      </c>
      <c r="H71" s="340" t="s">
        <v>776</v>
      </c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</row>
    <row r="72" spans="1:35">
      <c r="A72" s="239">
        <v>44230</v>
      </c>
      <c r="B72" s="262" t="s">
        <v>524</v>
      </c>
      <c r="C72" s="263" t="s">
        <v>960</v>
      </c>
      <c r="D72" s="263" t="s">
        <v>961</v>
      </c>
      <c r="E72" s="263" t="s">
        <v>543</v>
      </c>
      <c r="F72" s="376">
        <v>105497</v>
      </c>
      <c r="G72" s="262">
        <v>1713.53</v>
      </c>
      <c r="H72" s="340" t="s">
        <v>776</v>
      </c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</row>
    <row r="73" spans="1:35">
      <c r="A73" s="239">
        <v>44230</v>
      </c>
      <c r="B73" s="262" t="s">
        <v>962</v>
      </c>
      <c r="C73" s="263" t="s">
        <v>963</v>
      </c>
      <c r="D73" s="263" t="s">
        <v>853</v>
      </c>
      <c r="E73" s="263" t="s">
        <v>543</v>
      </c>
      <c r="F73" s="376">
        <v>3315572</v>
      </c>
      <c r="G73" s="262">
        <v>2.75</v>
      </c>
      <c r="H73" s="340" t="s">
        <v>776</v>
      </c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</row>
    <row r="74" spans="1:35">
      <c r="A74" s="239">
        <v>44230</v>
      </c>
      <c r="B74" s="262" t="s">
        <v>962</v>
      </c>
      <c r="C74" s="263" t="s">
        <v>963</v>
      </c>
      <c r="D74" s="263" t="s">
        <v>854</v>
      </c>
      <c r="E74" s="263" t="s">
        <v>543</v>
      </c>
      <c r="F74" s="376">
        <v>110114</v>
      </c>
      <c r="G74" s="262">
        <v>2.8</v>
      </c>
      <c r="H74" s="340" t="s">
        <v>776</v>
      </c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</row>
    <row r="75" spans="1:35">
      <c r="A75" s="239">
        <v>44230</v>
      </c>
      <c r="B75" s="262" t="s">
        <v>964</v>
      </c>
      <c r="C75" s="263" t="s">
        <v>965</v>
      </c>
      <c r="D75" s="263" t="s">
        <v>853</v>
      </c>
      <c r="E75" s="263" t="s">
        <v>543</v>
      </c>
      <c r="F75" s="376">
        <v>3742567</v>
      </c>
      <c r="G75" s="262">
        <v>3.4</v>
      </c>
      <c r="H75" s="340" t="s">
        <v>776</v>
      </c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</row>
    <row r="76" spans="1:35">
      <c r="A76" s="239">
        <v>44230</v>
      </c>
      <c r="B76" s="262" t="s">
        <v>966</v>
      </c>
      <c r="C76" s="263" t="s">
        <v>967</v>
      </c>
      <c r="D76" s="263" t="s">
        <v>952</v>
      </c>
      <c r="E76" s="263" t="s">
        <v>543</v>
      </c>
      <c r="F76" s="376">
        <v>54000</v>
      </c>
      <c r="G76" s="262">
        <v>36.200000000000003</v>
      </c>
      <c r="H76" s="340" t="s">
        <v>776</v>
      </c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</row>
    <row r="77" spans="1:35">
      <c r="A77" s="239">
        <v>44230</v>
      </c>
      <c r="B77" s="262" t="s">
        <v>934</v>
      </c>
      <c r="C77" s="263" t="s">
        <v>935</v>
      </c>
      <c r="D77" s="263" t="s">
        <v>968</v>
      </c>
      <c r="E77" s="263" t="s">
        <v>544</v>
      </c>
      <c r="F77" s="376">
        <v>34000</v>
      </c>
      <c r="G77" s="262">
        <v>50</v>
      </c>
      <c r="H77" s="340" t="s">
        <v>776</v>
      </c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</row>
    <row r="78" spans="1:35">
      <c r="A78" s="239">
        <v>44230</v>
      </c>
      <c r="B78" s="262" t="s">
        <v>940</v>
      </c>
      <c r="C78" s="263" t="s">
        <v>941</v>
      </c>
      <c r="D78" s="263" t="s">
        <v>942</v>
      </c>
      <c r="E78" s="263" t="s">
        <v>544</v>
      </c>
      <c r="F78" s="376">
        <v>529389</v>
      </c>
      <c r="G78" s="262">
        <v>589.45000000000005</v>
      </c>
      <c r="H78" s="340" t="s">
        <v>776</v>
      </c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</row>
    <row r="79" spans="1:35">
      <c r="A79" s="239">
        <v>44230</v>
      </c>
      <c r="B79" s="262" t="s">
        <v>940</v>
      </c>
      <c r="C79" s="263" t="s">
        <v>941</v>
      </c>
      <c r="D79" s="263" t="s">
        <v>944</v>
      </c>
      <c r="E79" s="263" t="s">
        <v>544</v>
      </c>
      <c r="F79" s="376">
        <v>522615</v>
      </c>
      <c r="G79" s="262">
        <v>587.67999999999995</v>
      </c>
      <c r="H79" s="340" t="s">
        <v>776</v>
      </c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</row>
    <row r="80" spans="1:35">
      <c r="A80" s="239">
        <v>44230</v>
      </c>
      <c r="B80" s="262" t="s">
        <v>940</v>
      </c>
      <c r="C80" s="263" t="s">
        <v>941</v>
      </c>
      <c r="D80" s="263" t="s">
        <v>943</v>
      </c>
      <c r="E80" s="263" t="s">
        <v>544</v>
      </c>
      <c r="F80" s="376">
        <v>675491</v>
      </c>
      <c r="G80" s="262">
        <v>589.04</v>
      </c>
      <c r="H80" s="340" t="s">
        <v>776</v>
      </c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</row>
    <row r="81" spans="1:35">
      <c r="A81" s="239">
        <v>44230</v>
      </c>
      <c r="B81" s="262" t="s">
        <v>948</v>
      </c>
      <c r="C81" s="263" t="s">
        <v>949</v>
      </c>
      <c r="D81" s="263" t="s">
        <v>854</v>
      </c>
      <c r="E81" s="263" t="s">
        <v>544</v>
      </c>
      <c r="F81" s="376">
        <v>58750</v>
      </c>
      <c r="G81" s="262">
        <v>27.28</v>
      </c>
      <c r="H81" s="340" t="s">
        <v>776</v>
      </c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</row>
    <row r="82" spans="1:35">
      <c r="A82" s="239">
        <v>44230</v>
      </c>
      <c r="B82" s="262" t="s">
        <v>950</v>
      </c>
      <c r="C82" s="263" t="s">
        <v>951</v>
      </c>
      <c r="D82" s="263" t="s">
        <v>969</v>
      </c>
      <c r="E82" s="263" t="s">
        <v>544</v>
      </c>
      <c r="F82" s="376">
        <v>135000</v>
      </c>
      <c r="G82" s="262">
        <v>20.89</v>
      </c>
      <c r="H82" s="340" t="s">
        <v>776</v>
      </c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</row>
    <row r="83" spans="1:35">
      <c r="A83" s="239">
        <v>44230</v>
      </c>
      <c r="B83" s="262" t="s">
        <v>970</v>
      </c>
      <c r="C83" s="263" t="s">
        <v>971</v>
      </c>
      <c r="D83" s="263" t="s">
        <v>972</v>
      </c>
      <c r="E83" s="263" t="s">
        <v>544</v>
      </c>
      <c r="F83" s="376">
        <v>86170</v>
      </c>
      <c r="G83" s="262">
        <v>1480.6</v>
      </c>
      <c r="H83" s="340" t="s">
        <v>776</v>
      </c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</row>
    <row r="84" spans="1:35">
      <c r="A84" s="239">
        <v>44230</v>
      </c>
      <c r="B84" s="262" t="s">
        <v>973</v>
      </c>
      <c r="C84" s="263" t="s">
        <v>974</v>
      </c>
      <c r="D84" s="263" t="s">
        <v>975</v>
      </c>
      <c r="E84" s="263" t="s">
        <v>544</v>
      </c>
      <c r="F84" s="376">
        <v>196117</v>
      </c>
      <c r="G84" s="262">
        <v>46.01</v>
      </c>
      <c r="H84" s="340" t="s">
        <v>776</v>
      </c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</row>
    <row r="85" spans="1:35">
      <c r="A85" s="239">
        <v>44230</v>
      </c>
      <c r="B85" s="262" t="s">
        <v>163</v>
      </c>
      <c r="C85" s="263" t="s">
        <v>953</v>
      </c>
      <c r="D85" s="263" t="s">
        <v>976</v>
      </c>
      <c r="E85" s="263" t="s">
        <v>544</v>
      </c>
      <c r="F85" s="376">
        <v>960000</v>
      </c>
      <c r="G85" s="262">
        <v>1520.09</v>
      </c>
      <c r="H85" s="340" t="s">
        <v>776</v>
      </c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</row>
    <row r="86" spans="1:35">
      <c r="A86" s="239">
        <v>44230</v>
      </c>
      <c r="B86" s="262" t="s">
        <v>163</v>
      </c>
      <c r="C86" s="263" t="s">
        <v>953</v>
      </c>
      <c r="D86" s="263" t="s">
        <v>977</v>
      </c>
      <c r="E86" s="263" t="s">
        <v>544</v>
      </c>
      <c r="F86" s="376">
        <v>972487</v>
      </c>
      <c r="G86" s="262">
        <v>1520</v>
      </c>
      <c r="H86" s="340" t="s">
        <v>776</v>
      </c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</row>
    <row r="87" spans="1:35">
      <c r="A87" s="239">
        <v>44230</v>
      </c>
      <c r="B87" s="262" t="s">
        <v>955</v>
      </c>
      <c r="C87" s="263" t="s">
        <v>956</v>
      </c>
      <c r="D87" s="263" t="s">
        <v>957</v>
      </c>
      <c r="E87" s="263" t="s">
        <v>544</v>
      </c>
      <c r="F87" s="376">
        <v>300000</v>
      </c>
      <c r="G87" s="262">
        <v>66.069999999999993</v>
      </c>
      <c r="H87" s="340" t="s">
        <v>776</v>
      </c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</row>
    <row r="88" spans="1:35">
      <c r="A88" s="239">
        <v>44230</v>
      </c>
      <c r="B88" s="262" t="s">
        <v>846</v>
      </c>
      <c r="C88" s="263" t="s">
        <v>847</v>
      </c>
      <c r="D88" s="263" t="s">
        <v>877</v>
      </c>
      <c r="E88" s="263" t="s">
        <v>544</v>
      </c>
      <c r="F88" s="376">
        <v>149287</v>
      </c>
      <c r="G88" s="262">
        <v>16.329999999999998</v>
      </c>
      <c r="H88" s="340" t="s">
        <v>776</v>
      </c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</row>
    <row r="89" spans="1:35">
      <c r="A89" s="239">
        <v>44230</v>
      </c>
      <c r="B89" s="262" t="s">
        <v>846</v>
      </c>
      <c r="C89" s="263" t="s">
        <v>847</v>
      </c>
      <c r="D89" s="263" t="s">
        <v>978</v>
      </c>
      <c r="E89" s="263" t="s">
        <v>544</v>
      </c>
      <c r="F89" s="376">
        <v>55000</v>
      </c>
      <c r="G89" s="262">
        <v>16.16</v>
      </c>
      <c r="H89" s="340" t="s">
        <v>776</v>
      </c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</row>
    <row r="90" spans="1:35">
      <c r="A90" s="239">
        <v>44230</v>
      </c>
      <c r="B90" s="262" t="s">
        <v>958</v>
      </c>
      <c r="C90" s="263" t="s">
        <v>959</v>
      </c>
      <c r="D90" s="263" t="s">
        <v>969</v>
      </c>
      <c r="E90" s="263" t="s">
        <v>544</v>
      </c>
      <c r="F90" s="376">
        <v>117000</v>
      </c>
      <c r="G90" s="262">
        <v>9.5399999999999991</v>
      </c>
      <c r="H90" s="340" t="s">
        <v>776</v>
      </c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</row>
    <row r="91" spans="1:35">
      <c r="A91" s="239">
        <v>44230</v>
      </c>
      <c r="B91" s="262" t="s">
        <v>524</v>
      </c>
      <c r="C91" s="263" t="s">
        <v>960</v>
      </c>
      <c r="D91" s="263" t="s">
        <v>961</v>
      </c>
      <c r="E91" s="263" t="s">
        <v>544</v>
      </c>
      <c r="F91" s="376">
        <v>105498</v>
      </c>
      <c r="G91" s="262">
        <v>1716.1</v>
      </c>
      <c r="H91" s="340" t="s">
        <v>776</v>
      </c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</row>
    <row r="92" spans="1:35">
      <c r="A92" s="239">
        <v>44230</v>
      </c>
      <c r="B92" s="262" t="s">
        <v>962</v>
      </c>
      <c r="C92" s="263" t="s">
        <v>963</v>
      </c>
      <c r="D92" s="263" t="s">
        <v>979</v>
      </c>
      <c r="E92" s="263" t="s">
        <v>544</v>
      </c>
      <c r="F92" s="376">
        <v>1840000</v>
      </c>
      <c r="G92" s="262">
        <v>2.75</v>
      </c>
      <c r="H92" s="340" t="s">
        <v>776</v>
      </c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</row>
    <row r="93" spans="1:35">
      <c r="A93" s="239">
        <v>44230</v>
      </c>
      <c r="B93" s="262" t="s">
        <v>962</v>
      </c>
      <c r="C93" s="263" t="s">
        <v>963</v>
      </c>
      <c r="D93" s="263" t="s">
        <v>854</v>
      </c>
      <c r="E93" s="263" t="s">
        <v>544</v>
      </c>
      <c r="F93" s="376">
        <v>4110114</v>
      </c>
      <c r="G93" s="262">
        <v>2.75</v>
      </c>
      <c r="H93" s="340" t="s">
        <v>776</v>
      </c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</row>
    <row r="94" spans="1:35">
      <c r="A94" s="239">
        <v>44230</v>
      </c>
      <c r="B94" s="262" t="s">
        <v>962</v>
      </c>
      <c r="C94" s="263" t="s">
        <v>963</v>
      </c>
      <c r="D94" s="263" t="s">
        <v>853</v>
      </c>
      <c r="E94" s="263" t="s">
        <v>544</v>
      </c>
      <c r="F94" s="376">
        <v>1060236</v>
      </c>
      <c r="G94" s="262">
        <v>2.75</v>
      </c>
      <c r="H94" s="340" t="s">
        <v>776</v>
      </c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</row>
    <row r="95" spans="1:35">
      <c r="A95" s="239">
        <v>44230</v>
      </c>
      <c r="B95" s="262" t="s">
        <v>964</v>
      </c>
      <c r="C95" s="263" t="s">
        <v>965</v>
      </c>
      <c r="D95" s="263" t="s">
        <v>853</v>
      </c>
      <c r="E95" s="263" t="s">
        <v>544</v>
      </c>
      <c r="F95" s="376">
        <v>4286267</v>
      </c>
      <c r="G95" s="262">
        <v>3.45</v>
      </c>
      <c r="H95" s="340" t="s">
        <v>776</v>
      </c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</row>
    <row r="96" spans="1:35">
      <c r="A96" s="239">
        <v>44230</v>
      </c>
      <c r="B96" s="262" t="s">
        <v>966</v>
      </c>
      <c r="C96" s="263" t="s">
        <v>967</v>
      </c>
      <c r="D96" s="263" t="s">
        <v>969</v>
      </c>
      <c r="E96" s="263" t="s">
        <v>544</v>
      </c>
      <c r="F96" s="376">
        <v>54000</v>
      </c>
      <c r="G96" s="262">
        <v>36.200000000000003</v>
      </c>
      <c r="H96" s="340" t="s">
        <v>776</v>
      </c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</row>
    <row r="97" spans="2:35">
      <c r="B97" s="262"/>
      <c r="C97" s="263"/>
      <c r="D97" s="263"/>
      <c r="E97" s="263"/>
      <c r="F97" s="376"/>
      <c r="G97" s="262"/>
      <c r="H97" s="340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</row>
    <row r="98" spans="2:35">
      <c r="B98" s="262"/>
      <c r="C98" s="263"/>
      <c r="D98" s="263"/>
      <c r="E98" s="263"/>
      <c r="F98" s="376"/>
      <c r="G98" s="262"/>
      <c r="H98" s="340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</row>
    <row r="99" spans="2:35">
      <c r="B99" s="262"/>
      <c r="C99" s="263"/>
      <c r="D99" s="263"/>
      <c r="E99" s="263"/>
      <c r="F99" s="376"/>
      <c r="G99" s="262"/>
      <c r="H99" s="340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</row>
    <row r="100" spans="2:35">
      <c r="B100" s="262"/>
      <c r="C100" s="263"/>
      <c r="D100" s="263"/>
      <c r="E100" s="263"/>
      <c r="F100" s="376"/>
      <c r="G100" s="262"/>
      <c r="H100" s="340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</row>
    <row r="101" spans="2:35">
      <c r="B101" s="262"/>
      <c r="C101" s="263"/>
      <c r="D101" s="263"/>
      <c r="E101" s="263"/>
      <c r="F101" s="376"/>
      <c r="G101" s="262"/>
      <c r="H101" s="340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</row>
    <row r="102" spans="2:35">
      <c r="B102" s="262"/>
      <c r="C102" s="263"/>
      <c r="D102" s="263"/>
      <c r="E102" s="263"/>
      <c r="F102" s="376"/>
      <c r="G102" s="262"/>
      <c r="H102" s="340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</row>
    <row r="103" spans="2:35">
      <c r="B103" s="262"/>
      <c r="C103" s="263"/>
      <c r="D103" s="263"/>
      <c r="E103" s="263"/>
      <c r="F103" s="376"/>
      <c r="G103" s="262"/>
      <c r="H103" s="340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</row>
    <row r="104" spans="2:35">
      <c r="B104" s="262"/>
      <c r="C104" s="263"/>
      <c r="D104" s="263"/>
      <c r="E104" s="263"/>
      <c r="F104" s="376"/>
      <c r="G104" s="262"/>
      <c r="H104" s="340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</row>
    <row r="105" spans="2:35">
      <c r="B105" s="262"/>
      <c r="C105" s="263"/>
      <c r="D105" s="263"/>
      <c r="E105" s="263"/>
      <c r="F105" s="376"/>
      <c r="G105" s="262"/>
      <c r="H105" s="340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</row>
    <row r="106" spans="2:35">
      <c r="B106" s="262"/>
      <c r="C106" s="263"/>
      <c r="D106" s="263"/>
      <c r="E106" s="263"/>
      <c r="F106" s="376"/>
      <c r="G106" s="262"/>
      <c r="H106" s="340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</row>
    <row r="107" spans="2:35">
      <c r="B107" s="262"/>
      <c r="C107" s="263"/>
      <c r="D107" s="263"/>
      <c r="E107" s="263"/>
      <c r="F107" s="376"/>
      <c r="G107" s="262"/>
      <c r="H107" s="340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</row>
    <row r="108" spans="2:35">
      <c r="B108" s="262"/>
      <c r="C108" s="263"/>
      <c r="D108" s="263"/>
      <c r="E108" s="263"/>
      <c r="F108" s="376"/>
      <c r="G108" s="262"/>
      <c r="H108" s="340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</row>
    <row r="109" spans="2:35">
      <c r="B109" s="262"/>
      <c r="C109" s="263"/>
      <c r="D109" s="263"/>
      <c r="E109" s="263"/>
      <c r="F109" s="376"/>
      <c r="G109" s="262"/>
      <c r="H109" s="340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</row>
    <row r="110" spans="2:35">
      <c r="B110" s="262"/>
      <c r="C110" s="263"/>
      <c r="D110" s="263"/>
      <c r="E110" s="263"/>
      <c r="F110" s="376"/>
      <c r="G110" s="262"/>
      <c r="H110" s="340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</row>
    <row r="111" spans="2:35">
      <c r="B111" s="262"/>
      <c r="C111" s="263"/>
      <c r="D111" s="263"/>
      <c r="E111" s="263"/>
      <c r="F111" s="376"/>
      <c r="G111" s="262"/>
      <c r="H111" s="340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</row>
    <row r="112" spans="2:35">
      <c r="B112" s="262"/>
      <c r="C112" s="263"/>
      <c r="D112" s="263"/>
      <c r="E112" s="263"/>
      <c r="F112" s="376"/>
      <c r="G112" s="262"/>
      <c r="H112" s="340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</row>
    <row r="113" spans="2:35">
      <c r="B113" s="262"/>
      <c r="C113" s="263"/>
      <c r="D113" s="263"/>
      <c r="E113" s="263"/>
      <c r="F113" s="376"/>
      <c r="G113" s="262"/>
      <c r="H113" s="340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</row>
    <row r="114" spans="2:35">
      <c r="B114" s="262"/>
      <c r="C114" s="263"/>
      <c r="D114" s="263"/>
      <c r="E114" s="263"/>
      <c r="F114" s="376"/>
      <c r="G114" s="262"/>
      <c r="H114" s="340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</row>
    <row r="115" spans="2:35">
      <c r="B115" s="262"/>
      <c r="C115" s="263"/>
      <c r="D115" s="263"/>
      <c r="E115" s="263"/>
      <c r="F115" s="376"/>
      <c r="G115" s="262"/>
      <c r="H115" s="340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</row>
    <row r="116" spans="2:35">
      <c r="B116" s="262"/>
      <c r="C116" s="263"/>
      <c r="D116" s="263"/>
      <c r="E116" s="263"/>
      <c r="F116" s="376"/>
      <c r="G116" s="262"/>
      <c r="H116" s="340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</row>
    <row r="117" spans="2:35">
      <c r="B117" s="262"/>
      <c r="C117" s="263"/>
      <c r="D117" s="263"/>
      <c r="E117" s="263"/>
      <c r="F117" s="376"/>
      <c r="G117" s="262"/>
      <c r="H117" s="340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</row>
    <row r="118" spans="2:35">
      <c r="B118" s="262"/>
      <c r="C118" s="263"/>
      <c r="D118" s="263"/>
      <c r="E118" s="263"/>
      <c r="F118" s="376"/>
      <c r="G118" s="262"/>
      <c r="H118" s="340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</row>
    <row r="119" spans="2:35">
      <c r="B119" s="262"/>
      <c r="C119" s="263"/>
      <c r="D119" s="263"/>
      <c r="E119" s="263"/>
      <c r="F119" s="376"/>
      <c r="G119" s="262"/>
      <c r="H119" s="340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</row>
    <row r="120" spans="2:35">
      <c r="B120" s="262"/>
      <c r="C120" s="263"/>
      <c r="D120" s="263"/>
      <c r="E120" s="263"/>
      <c r="F120" s="376"/>
      <c r="G120" s="262"/>
      <c r="H120" s="340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</row>
    <row r="121" spans="2:35">
      <c r="B121" s="262"/>
      <c r="C121" s="263"/>
      <c r="D121" s="263"/>
      <c r="E121" s="263"/>
      <c r="F121" s="376"/>
      <c r="G121" s="262"/>
      <c r="H121" s="340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</row>
    <row r="122" spans="2:35">
      <c r="B122" s="262"/>
      <c r="C122" s="263"/>
      <c r="D122" s="263"/>
      <c r="E122" s="263"/>
      <c r="F122" s="376"/>
      <c r="G122" s="262"/>
      <c r="H122" s="340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</row>
    <row r="123" spans="2:35">
      <c r="B123" s="262"/>
      <c r="C123" s="263"/>
      <c r="D123" s="263"/>
      <c r="E123" s="263"/>
      <c r="F123" s="376"/>
      <c r="G123" s="262"/>
      <c r="H123" s="340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</row>
    <row r="124" spans="2:35">
      <c r="B124" s="262"/>
      <c r="C124" s="263"/>
      <c r="D124" s="263"/>
      <c r="E124" s="263"/>
      <c r="F124" s="376"/>
      <c r="G124" s="262"/>
      <c r="H124" s="340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</row>
    <row r="125" spans="2:35">
      <c r="B125" s="262"/>
      <c r="C125" s="263"/>
      <c r="D125" s="263"/>
      <c r="E125" s="263"/>
      <c r="F125" s="376"/>
      <c r="G125" s="262"/>
      <c r="H125" s="340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</row>
    <row r="126" spans="2:35">
      <c r="B126" s="262"/>
      <c r="C126" s="263"/>
      <c r="D126" s="263"/>
      <c r="E126" s="263"/>
      <c r="F126" s="376"/>
      <c r="G126" s="262"/>
      <c r="H126" s="340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</row>
    <row r="127" spans="2:35">
      <c r="B127" s="262"/>
      <c r="C127" s="263"/>
      <c r="D127" s="263"/>
      <c r="E127" s="263"/>
      <c r="F127" s="376"/>
      <c r="G127" s="262"/>
      <c r="H127" s="340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</row>
    <row r="128" spans="2:35">
      <c r="B128" s="262"/>
      <c r="C128" s="263"/>
      <c r="D128" s="263"/>
      <c r="E128" s="263"/>
      <c r="F128" s="376"/>
      <c r="G128" s="262"/>
      <c r="H128" s="340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</row>
    <row r="129" spans="2:35">
      <c r="B129" s="262"/>
      <c r="C129" s="263"/>
      <c r="D129" s="263"/>
      <c r="E129" s="263"/>
      <c r="F129" s="376"/>
      <c r="G129" s="262"/>
      <c r="H129" s="340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</row>
    <row r="130" spans="2:35">
      <c r="B130" s="262"/>
      <c r="C130" s="263"/>
      <c r="D130" s="263"/>
      <c r="E130" s="263"/>
      <c r="F130" s="376"/>
      <c r="G130" s="262"/>
      <c r="H130" s="340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</row>
    <row r="131" spans="2:35">
      <c r="B131" s="262"/>
      <c r="C131" s="263"/>
      <c r="D131" s="263"/>
      <c r="E131" s="263"/>
      <c r="F131" s="376"/>
      <c r="G131" s="262"/>
      <c r="H131" s="262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</row>
    <row r="132" spans="2:35">
      <c r="B132" s="262"/>
      <c r="C132" s="263"/>
      <c r="D132" s="263"/>
      <c r="E132" s="263"/>
      <c r="F132" s="376"/>
      <c r="G132" s="262"/>
      <c r="H132" s="262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</row>
    <row r="133" spans="2:35">
      <c r="B133" s="262"/>
      <c r="C133" s="263"/>
      <c r="D133" s="263"/>
      <c r="E133" s="263"/>
      <c r="F133" s="376"/>
      <c r="G133" s="262"/>
      <c r="H133" s="262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</row>
    <row r="134" spans="2:35">
      <c r="B134" s="262"/>
      <c r="C134" s="263"/>
      <c r="D134" s="263"/>
      <c r="E134" s="263"/>
      <c r="F134" s="376"/>
      <c r="G134" s="262"/>
      <c r="H134" s="262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</row>
    <row r="135" spans="2:35">
      <c r="B135" s="262"/>
      <c r="C135" s="263"/>
      <c r="D135" s="263"/>
      <c r="E135" s="263"/>
      <c r="F135" s="376"/>
      <c r="G135" s="262"/>
      <c r="H135" s="262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</row>
    <row r="136" spans="2:35">
      <c r="B136" s="262"/>
      <c r="C136" s="263"/>
      <c r="D136" s="263"/>
      <c r="E136" s="263"/>
      <c r="F136" s="376"/>
      <c r="G136" s="262"/>
      <c r="H136" s="262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</row>
    <row r="137" spans="2:35">
      <c r="B137" s="262"/>
      <c r="C137" s="263"/>
      <c r="D137" s="263"/>
      <c r="E137" s="263"/>
      <c r="F137" s="376"/>
      <c r="G137" s="262"/>
      <c r="H137" s="262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</row>
    <row r="138" spans="2:35">
      <c r="B138" s="262"/>
      <c r="C138" s="263"/>
      <c r="D138" s="263"/>
      <c r="E138" s="263"/>
      <c r="F138" s="376"/>
      <c r="G138" s="262"/>
      <c r="H138" s="262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</row>
    <row r="139" spans="2:35">
      <c r="B139" s="262"/>
      <c r="C139" s="263"/>
      <c r="D139" s="263"/>
      <c r="E139" s="263"/>
      <c r="F139" s="376"/>
      <c r="G139" s="262"/>
      <c r="H139" s="262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</row>
    <row r="140" spans="2:35">
      <c r="B140" s="262"/>
      <c r="C140" s="263"/>
      <c r="D140" s="263"/>
      <c r="E140" s="263"/>
      <c r="F140" s="376"/>
      <c r="G140" s="262"/>
      <c r="H140" s="262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</row>
    <row r="141" spans="2:35">
      <c r="B141" s="262"/>
      <c r="C141" s="263"/>
      <c r="D141" s="263"/>
      <c r="E141" s="263"/>
      <c r="F141" s="376"/>
      <c r="G141" s="262"/>
      <c r="H141" s="262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</row>
    <row r="142" spans="2:35">
      <c r="B142" s="262"/>
      <c r="C142" s="263"/>
      <c r="D142" s="263"/>
      <c r="E142" s="263"/>
      <c r="F142" s="376"/>
      <c r="G142" s="262"/>
      <c r="H142" s="262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</row>
    <row r="143" spans="2:35">
      <c r="B143" s="262"/>
      <c r="C143" s="263"/>
      <c r="D143" s="263"/>
      <c r="E143" s="263"/>
      <c r="F143" s="376"/>
      <c r="G143" s="262"/>
      <c r="H143" s="262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</row>
    <row r="144" spans="2:35">
      <c r="B144" s="262"/>
      <c r="C144" s="263"/>
      <c r="D144" s="263"/>
      <c r="E144" s="263"/>
      <c r="F144" s="376"/>
      <c r="G144" s="262"/>
      <c r="H144" s="262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</row>
    <row r="145" spans="2:35">
      <c r="B145" s="262"/>
      <c r="C145" s="263"/>
      <c r="D145" s="263"/>
      <c r="E145" s="263"/>
      <c r="F145" s="376"/>
      <c r="G145" s="262"/>
      <c r="H145" s="262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</row>
    <row r="146" spans="2:35">
      <c r="B146" s="262"/>
      <c r="C146" s="263"/>
      <c r="D146" s="263"/>
      <c r="E146" s="263"/>
      <c r="F146" s="376"/>
      <c r="G146" s="262"/>
      <c r="H146" s="262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</row>
    <row r="147" spans="2:35">
      <c r="B147" s="262"/>
      <c r="C147" s="263"/>
      <c r="D147" s="263"/>
      <c r="E147" s="263"/>
      <c r="F147" s="376"/>
      <c r="G147" s="262"/>
      <c r="H147" s="262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</row>
    <row r="148" spans="2:35">
      <c r="B148" s="262"/>
      <c r="C148" s="263"/>
      <c r="D148" s="263"/>
      <c r="E148" s="263"/>
      <c r="F148" s="376"/>
      <c r="G148" s="262"/>
      <c r="H148" s="262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</row>
    <row r="149" spans="2:35">
      <c r="B149" s="262"/>
      <c r="C149" s="263"/>
      <c r="D149" s="263"/>
      <c r="E149" s="263"/>
      <c r="F149" s="376"/>
      <c r="G149" s="262"/>
      <c r="H149" s="262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</row>
    <row r="150" spans="2:35">
      <c r="B150" s="262"/>
      <c r="C150" s="263"/>
      <c r="D150" s="263"/>
      <c r="E150" s="263"/>
      <c r="F150" s="376"/>
      <c r="G150" s="262"/>
      <c r="H150" s="262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</row>
    <row r="151" spans="2:35">
      <c r="B151" s="262"/>
      <c r="C151" s="263"/>
      <c r="D151" s="263"/>
      <c r="E151" s="263"/>
      <c r="F151" s="376"/>
      <c r="G151" s="262"/>
      <c r="H151" s="262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</row>
    <row r="152" spans="2:35">
      <c r="B152" s="262"/>
      <c r="C152" s="263"/>
      <c r="D152" s="263"/>
      <c r="E152" s="263"/>
      <c r="F152" s="376"/>
      <c r="G152" s="262"/>
      <c r="H152" s="262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</row>
    <row r="153" spans="2:35">
      <c r="B153" s="262"/>
      <c r="C153" s="263"/>
      <c r="D153" s="263"/>
      <c r="E153" s="263"/>
      <c r="F153" s="376"/>
      <c r="G153" s="262"/>
      <c r="H153" s="262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</row>
    <row r="154" spans="2:35">
      <c r="B154" s="262"/>
      <c r="C154" s="263"/>
      <c r="D154" s="263"/>
      <c r="E154" s="263"/>
      <c r="F154" s="376"/>
      <c r="G154" s="262"/>
      <c r="H154" s="262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</row>
    <row r="155" spans="2:35">
      <c r="B155" s="262"/>
      <c r="C155" s="263"/>
      <c r="D155" s="263"/>
      <c r="E155" s="263"/>
      <c r="F155" s="376"/>
      <c r="G155" s="262"/>
      <c r="H155" s="262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</row>
    <row r="156" spans="2:35">
      <c r="B156" s="262"/>
      <c r="C156" s="263"/>
      <c r="D156" s="263"/>
      <c r="E156" s="263"/>
      <c r="F156" s="376"/>
      <c r="G156" s="262"/>
      <c r="H156" s="262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</row>
    <row r="157" spans="2:35">
      <c r="B157" s="262"/>
      <c r="C157" s="263"/>
      <c r="D157" s="263"/>
      <c r="E157" s="263"/>
      <c r="F157" s="376"/>
      <c r="G157" s="262"/>
      <c r="H157" s="262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</row>
    <row r="158" spans="2:35">
      <c r="B158" s="262"/>
      <c r="C158" s="263"/>
      <c r="D158" s="263"/>
      <c r="E158" s="263"/>
      <c r="F158" s="376"/>
      <c r="G158" s="262"/>
      <c r="H158" s="262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</row>
    <row r="159" spans="2:35">
      <c r="B159" s="262"/>
      <c r="C159" s="263"/>
      <c r="D159" s="263"/>
      <c r="E159" s="263"/>
      <c r="F159" s="376"/>
      <c r="G159" s="262"/>
      <c r="H159" s="262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</row>
    <row r="160" spans="2:35">
      <c r="B160" s="262"/>
      <c r="C160" s="263"/>
      <c r="D160" s="263"/>
      <c r="E160" s="263"/>
      <c r="F160" s="376"/>
      <c r="G160" s="262"/>
      <c r="H160" s="262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</row>
    <row r="161" spans="2:35">
      <c r="B161" s="262"/>
      <c r="C161" s="263"/>
      <c r="D161" s="263"/>
      <c r="E161" s="263"/>
      <c r="F161" s="376"/>
      <c r="G161" s="262"/>
      <c r="H161" s="262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</row>
    <row r="162" spans="2:35">
      <c r="B162" s="262"/>
      <c r="C162" s="263"/>
      <c r="D162" s="263"/>
      <c r="E162" s="263"/>
      <c r="F162" s="376"/>
      <c r="G162" s="262"/>
      <c r="H162" s="262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</row>
    <row r="163" spans="2:35">
      <c r="B163" s="262"/>
      <c r="C163" s="263"/>
      <c r="D163" s="263"/>
      <c r="E163" s="263"/>
      <c r="F163" s="376"/>
      <c r="G163" s="262"/>
      <c r="H163" s="262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</row>
    <row r="164" spans="2:35">
      <c r="B164" s="262"/>
      <c r="C164" s="263"/>
      <c r="D164" s="263"/>
      <c r="E164" s="263"/>
      <c r="F164" s="376"/>
      <c r="G164" s="262"/>
      <c r="H164" s="262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</row>
    <row r="165" spans="2:35">
      <c r="B165" s="262"/>
      <c r="C165" s="263"/>
      <c r="D165" s="263"/>
      <c r="E165" s="263"/>
      <c r="F165" s="376"/>
      <c r="G165" s="262"/>
      <c r="H165" s="262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</row>
    <row r="166" spans="2:35">
      <c r="B166" s="262"/>
      <c r="C166" s="263"/>
      <c r="D166" s="263"/>
      <c r="E166" s="263"/>
      <c r="F166" s="376"/>
      <c r="G166" s="262"/>
      <c r="H166" s="262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</row>
    <row r="167" spans="2:35">
      <c r="B167" s="262"/>
      <c r="C167" s="263"/>
      <c r="D167" s="263"/>
      <c r="E167" s="263"/>
      <c r="F167" s="376"/>
      <c r="G167" s="262"/>
      <c r="H167" s="262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</row>
    <row r="168" spans="2:35">
      <c r="B168" s="262"/>
      <c r="C168" s="263"/>
      <c r="D168" s="263"/>
      <c r="E168" s="263"/>
      <c r="F168" s="376"/>
      <c r="G168" s="262"/>
      <c r="H168" s="262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</row>
    <row r="169" spans="2:35">
      <c r="B169" s="262"/>
      <c r="C169" s="263"/>
      <c r="D169" s="263"/>
      <c r="E169" s="263"/>
      <c r="F169" s="376"/>
      <c r="G169" s="262"/>
      <c r="H169" s="262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</row>
    <row r="170" spans="2:35">
      <c r="B170" s="262"/>
      <c r="C170" s="263"/>
      <c r="D170" s="263"/>
      <c r="E170" s="263"/>
      <c r="F170" s="376"/>
      <c r="G170" s="262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</row>
    <row r="171" spans="2:35">
      <c r="B171" s="262"/>
      <c r="C171" s="263"/>
      <c r="D171" s="263"/>
      <c r="E171" s="263"/>
      <c r="F171" s="376"/>
      <c r="G171" s="262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</row>
    <row r="172" spans="2:35">
      <c r="B172" s="262"/>
      <c r="C172" s="263"/>
      <c r="D172" s="263"/>
      <c r="E172" s="263"/>
      <c r="F172" s="376"/>
      <c r="G172" s="262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</row>
    <row r="173" spans="2:35">
      <c r="B173" s="262"/>
      <c r="C173" s="263"/>
      <c r="D173" s="263"/>
      <c r="E173" s="263"/>
      <c r="F173" s="376"/>
      <c r="G173" s="262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</row>
    <row r="174" spans="2:35">
      <c r="B174" s="262"/>
      <c r="C174" s="263"/>
      <c r="D174" s="263"/>
      <c r="E174" s="263"/>
      <c r="F174" s="376"/>
      <c r="G174" s="262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</row>
    <row r="175" spans="2:35">
      <c r="B175" s="262"/>
      <c r="C175" s="263"/>
      <c r="D175" s="263"/>
      <c r="E175" s="263"/>
      <c r="F175" s="376"/>
      <c r="G175" s="262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</row>
    <row r="176" spans="2:35">
      <c r="B176" s="262"/>
      <c r="C176" s="263"/>
      <c r="D176" s="263"/>
      <c r="E176" s="263"/>
      <c r="F176" s="376"/>
      <c r="G176" s="262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</row>
    <row r="177" spans="2:35">
      <c r="B177" s="262"/>
      <c r="C177" s="263"/>
      <c r="D177" s="263"/>
      <c r="E177" s="263"/>
      <c r="F177" s="376"/>
      <c r="G177" s="262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</row>
    <row r="178" spans="2:35">
      <c r="B178" s="262"/>
      <c r="C178" s="263"/>
      <c r="D178" s="263"/>
      <c r="E178" s="263"/>
      <c r="F178" s="376"/>
      <c r="G178" s="262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</row>
    <row r="179" spans="2:35">
      <c r="B179" s="262"/>
      <c r="C179" s="263"/>
      <c r="D179" s="263"/>
      <c r="E179" s="263"/>
      <c r="F179" s="376"/>
      <c r="G179" s="262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</row>
    <row r="180" spans="2:35">
      <c r="B180" s="262"/>
      <c r="C180" s="263"/>
      <c r="D180" s="263"/>
      <c r="E180" s="263"/>
      <c r="F180" s="376"/>
      <c r="G180" s="262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</row>
    <row r="181" spans="2:35">
      <c r="B181" s="262"/>
      <c r="C181" s="263"/>
      <c r="D181" s="263"/>
      <c r="E181" s="263"/>
      <c r="F181" s="376"/>
      <c r="G181" s="262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</row>
    <row r="182" spans="2:35">
      <c r="B182" s="262"/>
      <c r="C182" s="263"/>
      <c r="D182" s="263"/>
      <c r="E182" s="263"/>
      <c r="F182" s="376"/>
      <c r="G182" s="262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</row>
    <row r="183" spans="2:35">
      <c r="B183" s="262"/>
      <c r="C183" s="263"/>
      <c r="D183" s="263"/>
      <c r="E183" s="263"/>
      <c r="F183" s="376"/>
      <c r="G183" s="262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</row>
    <row r="184" spans="2:35">
      <c r="B184" s="262"/>
      <c r="C184" s="263"/>
      <c r="D184" s="263"/>
      <c r="E184" s="263"/>
      <c r="F184" s="376"/>
      <c r="G184" s="262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</row>
    <row r="185" spans="2:35">
      <c r="B185" s="262"/>
      <c r="C185" s="263"/>
      <c r="D185" s="263"/>
      <c r="E185" s="263"/>
      <c r="F185" s="376"/>
      <c r="G185" s="262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</row>
    <row r="186" spans="2:35">
      <c r="B186" s="262"/>
      <c r="C186" s="263"/>
      <c r="D186" s="263"/>
      <c r="E186" s="263"/>
      <c r="F186" s="376"/>
      <c r="G186" s="262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</row>
    <row r="187" spans="2:35">
      <c r="B187" s="262"/>
      <c r="C187" s="263"/>
      <c r="D187" s="263"/>
      <c r="E187" s="263"/>
      <c r="F187" s="376"/>
      <c r="G187" s="262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</row>
    <row r="188" spans="2:35">
      <c r="B188" s="262"/>
      <c r="C188" s="263"/>
      <c r="D188" s="263"/>
      <c r="E188" s="263"/>
      <c r="F188" s="376"/>
      <c r="G188" s="262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</row>
    <row r="189" spans="2:35">
      <c r="B189" s="262"/>
      <c r="C189" s="263"/>
      <c r="D189" s="263"/>
      <c r="E189" s="263"/>
      <c r="F189" s="376"/>
      <c r="G189" s="262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</row>
    <row r="190" spans="2:35">
      <c r="B190" s="262"/>
      <c r="C190" s="263"/>
      <c r="D190" s="263"/>
      <c r="E190" s="263"/>
      <c r="F190" s="376"/>
      <c r="G190" s="262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</row>
    <row r="191" spans="2:35">
      <c r="B191" s="262"/>
      <c r="C191" s="263"/>
      <c r="D191" s="263"/>
      <c r="E191" s="263"/>
      <c r="F191" s="376"/>
      <c r="G191" s="262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</row>
    <row r="192" spans="2:35">
      <c r="B192" s="262"/>
      <c r="C192" s="263"/>
      <c r="D192" s="263"/>
      <c r="E192" s="263"/>
      <c r="F192" s="376"/>
      <c r="G192" s="262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</row>
    <row r="193" spans="2:35">
      <c r="B193" s="262"/>
      <c r="C193" s="263"/>
      <c r="D193" s="263"/>
      <c r="E193" s="263"/>
      <c r="F193" s="376"/>
      <c r="G193" s="262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</row>
    <row r="194" spans="2:35">
      <c r="B194" s="262"/>
      <c r="C194" s="263"/>
      <c r="D194" s="263"/>
      <c r="E194" s="263"/>
      <c r="F194" s="376"/>
      <c r="G194" s="262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</row>
    <row r="195" spans="2:35">
      <c r="B195" s="262"/>
      <c r="C195" s="263"/>
      <c r="D195" s="263"/>
      <c r="E195" s="263"/>
      <c r="F195" s="376"/>
      <c r="G195" s="262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</row>
    <row r="196" spans="2:35">
      <c r="B196" s="262"/>
      <c r="C196" s="263"/>
      <c r="D196" s="263"/>
      <c r="E196" s="263"/>
      <c r="F196" s="376"/>
      <c r="G196" s="262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</row>
    <row r="197" spans="2:35">
      <c r="B197" s="262"/>
      <c r="C197" s="263"/>
      <c r="D197" s="263"/>
      <c r="E197" s="263"/>
      <c r="F197" s="376"/>
      <c r="G197" s="262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</row>
    <row r="198" spans="2:35">
      <c r="B198" s="262"/>
      <c r="C198" s="263"/>
      <c r="D198" s="263"/>
      <c r="E198" s="263"/>
      <c r="F198" s="376"/>
      <c r="G198" s="262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</row>
    <row r="199" spans="2:35">
      <c r="B199" s="262"/>
      <c r="C199" s="263"/>
      <c r="D199" s="263"/>
      <c r="E199" s="263"/>
      <c r="F199" s="376"/>
      <c r="G199" s="262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</row>
    <row r="200" spans="2:35">
      <c r="B200" s="262"/>
      <c r="C200" s="263"/>
      <c r="D200" s="263"/>
      <c r="E200" s="263"/>
      <c r="F200" s="376"/>
      <c r="G200" s="262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</row>
    <row r="201" spans="2:35">
      <c r="B201" s="262"/>
      <c r="C201" s="263"/>
      <c r="D201" s="263"/>
      <c r="E201" s="263"/>
      <c r="F201" s="376"/>
      <c r="G201" s="262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</row>
    <row r="202" spans="2:35">
      <c r="B202" s="262"/>
      <c r="C202" s="263"/>
      <c r="D202" s="263"/>
      <c r="E202" s="263"/>
      <c r="F202" s="376"/>
      <c r="G202" s="262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</row>
    <row r="203" spans="2:35">
      <c r="B203" s="262"/>
      <c r="C203" s="263"/>
      <c r="D203" s="263"/>
      <c r="E203" s="263"/>
      <c r="F203" s="376"/>
      <c r="G203" s="262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</row>
    <row r="204" spans="2:35">
      <c r="B204" s="262"/>
      <c r="C204" s="263"/>
      <c r="D204" s="263"/>
      <c r="E204" s="263"/>
      <c r="F204" s="376"/>
      <c r="G204" s="262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</row>
    <row r="205" spans="2:35">
      <c r="B205" s="262"/>
      <c r="C205" s="263"/>
      <c r="D205" s="263"/>
      <c r="E205" s="263"/>
      <c r="F205" s="376"/>
      <c r="G205" s="262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</row>
    <row r="206" spans="2:35">
      <c r="B206" s="262"/>
      <c r="C206" s="263"/>
      <c r="D206" s="263"/>
      <c r="E206" s="263"/>
      <c r="F206" s="376"/>
      <c r="G206" s="262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</row>
    <row r="207" spans="2:35">
      <c r="B207" s="262"/>
      <c r="C207" s="263"/>
      <c r="D207" s="263"/>
      <c r="E207" s="263"/>
      <c r="F207" s="376"/>
      <c r="G207" s="262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</row>
    <row r="208" spans="2:35">
      <c r="B208" s="262"/>
      <c r="C208" s="263"/>
      <c r="D208" s="263"/>
      <c r="E208" s="263"/>
      <c r="F208" s="376"/>
      <c r="G208" s="262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</row>
    <row r="209" spans="2:35">
      <c r="B209" s="262"/>
      <c r="C209" s="263"/>
      <c r="D209" s="263"/>
      <c r="E209" s="263"/>
      <c r="F209" s="376"/>
      <c r="G209" s="262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</row>
    <row r="210" spans="2:35">
      <c r="B210" s="262"/>
      <c r="C210" s="263"/>
      <c r="D210" s="263"/>
      <c r="E210" s="263"/>
      <c r="F210" s="376"/>
      <c r="G210" s="262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</row>
    <row r="211" spans="2:35">
      <c r="B211" s="262"/>
      <c r="C211" s="263"/>
      <c r="D211" s="263"/>
      <c r="E211" s="263"/>
      <c r="F211" s="376"/>
      <c r="G211" s="262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</row>
    <row r="212" spans="2:35">
      <c r="B212" s="262"/>
      <c r="C212" s="263"/>
      <c r="D212" s="263"/>
      <c r="E212" s="263"/>
      <c r="F212" s="376"/>
      <c r="G212" s="262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</row>
    <row r="213" spans="2:35">
      <c r="B213" s="262"/>
      <c r="C213" s="263"/>
      <c r="D213" s="263"/>
      <c r="E213" s="263"/>
      <c r="F213" s="376"/>
      <c r="G213" s="262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</row>
    <row r="214" spans="2:35">
      <c r="B214" s="262"/>
      <c r="C214" s="263"/>
      <c r="D214" s="263"/>
      <c r="E214" s="263"/>
      <c r="F214" s="376"/>
      <c r="G214" s="262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</row>
    <row r="215" spans="2:35">
      <c r="B215" s="262"/>
      <c r="C215" s="263"/>
      <c r="D215" s="263"/>
      <c r="E215" s="263"/>
      <c r="F215" s="376"/>
      <c r="G215" s="262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</row>
    <row r="216" spans="2:35">
      <c r="B216" s="262"/>
      <c r="C216" s="263"/>
      <c r="D216" s="263"/>
      <c r="E216" s="263"/>
      <c r="F216" s="376"/>
      <c r="G216" s="262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</row>
    <row r="217" spans="2:35">
      <c r="B217" s="262"/>
      <c r="C217" s="263"/>
      <c r="D217" s="263"/>
      <c r="E217" s="263"/>
      <c r="F217" s="376"/>
      <c r="G217" s="262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</row>
    <row r="218" spans="2:35">
      <c r="B218" s="262"/>
      <c r="C218" s="263"/>
      <c r="D218" s="263"/>
      <c r="E218" s="263"/>
      <c r="F218" s="376"/>
      <c r="G218" s="262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</row>
    <row r="219" spans="2:35">
      <c r="B219" s="262"/>
      <c r="C219" s="263"/>
      <c r="D219" s="263"/>
      <c r="E219" s="263"/>
      <c r="F219" s="376"/>
      <c r="G219" s="262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</row>
    <row r="220" spans="2:35">
      <c r="B220" s="262"/>
      <c r="C220" s="263"/>
      <c r="D220" s="263"/>
      <c r="E220" s="263"/>
      <c r="F220" s="376"/>
      <c r="G220" s="262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</row>
    <row r="221" spans="2:35">
      <c r="B221" s="262"/>
      <c r="C221" s="263"/>
      <c r="D221" s="263"/>
      <c r="E221" s="263"/>
      <c r="F221" s="376"/>
      <c r="G221" s="262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</row>
    <row r="222" spans="2:35">
      <c r="B222" s="262"/>
      <c r="C222" s="263"/>
      <c r="D222" s="263"/>
      <c r="E222" s="263"/>
      <c r="F222" s="376"/>
      <c r="G222" s="262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</row>
    <row r="223" spans="2:35">
      <c r="B223" s="262"/>
      <c r="C223" s="263"/>
      <c r="D223" s="263"/>
      <c r="E223" s="263"/>
      <c r="F223" s="376"/>
      <c r="G223" s="262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</row>
    <row r="224" spans="2:35">
      <c r="B224" s="262"/>
      <c r="C224" s="263"/>
      <c r="D224" s="263"/>
      <c r="E224" s="263"/>
      <c r="F224" s="376"/>
      <c r="G224" s="262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</row>
    <row r="225" spans="2:35">
      <c r="B225" s="262"/>
      <c r="C225" s="263"/>
      <c r="D225" s="263"/>
      <c r="E225" s="263"/>
      <c r="F225" s="376"/>
      <c r="G225" s="262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</row>
    <row r="226" spans="2:35">
      <c r="B226" s="262"/>
      <c r="C226" s="263"/>
      <c r="D226" s="263"/>
      <c r="E226" s="263"/>
      <c r="F226" s="376"/>
      <c r="G226" s="262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</row>
    <row r="227" spans="2:35">
      <c r="B227" s="262"/>
      <c r="C227" s="263"/>
      <c r="D227" s="263"/>
      <c r="E227" s="263"/>
      <c r="F227" s="376"/>
      <c r="G227" s="262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</row>
    <row r="228" spans="2:35">
      <c r="B228" s="262"/>
      <c r="C228" s="263"/>
      <c r="D228" s="263"/>
      <c r="E228" s="263"/>
      <c r="F228" s="376"/>
      <c r="G228" s="262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</row>
    <row r="229" spans="2:35">
      <c r="B229" s="262"/>
      <c r="C229" s="263"/>
      <c r="D229" s="263"/>
      <c r="E229" s="263"/>
      <c r="F229" s="376"/>
      <c r="G229" s="262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</row>
    <row r="230" spans="2:35">
      <c r="B230" s="262"/>
      <c r="C230" s="263"/>
      <c r="D230" s="263"/>
      <c r="E230" s="263"/>
      <c r="F230" s="376"/>
      <c r="G230" s="262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</row>
    <row r="231" spans="2:35">
      <c r="B231" s="262"/>
      <c r="C231" s="263"/>
      <c r="D231" s="263"/>
      <c r="E231" s="263"/>
      <c r="F231" s="376"/>
      <c r="G231" s="262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</row>
    <row r="232" spans="2:35">
      <c r="B232" s="262"/>
      <c r="C232" s="263"/>
      <c r="D232" s="263"/>
      <c r="E232" s="263"/>
      <c r="F232" s="376"/>
      <c r="G232" s="262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</row>
    <row r="233" spans="2:35">
      <c r="B233" s="262"/>
      <c r="C233" s="263"/>
      <c r="D233" s="263"/>
      <c r="E233" s="263"/>
      <c r="F233" s="376"/>
      <c r="G233" s="262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</row>
    <row r="234" spans="2:35">
      <c r="B234" s="262"/>
      <c r="C234" s="263"/>
      <c r="D234" s="263"/>
      <c r="E234" s="263"/>
      <c r="F234" s="376"/>
      <c r="G234" s="262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</row>
    <row r="235" spans="2:35">
      <c r="B235" s="262"/>
      <c r="C235" s="263"/>
      <c r="D235" s="263"/>
      <c r="E235" s="263"/>
      <c r="F235" s="376"/>
      <c r="G235" s="262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</row>
    <row r="236" spans="2:35">
      <c r="B236" s="262"/>
      <c r="C236" s="263"/>
      <c r="D236" s="263"/>
      <c r="E236" s="263"/>
      <c r="F236" s="376"/>
      <c r="G236" s="262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</row>
    <row r="237" spans="2:35">
      <c r="B237" s="262"/>
      <c r="C237" s="263"/>
      <c r="D237" s="263"/>
      <c r="E237" s="263"/>
      <c r="F237" s="376"/>
      <c r="G237" s="262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</row>
    <row r="238" spans="2:35">
      <c r="B238" s="262"/>
      <c r="C238" s="263"/>
      <c r="D238" s="263"/>
      <c r="E238" s="263"/>
      <c r="F238" s="376"/>
      <c r="G238" s="262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</row>
    <row r="239" spans="2:35">
      <c r="B239" s="262"/>
      <c r="C239" s="263"/>
      <c r="D239" s="263"/>
      <c r="E239" s="263"/>
      <c r="F239" s="376"/>
      <c r="G239" s="262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</row>
    <row r="240" spans="2:35">
      <c r="B240" s="262"/>
      <c r="C240" s="263"/>
      <c r="D240" s="263"/>
      <c r="E240" s="263"/>
      <c r="F240" s="376"/>
      <c r="G240" s="262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</row>
    <row r="241" spans="2:35">
      <c r="B241" s="262"/>
      <c r="C241" s="263"/>
      <c r="D241" s="263"/>
      <c r="E241" s="263"/>
      <c r="F241" s="376"/>
      <c r="G241" s="262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</row>
    <row r="242" spans="2:35">
      <c r="B242" s="262"/>
      <c r="C242" s="263"/>
      <c r="D242" s="263"/>
      <c r="E242" s="263"/>
      <c r="F242" s="376"/>
      <c r="G242" s="262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</row>
    <row r="243" spans="2:35">
      <c r="B243" s="262"/>
      <c r="C243" s="263"/>
      <c r="D243" s="263"/>
      <c r="E243" s="263"/>
      <c r="F243" s="376"/>
      <c r="G243" s="262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</row>
    <row r="244" spans="2:35">
      <c r="B244" s="262"/>
      <c r="C244" s="263"/>
      <c r="D244" s="263"/>
      <c r="E244" s="263"/>
      <c r="F244" s="376"/>
      <c r="G244" s="262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</row>
    <row r="245" spans="2:35">
      <c r="B245" s="262"/>
      <c r="C245" s="263"/>
      <c r="D245" s="263"/>
      <c r="E245" s="263"/>
      <c r="F245" s="376"/>
      <c r="G245" s="262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</row>
    <row r="246" spans="2:35">
      <c r="B246" s="262"/>
      <c r="C246" s="263"/>
      <c r="D246" s="263"/>
      <c r="E246" s="263"/>
      <c r="F246" s="376"/>
      <c r="G246" s="262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</row>
    <row r="247" spans="2:35">
      <c r="B247" s="262"/>
      <c r="C247" s="263"/>
      <c r="D247" s="263"/>
      <c r="E247" s="263"/>
      <c r="F247" s="376"/>
      <c r="G247" s="262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</row>
    <row r="248" spans="2:35">
      <c r="B248" s="262"/>
      <c r="C248" s="263"/>
      <c r="D248" s="263"/>
      <c r="E248" s="263"/>
      <c r="F248" s="376"/>
      <c r="G248" s="262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</row>
    <row r="249" spans="2:35">
      <c r="B249" s="262"/>
      <c r="C249" s="263"/>
      <c r="D249" s="263"/>
      <c r="E249" s="263"/>
      <c r="F249" s="376"/>
      <c r="G249" s="262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</row>
    <row r="250" spans="2:35">
      <c r="B250" s="262"/>
      <c r="C250" s="263"/>
      <c r="D250" s="263"/>
      <c r="E250" s="263"/>
      <c r="F250" s="376"/>
      <c r="G250" s="262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</row>
    <row r="251" spans="2:35">
      <c r="B251" s="262"/>
      <c r="C251" s="263"/>
      <c r="D251" s="263"/>
      <c r="E251" s="263"/>
      <c r="F251" s="376"/>
      <c r="G251" s="262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</row>
    <row r="252" spans="2:35">
      <c r="B252" s="262"/>
      <c r="C252" s="263"/>
      <c r="D252" s="263"/>
      <c r="E252" s="263"/>
      <c r="F252" s="376"/>
      <c r="G252" s="262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</row>
    <row r="253" spans="2:35">
      <c r="B253" s="262"/>
      <c r="C253" s="263"/>
      <c r="D253" s="263"/>
      <c r="E253" s="263"/>
      <c r="F253" s="376"/>
      <c r="G253" s="262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</row>
    <row r="254" spans="2:35">
      <c r="B254" s="262"/>
      <c r="C254" s="263"/>
      <c r="D254" s="263"/>
      <c r="E254" s="263"/>
      <c r="F254" s="376"/>
      <c r="G254" s="262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</row>
    <row r="255" spans="2:35">
      <c r="B255" s="262"/>
      <c r="C255" s="263"/>
      <c r="D255" s="263"/>
      <c r="E255" s="263"/>
      <c r="F255" s="376"/>
      <c r="G255" s="262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</row>
    <row r="256" spans="2:35">
      <c r="B256" s="262"/>
      <c r="C256" s="263"/>
      <c r="D256" s="263"/>
      <c r="E256" s="263"/>
      <c r="F256" s="376"/>
      <c r="G256" s="262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</row>
    <row r="257" spans="2:35">
      <c r="B257" s="262"/>
      <c r="C257" s="263"/>
      <c r="D257" s="263"/>
      <c r="E257" s="263"/>
      <c r="F257" s="376"/>
      <c r="G257" s="262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</row>
    <row r="258" spans="2:35">
      <c r="B258" s="262"/>
      <c r="C258" s="263"/>
      <c r="D258" s="263"/>
      <c r="E258" s="263"/>
      <c r="F258" s="376"/>
      <c r="G258" s="262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</row>
    <row r="259" spans="2:35">
      <c r="B259" s="262"/>
      <c r="C259" s="263"/>
      <c r="D259" s="263"/>
      <c r="E259" s="263"/>
      <c r="F259" s="376"/>
      <c r="G259" s="262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</row>
    <row r="260" spans="2:35">
      <c r="B260" s="262"/>
      <c r="C260" s="263"/>
      <c r="D260" s="263"/>
      <c r="E260" s="263"/>
      <c r="F260" s="376"/>
      <c r="G260" s="262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</row>
    <row r="261" spans="2:35">
      <c r="B261" s="262"/>
      <c r="C261" s="263"/>
      <c r="D261" s="263"/>
      <c r="E261" s="263"/>
      <c r="F261" s="376"/>
      <c r="G261" s="262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</row>
    <row r="262" spans="2:35">
      <c r="B262" s="262"/>
      <c r="C262" s="263"/>
      <c r="D262" s="263"/>
      <c r="E262" s="263"/>
      <c r="F262" s="376"/>
      <c r="G262" s="262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</row>
    <row r="263" spans="2:35">
      <c r="B263" s="262"/>
      <c r="C263" s="263"/>
      <c r="D263" s="263"/>
      <c r="E263" s="263"/>
      <c r="F263" s="376"/>
      <c r="G263" s="262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</row>
    <row r="264" spans="2:35">
      <c r="B264" s="262"/>
      <c r="C264" s="263"/>
      <c r="D264" s="263"/>
      <c r="E264" s="263"/>
      <c r="F264" s="376"/>
      <c r="G264" s="262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</row>
    <row r="265" spans="2:35">
      <c r="B265" s="262"/>
      <c r="C265" s="263"/>
      <c r="D265" s="263"/>
      <c r="E265" s="263"/>
      <c r="F265" s="376"/>
      <c r="G265" s="262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</row>
    <row r="266" spans="2:35">
      <c r="B266" s="262"/>
      <c r="C266" s="263"/>
      <c r="D266" s="263"/>
      <c r="E266" s="263"/>
      <c r="F266" s="376"/>
      <c r="G266" s="262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</row>
    <row r="267" spans="2:35">
      <c r="B267" s="262"/>
      <c r="C267" s="263"/>
      <c r="D267" s="263"/>
      <c r="E267" s="263"/>
      <c r="F267" s="376"/>
      <c r="G267" s="262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</row>
    <row r="268" spans="2:35">
      <c r="B268" s="262"/>
      <c r="C268" s="263"/>
      <c r="D268" s="263"/>
      <c r="E268" s="263"/>
      <c r="F268" s="376"/>
      <c r="G268" s="262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</row>
    <row r="269" spans="2:35">
      <c r="B269" s="262"/>
      <c r="C269" s="263"/>
      <c r="D269" s="263"/>
      <c r="E269" s="263"/>
      <c r="F269" s="376"/>
      <c r="G269" s="262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</row>
    <row r="270" spans="2:35">
      <c r="B270" s="262"/>
      <c r="C270" s="263"/>
      <c r="D270" s="263"/>
      <c r="E270" s="263"/>
      <c r="F270" s="376"/>
      <c r="G270" s="262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</row>
    <row r="271" spans="2:35">
      <c r="B271" s="262"/>
      <c r="C271" s="263"/>
      <c r="D271" s="263"/>
      <c r="E271" s="263"/>
      <c r="F271" s="376"/>
      <c r="G271" s="262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</row>
    <row r="272" spans="2:35">
      <c r="B272" s="262"/>
      <c r="C272" s="263"/>
      <c r="D272" s="263"/>
      <c r="E272" s="263"/>
      <c r="F272" s="376"/>
      <c r="G272" s="262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</row>
    <row r="273" spans="2:35">
      <c r="B273" s="262"/>
      <c r="C273" s="263"/>
      <c r="D273" s="263"/>
      <c r="E273" s="263"/>
      <c r="F273" s="376"/>
      <c r="G273" s="262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</row>
    <row r="274" spans="2:35">
      <c r="B274" s="262"/>
      <c r="C274" s="263"/>
      <c r="D274" s="263"/>
      <c r="E274" s="263"/>
      <c r="F274" s="376"/>
      <c r="G274" s="262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</row>
    <row r="275" spans="2:35">
      <c r="B275" s="262"/>
      <c r="C275" s="263"/>
      <c r="D275" s="263"/>
      <c r="E275" s="263"/>
      <c r="F275" s="376"/>
      <c r="G275" s="262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</row>
    <row r="276" spans="2:35">
      <c r="B276" s="262"/>
      <c r="C276" s="263"/>
      <c r="D276" s="263"/>
      <c r="E276" s="263"/>
      <c r="F276" s="376"/>
      <c r="G276" s="262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</row>
    <row r="277" spans="2:35">
      <c r="B277" s="262"/>
      <c r="C277" s="263"/>
      <c r="D277" s="263"/>
      <c r="E277" s="263"/>
      <c r="F277" s="376"/>
      <c r="G277" s="262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</row>
    <row r="278" spans="2:35">
      <c r="B278" s="262"/>
      <c r="C278" s="263"/>
      <c r="D278" s="263"/>
      <c r="E278" s="263"/>
      <c r="F278" s="376"/>
      <c r="G278" s="262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</row>
    <row r="279" spans="2:35">
      <c r="B279" s="262"/>
      <c r="C279" s="263"/>
      <c r="D279" s="263"/>
      <c r="E279" s="263"/>
      <c r="F279" s="376"/>
      <c r="G279" s="262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</row>
    <row r="280" spans="2:35">
      <c r="B280" s="262"/>
      <c r="C280" s="263"/>
      <c r="D280" s="263"/>
      <c r="E280" s="263"/>
      <c r="F280" s="376"/>
      <c r="G280" s="262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</row>
    <row r="281" spans="2:35">
      <c r="B281" s="262"/>
      <c r="C281" s="263"/>
      <c r="D281" s="263"/>
      <c r="E281" s="263"/>
      <c r="F281" s="376"/>
      <c r="G281" s="262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</row>
    <row r="282" spans="2:35">
      <c r="B282" s="262"/>
      <c r="C282" s="263"/>
      <c r="D282" s="263"/>
      <c r="E282" s="263"/>
      <c r="F282" s="376"/>
      <c r="G282" s="262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</row>
    <row r="283" spans="2:35">
      <c r="B283" s="262"/>
      <c r="C283" s="263"/>
      <c r="D283" s="263"/>
      <c r="E283" s="263"/>
      <c r="F283" s="376"/>
      <c r="G283" s="262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</row>
    <row r="284" spans="2:35">
      <c r="B284" s="262"/>
      <c r="C284" s="263"/>
      <c r="D284" s="263"/>
      <c r="E284" s="263"/>
      <c r="F284" s="376"/>
      <c r="G284" s="262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</row>
    <row r="285" spans="2:35">
      <c r="B285" s="262"/>
      <c r="C285" s="263"/>
      <c r="D285" s="263"/>
      <c r="E285" s="263"/>
      <c r="F285" s="376"/>
      <c r="G285" s="262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</row>
    <row r="286" spans="2:35">
      <c r="B286" s="262"/>
      <c r="C286" s="263"/>
      <c r="D286" s="263"/>
      <c r="E286" s="263"/>
      <c r="F286" s="376"/>
      <c r="G286" s="262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</row>
    <row r="287" spans="2:35">
      <c r="B287" s="262"/>
      <c r="C287" s="263"/>
      <c r="D287" s="263"/>
      <c r="E287" s="263"/>
      <c r="F287" s="376"/>
      <c r="G287" s="262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</row>
    <row r="288" spans="2:35">
      <c r="B288" s="262"/>
      <c r="C288" s="263"/>
      <c r="D288" s="263"/>
      <c r="E288" s="263"/>
      <c r="F288" s="376"/>
      <c r="G288" s="262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</row>
    <row r="289" spans="2:35">
      <c r="B289" s="262"/>
      <c r="C289" s="263"/>
      <c r="D289" s="263"/>
      <c r="E289" s="263"/>
      <c r="F289" s="376"/>
      <c r="G289" s="262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</row>
    <row r="290" spans="2:35">
      <c r="B290" s="262"/>
      <c r="C290" s="263"/>
      <c r="D290" s="263"/>
      <c r="E290" s="263"/>
      <c r="F290" s="376"/>
      <c r="G290" s="262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</row>
    <row r="291" spans="2:35">
      <c r="B291" s="262"/>
      <c r="C291" s="263"/>
      <c r="D291" s="263"/>
      <c r="E291" s="263"/>
      <c r="F291" s="376"/>
      <c r="G291" s="262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</row>
    <row r="292" spans="2:35">
      <c r="B292" s="262"/>
      <c r="C292" s="263"/>
      <c r="D292" s="263"/>
      <c r="E292" s="263"/>
      <c r="F292" s="376"/>
      <c r="G292" s="262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</row>
    <row r="293" spans="2:35">
      <c r="B293" s="262"/>
      <c r="C293" s="263"/>
      <c r="D293" s="263"/>
      <c r="E293" s="263"/>
      <c r="F293" s="376"/>
      <c r="G293" s="262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</row>
    <row r="294" spans="2:35">
      <c r="B294" s="262"/>
      <c r="C294" s="263"/>
      <c r="D294" s="263"/>
      <c r="E294" s="263"/>
      <c r="F294" s="376"/>
      <c r="G294" s="262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</row>
    <row r="295" spans="2:35">
      <c r="B295" s="262"/>
      <c r="C295" s="263"/>
      <c r="D295" s="263"/>
      <c r="E295" s="263"/>
      <c r="F295" s="376"/>
      <c r="G295" s="262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</row>
    <row r="296" spans="2:35">
      <c r="B296" s="262"/>
      <c r="C296" s="263"/>
      <c r="D296" s="263"/>
      <c r="E296" s="263"/>
      <c r="F296" s="376"/>
      <c r="G296" s="262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</row>
    <row r="297" spans="2:35">
      <c r="B297" s="262"/>
      <c r="C297" s="263"/>
      <c r="D297" s="263"/>
      <c r="E297" s="263"/>
      <c r="F297" s="376"/>
      <c r="G297" s="262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</row>
    <row r="298" spans="2:35">
      <c r="B298" s="262"/>
      <c r="C298" s="263"/>
      <c r="D298" s="263"/>
      <c r="E298" s="263"/>
      <c r="F298" s="376"/>
      <c r="G298" s="262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</row>
    <row r="299" spans="2:35">
      <c r="B299" s="262"/>
      <c r="C299" s="263"/>
      <c r="D299" s="263"/>
      <c r="E299" s="263"/>
      <c r="F299" s="376"/>
      <c r="G299" s="262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</row>
    <row r="300" spans="2:35">
      <c r="B300" s="262"/>
      <c r="C300" s="263"/>
      <c r="D300" s="263"/>
      <c r="E300" s="263"/>
      <c r="F300" s="376"/>
      <c r="G300" s="262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</row>
    <row r="301" spans="2:35">
      <c r="B301" s="262"/>
      <c r="C301" s="263"/>
      <c r="D301" s="263"/>
      <c r="E301" s="263"/>
      <c r="F301" s="376"/>
      <c r="G301" s="262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</row>
    <row r="302" spans="2:35">
      <c r="B302" s="262"/>
      <c r="C302" s="263"/>
      <c r="D302" s="263"/>
      <c r="E302" s="263"/>
      <c r="F302" s="376"/>
      <c r="G302" s="262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</row>
    <row r="303" spans="2:35">
      <c r="B303" s="262"/>
      <c r="C303" s="263"/>
      <c r="D303" s="263"/>
      <c r="E303" s="263"/>
      <c r="F303" s="376"/>
      <c r="G303" s="262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</row>
    <row r="304" spans="2:35">
      <c r="B304" s="262"/>
      <c r="C304" s="263"/>
      <c r="D304" s="263"/>
      <c r="E304" s="263"/>
      <c r="F304" s="376"/>
      <c r="G304" s="262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</row>
    <row r="305" spans="2:35">
      <c r="B305" s="262"/>
      <c r="C305" s="263"/>
      <c r="D305" s="263"/>
      <c r="E305" s="263"/>
      <c r="F305" s="376"/>
      <c r="G305" s="262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</row>
    <row r="306" spans="2:35">
      <c r="B306" s="262"/>
      <c r="C306" s="263"/>
      <c r="D306" s="263"/>
      <c r="E306" s="263"/>
      <c r="F306" s="376"/>
      <c r="G306" s="262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</row>
    <row r="307" spans="2:35">
      <c r="B307" s="262"/>
      <c r="C307" s="263"/>
      <c r="D307" s="263"/>
      <c r="E307" s="263"/>
      <c r="F307" s="376"/>
      <c r="G307" s="262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</row>
    <row r="308" spans="2:35">
      <c r="B308" s="262"/>
      <c r="C308" s="263"/>
      <c r="D308" s="263"/>
      <c r="E308" s="263"/>
      <c r="F308" s="376"/>
      <c r="G308" s="262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</row>
    <row r="309" spans="2:35">
      <c r="B309" s="262"/>
      <c r="C309" s="263"/>
      <c r="D309" s="263"/>
      <c r="E309" s="263"/>
      <c r="F309" s="376"/>
      <c r="G309" s="262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</row>
    <row r="310" spans="2:35">
      <c r="B310" s="262"/>
      <c r="C310" s="263"/>
      <c r="D310" s="263"/>
      <c r="E310" s="263"/>
      <c r="F310" s="376"/>
      <c r="G310" s="262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</row>
    <row r="311" spans="2:35">
      <c r="B311" s="262"/>
      <c r="C311" s="263"/>
      <c r="D311" s="263"/>
      <c r="E311" s="263"/>
      <c r="F311" s="376"/>
      <c r="G311" s="262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</row>
    <row r="312" spans="2:35">
      <c r="B312" s="262"/>
      <c r="C312" s="263"/>
      <c r="D312" s="263"/>
      <c r="E312" s="263"/>
      <c r="F312" s="376"/>
      <c r="G312" s="262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</row>
    <row r="313" spans="2:35">
      <c r="B313" s="262"/>
      <c r="C313" s="263"/>
      <c r="D313" s="263"/>
      <c r="E313" s="263"/>
      <c r="F313" s="376"/>
      <c r="G313" s="262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</row>
    <row r="314" spans="2:35">
      <c r="B314" s="262"/>
      <c r="C314" s="263"/>
      <c r="D314" s="263"/>
      <c r="E314" s="263"/>
      <c r="F314" s="376"/>
      <c r="G314" s="262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</row>
    <row r="315" spans="2:35">
      <c r="B315" s="262"/>
      <c r="C315" s="263"/>
      <c r="D315" s="263"/>
      <c r="E315" s="263"/>
      <c r="F315" s="376"/>
      <c r="G315" s="262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</row>
    <row r="316" spans="2:35">
      <c r="B316" s="262"/>
      <c r="C316" s="263"/>
      <c r="D316" s="263"/>
      <c r="E316" s="263"/>
      <c r="F316" s="376"/>
      <c r="G316" s="262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</row>
    <row r="317" spans="2:35">
      <c r="B317" s="262"/>
      <c r="C317" s="263"/>
      <c r="D317" s="263"/>
      <c r="E317" s="263"/>
      <c r="F317" s="376"/>
      <c r="G317" s="262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</row>
    <row r="318" spans="2:35">
      <c r="B318" s="262"/>
      <c r="C318" s="263"/>
      <c r="D318" s="263"/>
      <c r="E318" s="263"/>
      <c r="F318" s="376"/>
      <c r="G318" s="262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</row>
    <row r="319" spans="2:35">
      <c r="B319" s="262"/>
      <c r="C319" s="263"/>
      <c r="D319" s="263"/>
      <c r="E319" s="263"/>
      <c r="F319" s="376"/>
      <c r="G319" s="262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</row>
    <row r="320" spans="2:35">
      <c r="B320" s="262"/>
      <c r="C320" s="263"/>
      <c r="D320" s="263"/>
      <c r="E320" s="263"/>
      <c r="F320" s="376"/>
      <c r="G320" s="262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</row>
    <row r="321" spans="2:35">
      <c r="B321" s="262"/>
      <c r="C321" s="263"/>
      <c r="D321" s="263"/>
      <c r="E321" s="263"/>
      <c r="F321" s="376"/>
      <c r="G321" s="262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</row>
    <row r="322" spans="2:35">
      <c r="B322" s="262"/>
      <c r="C322" s="263"/>
      <c r="D322" s="263"/>
      <c r="E322" s="263"/>
      <c r="F322" s="376"/>
      <c r="G322" s="262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</row>
    <row r="323" spans="2:35">
      <c r="B323" s="262"/>
      <c r="C323" s="263"/>
      <c r="D323" s="263"/>
      <c r="E323" s="263"/>
      <c r="F323" s="376"/>
      <c r="G323" s="262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</row>
    <row r="324" spans="2:35">
      <c r="B324" s="262"/>
      <c r="C324" s="263"/>
      <c r="D324" s="263"/>
      <c r="E324" s="263"/>
      <c r="F324" s="376"/>
      <c r="G324" s="262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</row>
    <row r="325" spans="2:35">
      <c r="B325" s="262"/>
      <c r="C325" s="263"/>
      <c r="D325" s="263"/>
      <c r="E325" s="263"/>
      <c r="F325" s="376"/>
      <c r="G325" s="262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</row>
    <row r="326" spans="2:35">
      <c r="B326" s="262"/>
      <c r="C326" s="263"/>
      <c r="D326" s="263"/>
      <c r="E326" s="263"/>
      <c r="F326" s="376"/>
      <c r="G326" s="262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</row>
    <row r="327" spans="2:35">
      <c r="B327" s="262"/>
      <c r="C327" s="263"/>
      <c r="D327" s="263"/>
      <c r="E327" s="263"/>
      <c r="F327" s="376"/>
      <c r="G327" s="262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</row>
    <row r="328" spans="2:35">
      <c r="B328" s="262"/>
      <c r="C328" s="263"/>
      <c r="D328" s="263"/>
      <c r="E328" s="263"/>
      <c r="F328" s="376"/>
      <c r="G328" s="262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</row>
    <row r="329" spans="2:35">
      <c r="B329" s="262"/>
      <c r="C329" s="263"/>
      <c r="D329" s="263"/>
      <c r="E329" s="263"/>
      <c r="F329" s="376"/>
      <c r="G329" s="262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</row>
    <row r="330" spans="2:35">
      <c r="B330" s="262"/>
      <c r="C330" s="263"/>
      <c r="D330" s="263"/>
      <c r="E330" s="263"/>
      <c r="F330" s="376"/>
      <c r="G330" s="262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</row>
    <row r="331" spans="2:35">
      <c r="B331" s="262"/>
      <c r="C331" s="263"/>
      <c r="D331" s="263"/>
      <c r="E331" s="263"/>
      <c r="F331" s="376"/>
      <c r="G331" s="262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</row>
    <row r="332" spans="2:35">
      <c r="B332" s="262"/>
      <c r="C332" s="263"/>
      <c r="D332" s="263"/>
      <c r="E332" s="263"/>
      <c r="F332" s="376"/>
      <c r="G332" s="262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</row>
    <row r="333" spans="2:35">
      <c r="B333" s="262"/>
      <c r="C333" s="263"/>
      <c r="D333" s="263"/>
      <c r="E333" s="263"/>
      <c r="F333" s="376"/>
      <c r="G333" s="262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</row>
    <row r="334" spans="2:35">
      <c r="B334" s="262"/>
      <c r="C334" s="263"/>
      <c r="D334" s="263"/>
      <c r="E334" s="263"/>
      <c r="F334" s="376"/>
      <c r="G334" s="262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</row>
    <row r="335" spans="2:35">
      <c r="B335" s="262"/>
      <c r="C335" s="263"/>
      <c r="D335" s="263"/>
      <c r="E335" s="263"/>
      <c r="F335" s="376"/>
      <c r="G335" s="262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</row>
    <row r="336" spans="2:35">
      <c r="B336" s="262"/>
      <c r="C336" s="263"/>
      <c r="D336" s="263"/>
      <c r="E336" s="263"/>
      <c r="F336" s="376"/>
      <c r="G336" s="262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</row>
    <row r="337" spans="2:35">
      <c r="B337" s="262"/>
      <c r="C337" s="263"/>
      <c r="D337" s="263"/>
      <c r="E337" s="263"/>
      <c r="F337" s="376"/>
      <c r="G337" s="262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</row>
    <row r="338" spans="2:35">
      <c r="B338" s="262"/>
      <c r="C338" s="263"/>
      <c r="D338" s="263"/>
      <c r="E338" s="263"/>
      <c r="F338" s="376"/>
      <c r="G338" s="262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</row>
    <row r="339" spans="2:35">
      <c r="B339" s="262"/>
      <c r="C339" s="263"/>
      <c r="D339" s="263"/>
      <c r="E339" s="263"/>
      <c r="F339" s="376"/>
      <c r="G339" s="262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</row>
    <row r="340" spans="2:35">
      <c r="B340" s="262"/>
      <c r="C340" s="263"/>
      <c r="D340" s="263"/>
      <c r="E340" s="263"/>
      <c r="F340" s="376"/>
      <c r="G340" s="262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</row>
    <row r="341" spans="2:35">
      <c r="B341" s="262"/>
      <c r="C341" s="263"/>
      <c r="D341" s="263"/>
      <c r="E341" s="263"/>
      <c r="F341" s="376"/>
      <c r="G341" s="262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</row>
    <row r="342" spans="2:35">
      <c r="B342" s="262"/>
      <c r="C342" s="263"/>
      <c r="D342" s="263"/>
      <c r="E342" s="263"/>
      <c r="F342" s="376"/>
      <c r="G342" s="262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</row>
    <row r="343" spans="2:35">
      <c r="B343" s="262"/>
      <c r="C343" s="263"/>
      <c r="D343" s="263"/>
      <c r="E343" s="263"/>
      <c r="F343" s="376"/>
      <c r="G343" s="262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</row>
    <row r="344" spans="2:35">
      <c r="B344" s="262"/>
      <c r="C344" s="263"/>
      <c r="D344" s="263"/>
      <c r="E344" s="263"/>
      <c r="F344" s="376"/>
      <c r="G344" s="262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</row>
    <row r="345" spans="2:35">
      <c r="B345" s="262"/>
      <c r="C345" s="263"/>
      <c r="D345" s="263"/>
      <c r="E345" s="263"/>
      <c r="F345" s="376"/>
      <c r="G345" s="262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</row>
    <row r="346" spans="2:35">
      <c r="B346" s="262"/>
      <c r="C346" s="263"/>
      <c r="D346" s="263"/>
      <c r="E346" s="263"/>
      <c r="F346" s="376"/>
      <c r="G346" s="262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</row>
    <row r="347" spans="2:35">
      <c r="B347" s="262"/>
      <c r="C347" s="263"/>
      <c r="D347" s="263"/>
      <c r="E347" s="263"/>
      <c r="F347" s="376"/>
      <c r="G347" s="262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</row>
    <row r="348" spans="2:35">
      <c r="B348" s="262"/>
      <c r="C348" s="263"/>
      <c r="D348" s="263"/>
      <c r="E348" s="263"/>
      <c r="F348" s="376"/>
      <c r="G348" s="262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</row>
    <row r="349" spans="2:35">
      <c r="B349" s="262"/>
      <c r="C349" s="263"/>
      <c r="D349" s="263"/>
      <c r="E349" s="263"/>
      <c r="F349" s="376"/>
      <c r="G349" s="262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</row>
    <row r="350" spans="2:35">
      <c r="B350" s="262"/>
      <c r="C350" s="263"/>
      <c r="D350" s="263"/>
      <c r="E350" s="263"/>
      <c r="F350" s="376"/>
      <c r="G350" s="262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</row>
    <row r="351" spans="2:35">
      <c r="B351" s="262"/>
      <c r="C351" s="263"/>
      <c r="D351" s="263"/>
      <c r="E351" s="263"/>
      <c r="F351" s="376"/>
      <c r="G351" s="262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</row>
    <row r="352" spans="2:35">
      <c r="B352" s="262"/>
      <c r="C352" s="263"/>
      <c r="D352" s="263"/>
      <c r="E352" s="263"/>
      <c r="F352" s="376"/>
      <c r="G352" s="262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</row>
    <row r="353" spans="2:35">
      <c r="B353" s="262"/>
      <c r="C353" s="263"/>
      <c r="D353" s="263"/>
      <c r="E353" s="263"/>
      <c r="F353" s="376"/>
      <c r="G353" s="262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</row>
    <row r="354" spans="2:35">
      <c r="B354" s="262"/>
      <c r="C354" s="263"/>
      <c r="D354" s="263"/>
      <c r="E354" s="263"/>
      <c r="F354" s="376"/>
      <c r="G354" s="262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</row>
    <row r="355" spans="2:35">
      <c r="B355" s="262"/>
      <c r="C355" s="263"/>
      <c r="D355" s="263"/>
      <c r="E355" s="263"/>
      <c r="F355" s="376"/>
      <c r="G355" s="262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</row>
    <row r="356" spans="2:35">
      <c r="B356" s="262"/>
      <c r="C356" s="263"/>
      <c r="D356" s="263"/>
      <c r="E356" s="263"/>
      <c r="F356" s="376"/>
      <c r="G356" s="262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</row>
    <row r="357" spans="2:35">
      <c r="B357" s="262"/>
      <c r="C357" s="263"/>
      <c r="D357" s="263"/>
      <c r="E357" s="263"/>
      <c r="F357" s="376"/>
      <c r="G357" s="262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</row>
    <row r="358" spans="2:35">
      <c r="B358" s="262"/>
      <c r="C358" s="263"/>
      <c r="D358" s="263"/>
      <c r="E358" s="263"/>
      <c r="F358" s="376"/>
      <c r="G358" s="262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</row>
    <row r="359" spans="2:35">
      <c r="B359" s="262"/>
      <c r="C359" s="263"/>
      <c r="D359" s="263"/>
      <c r="E359" s="263"/>
      <c r="F359" s="376"/>
      <c r="G359" s="262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8"/>
      <c r="W359" s="238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</row>
    <row r="360" spans="2:35">
      <c r="B360" s="262"/>
      <c r="C360" s="263"/>
      <c r="D360" s="263"/>
      <c r="E360" s="263"/>
      <c r="F360" s="376"/>
      <c r="G360" s="262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</row>
    <row r="361" spans="2:35">
      <c r="B361" s="262"/>
      <c r="C361" s="263"/>
      <c r="D361" s="263"/>
      <c r="E361" s="263"/>
      <c r="F361" s="376"/>
      <c r="G361" s="262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</row>
    <row r="362" spans="2:35">
      <c r="B362" s="262"/>
      <c r="C362" s="263"/>
      <c r="D362" s="263"/>
      <c r="E362" s="263"/>
      <c r="F362" s="376"/>
      <c r="G362" s="262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</row>
    <row r="363" spans="2:35">
      <c r="B363" s="262"/>
      <c r="C363" s="263"/>
      <c r="D363" s="263"/>
      <c r="E363" s="263"/>
      <c r="F363" s="376"/>
      <c r="G363" s="262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</row>
    <row r="364" spans="2:35"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</row>
    <row r="365" spans="2:35"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</row>
    <row r="366" spans="2:35"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</row>
    <row r="367" spans="2:35"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</row>
    <row r="368" spans="2:35"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</row>
    <row r="369" spans="9:35"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</row>
    <row r="370" spans="9:35"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</row>
    <row r="371" spans="9:35"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</row>
    <row r="372" spans="9:35"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</row>
    <row r="373" spans="9:35"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</row>
    <row r="374" spans="9:35"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</row>
    <row r="375" spans="9:35"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</row>
    <row r="376" spans="9:35"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</row>
    <row r="377" spans="9:35"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</row>
    <row r="378" spans="9:35"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</row>
    <row r="379" spans="9:35"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</row>
    <row r="380" spans="9:35"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</row>
    <row r="381" spans="9:35"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</row>
    <row r="382" spans="9:35"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</row>
    <row r="383" spans="9:35"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</row>
    <row r="384" spans="9:35"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</row>
    <row r="385" spans="9:35"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</row>
    <row r="386" spans="9:35"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</row>
    <row r="387" spans="9:35"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</row>
    <row r="388" spans="9:35"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</row>
    <row r="389" spans="9:35"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</row>
    <row r="390" spans="9:35"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</row>
    <row r="391" spans="9:35"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</row>
    <row r="392" spans="9:35"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</row>
    <row r="393" spans="9:35"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8"/>
      <c r="W393" s="238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</row>
    <row r="394" spans="9:35"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</row>
    <row r="395" spans="9:35"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</row>
    <row r="396" spans="9:35"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</row>
    <row r="397" spans="9:35"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</row>
    <row r="398" spans="9:35"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</row>
    <row r="399" spans="9:35"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</row>
    <row r="400" spans="9:35"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</row>
    <row r="401" spans="9:35"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8"/>
      <c r="W401" s="238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</row>
    <row r="402" spans="9:35"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</row>
    <row r="403" spans="9:35"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</row>
    <row r="404" spans="9:35"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</row>
    <row r="405" spans="9:35"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</row>
    <row r="406" spans="9:35"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</row>
    <row r="407" spans="9:35"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8"/>
      <c r="W407" s="238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</row>
    <row r="408" spans="9:35"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</row>
    <row r="409" spans="9:35"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</row>
    <row r="410" spans="9:35"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</row>
    <row r="411" spans="9:35"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</row>
    <row r="412" spans="9:35"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</row>
    <row r="413" spans="9:35"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</row>
    <row r="414" spans="9:35"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</row>
    <row r="415" spans="9:35"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</row>
    <row r="416" spans="9:35"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</row>
    <row r="417" spans="9:35"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</row>
    <row r="418" spans="9:35"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</row>
    <row r="419" spans="9:35"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</row>
    <row r="420" spans="9:35"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</row>
    <row r="421" spans="9:35"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</row>
    <row r="422" spans="9:35"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</row>
    <row r="423" spans="9:35"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</row>
    <row r="424" spans="9:35"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</row>
    <row r="425" spans="9:35"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</row>
    <row r="426" spans="9:35"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</row>
    <row r="427" spans="9:35"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</row>
    <row r="428" spans="9:35"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</row>
    <row r="429" spans="9:35"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</row>
    <row r="430" spans="9:35"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</row>
    <row r="431" spans="9:35"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</row>
    <row r="432" spans="9:35"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</row>
    <row r="433" spans="9:35"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</row>
    <row r="434" spans="9:35"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</row>
    <row r="435" spans="9:35"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8"/>
      <c r="W435" s="238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</row>
    <row r="436" spans="9:35"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</row>
    <row r="437" spans="9:35"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</row>
    <row r="438" spans="9:35"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</row>
    <row r="439" spans="9:35"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</row>
    <row r="440" spans="9:35"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</row>
    <row r="441" spans="9:35"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</row>
    <row r="442" spans="9:35"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</row>
    <row r="443" spans="9:35"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8"/>
      <c r="W443" s="238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</row>
    <row r="444" spans="9:35"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</row>
    <row r="445" spans="9:35"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</row>
    <row r="446" spans="9:35"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</row>
    <row r="447" spans="9:35"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</row>
    <row r="448" spans="9:35"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</row>
    <row r="449" spans="9:35"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8"/>
      <c r="W449" s="238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</row>
    <row r="450" spans="9:35"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</row>
    <row r="451" spans="9:35"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</row>
    <row r="452" spans="9:35"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</row>
    <row r="453" spans="9:35"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</row>
    <row r="454" spans="9:35"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</row>
    <row r="455" spans="9:35"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</row>
    <row r="456" spans="9:35"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</row>
    <row r="457" spans="9:35"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</row>
    <row r="458" spans="9:35"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</row>
    <row r="459" spans="9:35"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</row>
    <row r="460" spans="9:35"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</row>
    <row r="461" spans="9:35"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</row>
    <row r="462" spans="9:35"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</row>
    <row r="463" spans="9:35"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</row>
    <row r="464" spans="9:35"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</row>
    <row r="465" spans="9:35"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</row>
    <row r="466" spans="9:35"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</row>
    <row r="467" spans="9:35"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</row>
    <row r="468" spans="9:35"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</row>
    <row r="469" spans="9:35"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</row>
    <row r="470" spans="9:35"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</row>
    <row r="471" spans="9:35"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</row>
    <row r="472" spans="9:35"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</row>
    <row r="473" spans="9:35"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</row>
    <row r="474" spans="9:35"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</row>
    <row r="475" spans="9:35"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</row>
    <row r="476" spans="9:35"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</row>
    <row r="477" spans="9:35"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8"/>
      <c r="W477" s="238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</row>
    <row r="478" spans="9:35"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</row>
    <row r="479" spans="9:35"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</row>
    <row r="480" spans="9:35"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</row>
    <row r="481" spans="9:35"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</row>
    <row r="482" spans="9:35"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</row>
    <row r="483" spans="9:35"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</row>
    <row r="484" spans="9:35"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</row>
    <row r="485" spans="9:35"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</row>
    <row r="486" spans="9:35"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</row>
    <row r="487" spans="9:35"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</row>
    <row r="488" spans="9:35"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</row>
    <row r="489" spans="9:35"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</row>
    <row r="490" spans="9:35"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</row>
    <row r="491" spans="9:35"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</row>
    <row r="492" spans="9:35"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</row>
    <row r="493" spans="9:35"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</row>
    <row r="494" spans="9:35"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</row>
    <row r="495" spans="9:35"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</row>
    <row r="496" spans="9:35"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</row>
    <row r="497" spans="9:35"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</row>
    <row r="498" spans="9:35"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</row>
    <row r="499" spans="9:35"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</row>
    <row r="500" spans="9:35"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</row>
    <row r="501" spans="9:35"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</row>
    <row r="502" spans="9:35"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</row>
    <row r="503" spans="9:35"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</row>
    <row r="504" spans="9:35"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</row>
    <row r="505" spans="9:35"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</row>
    <row r="506" spans="9:35"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</row>
    <row r="507" spans="9:35"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</row>
    <row r="508" spans="9:35"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</row>
    <row r="509" spans="9:35"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</row>
    <row r="510" spans="9:35"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</row>
    <row r="511" spans="9:35"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</row>
    <row r="512" spans="9:35"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</row>
    <row r="513" spans="9:35"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</row>
    <row r="514" spans="9:35"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</row>
    <row r="515" spans="9:35"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</row>
    <row r="516" spans="9:35"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</row>
    <row r="517" spans="9:35"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</row>
    <row r="518" spans="9:35"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</row>
    <row r="519" spans="9:35"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</row>
    <row r="520" spans="9:35"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</row>
    <row r="521" spans="9:35"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</row>
    <row r="522" spans="9:35"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</row>
    <row r="523" spans="9:35"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</row>
    <row r="524" spans="9:35"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</row>
    <row r="525" spans="9:35"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</row>
    <row r="526" spans="9:35"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</row>
    <row r="527" spans="9:35"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</row>
    <row r="528" spans="9:35"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</row>
    <row r="529" spans="9:35"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</row>
    <row r="530" spans="9:35"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</row>
    <row r="531" spans="9:35"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</row>
    <row r="532" spans="9:35"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</row>
    <row r="533" spans="9:35"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</row>
    <row r="534" spans="9:35"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</row>
    <row r="535" spans="9:35"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</row>
    <row r="536" spans="9:35"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</row>
    <row r="537" spans="9:35"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</row>
    <row r="538" spans="9:35"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</row>
    <row r="539" spans="9:35"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</row>
    <row r="540" spans="9:35"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</row>
    <row r="541" spans="9:35"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</row>
    <row r="542" spans="9:35"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</row>
    <row r="543" spans="9:35"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</row>
    <row r="544" spans="9:35"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</row>
    <row r="545" spans="9:35"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</row>
    <row r="546" spans="9:35"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</row>
    <row r="547" spans="9:35"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</row>
    <row r="548" spans="9:35"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</row>
    <row r="549" spans="9:35"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</row>
    <row r="550" spans="9:35"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</row>
    <row r="551" spans="9:35"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</row>
    <row r="552" spans="9:35"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</row>
    <row r="553" spans="9:35"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</row>
    <row r="554" spans="9:35"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</row>
    <row r="555" spans="9:35"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</row>
    <row r="556" spans="9:35"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</row>
    <row r="557" spans="9:35"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</row>
    <row r="558" spans="9:35"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</row>
    <row r="559" spans="9:35"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</row>
    <row r="560" spans="9:35"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</row>
    <row r="561" spans="9:35"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</row>
    <row r="562" spans="9:35"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</row>
    <row r="563" spans="9:35"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</row>
    <row r="564" spans="9:35"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</row>
    <row r="565" spans="9:35"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</row>
    <row r="566" spans="9:35"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</row>
    <row r="567" spans="9:35"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</row>
    <row r="568" spans="9:35"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</row>
    <row r="569" spans="9:35"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</row>
    <row r="570" spans="9:35"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</row>
    <row r="571" spans="9:35"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</row>
    <row r="572" spans="9:35"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</row>
    <row r="573" spans="9:35"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</row>
    <row r="574" spans="9:35"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</row>
    <row r="575" spans="9:35"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</row>
    <row r="576" spans="9:35"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</row>
    <row r="577" spans="9:35"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</row>
    <row r="578" spans="9:35"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</row>
    <row r="579" spans="9:35"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</row>
    <row r="580" spans="9:35"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</row>
    <row r="581" spans="9:35"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</row>
    <row r="582" spans="9:35"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</row>
    <row r="583" spans="9:35"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</row>
    <row r="584" spans="9:35"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</row>
    <row r="585" spans="9:35"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</row>
    <row r="586" spans="9:35"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</row>
    <row r="587" spans="9:35"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</row>
    <row r="588" spans="9:35"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</row>
    <row r="589" spans="9:35"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</row>
    <row r="590" spans="9:35"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</row>
    <row r="591" spans="9:35"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</row>
    <row r="592" spans="9:35"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</row>
    <row r="593" spans="9:35"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</row>
    <row r="594" spans="9:35"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</row>
    <row r="595" spans="9:35"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</row>
    <row r="596" spans="9:35"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</row>
    <row r="597" spans="9:35"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</row>
    <row r="598" spans="9:35"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</row>
    <row r="599" spans="9:35"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</row>
    <row r="600" spans="9:35"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</row>
    <row r="601" spans="9:35"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</row>
    <row r="602" spans="9:35"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</row>
    <row r="603" spans="9:35"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</row>
    <row r="604" spans="9:35"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</row>
    <row r="605" spans="9:35"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</row>
    <row r="606" spans="9:35"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</row>
    <row r="607" spans="9:35"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</row>
    <row r="608" spans="9:35"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</row>
    <row r="609" spans="9:35"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</row>
    <row r="610" spans="9:35"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</row>
    <row r="611" spans="9:35"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</row>
    <row r="612" spans="9:35"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</row>
    <row r="613" spans="9:35"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</row>
    <row r="614" spans="9:35"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</row>
    <row r="615" spans="9:35"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</row>
    <row r="616" spans="9:35"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</row>
    <row r="617" spans="9:35"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</row>
    <row r="618" spans="9:35"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</row>
    <row r="619" spans="9:35"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</row>
    <row r="620" spans="9:35"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</row>
    <row r="621" spans="9:35"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</row>
    <row r="622" spans="9:35"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</row>
    <row r="623" spans="9:35"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</row>
    <row r="624" spans="9:35"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</row>
    <row r="625" spans="9:35"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</row>
    <row r="626" spans="9:35"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</row>
    <row r="627" spans="9:35"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</row>
    <row r="628" spans="9:35"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</row>
    <row r="629" spans="9:35"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</row>
    <row r="630" spans="9:35"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</row>
    <row r="631" spans="9:35"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</row>
    <row r="632" spans="9:35"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</row>
    <row r="633" spans="9:35"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</row>
    <row r="634" spans="9:35"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</row>
    <row r="635" spans="9:35"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</row>
    <row r="636" spans="9:35"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</row>
    <row r="637" spans="9:35"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</row>
    <row r="638" spans="9:35"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</row>
    <row r="639" spans="9:35"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</row>
    <row r="640" spans="9:35"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</row>
    <row r="641" spans="9:35"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</row>
    <row r="642" spans="9:35"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</row>
    <row r="643" spans="9:35"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</row>
    <row r="644" spans="9:35"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</row>
    <row r="645" spans="9:35"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</row>
    <row r="646" spans="9:35"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</row>
    <row r="647" spans="9:35"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</row>
    <row r="648" spans="9:35"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</row>
    <row r="649" spans="9:35"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</row>
    <row r="650" spans="9:35"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</row>
    <row r="651" spans="9:35"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</row>
    <row r="652" spans="9:35"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</row>
    <row r="653" spans="9:35"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</row>
    <row r="654" spans="9:35"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</row>
    <row r="655" spans="9:35"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</row>
    <row r="656" spans="9:35"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</row>
    <row r="657" spans="9:35"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</row>
    <row r="658" spans="9:35"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</row>
    <row r="659" spans="9:35"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</row>
    <row r="660" spans="9:35"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</row>
    <row r="661" spans="9:35"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</row>
    <row r="662" spans="9:35"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</row>
    <row r="663" spans="9:35"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</row>
    <row r="664" spans="9:35"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</row>
    <row r="665" spans="9:35"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  <c r="AF665" s="238"/>
      <c r="AG665" s="238"/>
      <c r="AH665" s="238"/>
      <c r="AI665" s="238"/>
    </row>
    <row r="666" spans="9:35"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</row>
    <row r="667" spans="9:35"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</row>
    <row r="668" spans="9:35"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</row>
    <row r="669" spans="9:35"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</row>
    <row r="670" spans="9:35"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</row>
    <row r="671" spans="9:35"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</row>
    <row r="672" spans="9:35"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</row>
    <row r="673" spans="9:35"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  <c r="U673" s="238"/>
      <c r="V673" s="238"/>
      <c r="W673" s="238"/>
      <c r="X673" s="238"/>
      <c r="Y673" s="238"/>
      <c r="Z673" s="238"/>
      <c r="AA673" s="238"/>
      <c r="AB673" s="238"/>
      <c r="AC673" s="238"/>
      <c r="AD673" s="238"/>
      <c r="AE673" s="238"/>
      <c r="AF673" s="238"/>
      <c r="AG673" s="238"/>
      <c r="AH673" s="238"/>
      <c r="AI673" s="238"/>
    </row>
    <row r="674" spans="9:35"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</row>
    <row r="675" spans="9:35"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</row>
    <row r="676" spans="9:35"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</row>
    <row r="677" spans="9:35"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</row>
    <row r="678" spans="9:35"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</row>
    <row r="679" spans="9:35"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  <c r="U679" s="238"/>
      <c r="V679" s="238"/>
      <c r="W679" s="238"/>
      <c r="X679" s="238"/>
      <c r="Y679" s="238"/>
      <c r="Z679" s="238"/>
      <c r="AA679" s="238"/>
      <c r="AB679" s="238"/>
      <c r="AC679" s="238"/>
      <c r="AD679" s="238"/>
      <c r="AE679" s="238"/>
      <c r="AF679" s="238"/>
      <c r="AG679" s="238"/>
      <c r="AH679" s="238"/>
      <c r="AI679" s="238"/>
    </row>
    <row r="680" spans="9:35"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</row>
    <row r="681" spans="9:35"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</row>
    <row r="682" spans="9:35"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</row>
    <row r="683" spans="9:35"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</row>
    <row r="684" spans="9:35"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</row>
    <row r="685" spans="9:35"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</row>
    <row r="686" spans="9:35"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</row>
    <row r="687" spans="9:35"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</row>
    <row r="688" spans="9:35"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</row>
    <row r="689" spans="9:35"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</row>
    <row r="690" spans="9:35"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</row>
    <row r="691" spans="9:35"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</row>
    <row r="692" spans="9:35"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</row>
    <row r="693" spans="9:35"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</row>
    <row r="694" spans="9:35"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</row>
    <row r="695" spans="9:35"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</row>
    <row r="696" spans="9:35"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</row>
    <row r="697" spans="9:35"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</row>
    <row r="698" spans="9:35"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</row>
    <row r="699" spans="9:35"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</row>
    <row r="700" spans="9:35"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</row>
    <row r="701" spans="9:35"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</row>
    <row r="702" spans="9:35"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  <c r="U702" s="238"/>
      <c r="V702" s="238"/>
      <c r="W702" s="238"/>
      <c r="X702" s="238"/>
      <c r="Y702" s="238"/>
      <c r="Z702" s="238"/>
      <c r="AA702" s="238"/>
      <c r="AB702" s="238"/>
      <c r="AC702" s="238"/>
      <c r="AD702" s="238"/>
      <c r="AE702" s="238"/>
      <c r="AF702" s="238"/>
      <c r="AG702" s="238"/>
      <c r="AH702" s="238"/>
      <c r="AI702" s="238"/>
    </row>
    <row r="703" spans="9:35"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</row>
    <row r="704" spans="9:35"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</row>
    <row r="705" spans="9:35"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</row>
    <row r="706" spans="9:35"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</row>
    <row r="707" spans="9:35"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  <c r="AA707" s="238"/>
      <c r="AB707" s="238"/>
      <c r="AC707" s="238"/>
      <c r="AD707" s="238"/>
      <c r="AE707" s="238"/>
      <c r="AF707" s="238"/>
      <c r="AG707" s="238"/>
      <c r="AH707" s="238"/>
      <c r="AI707" s="238"/>
    </row>
    <row r="708" spans="9:35"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</row>
    <row r="709" spans="9:35"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</row>
    <row r="710" spans="9:35"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</row>
    <row r="711" spans="9:35"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</row>
    <row r="712" spans="9:35"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</row>
    <row r="713" spans="9:35"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</row>
    <row r="714" spans="9:35"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</row>
    <row r="715" spans="9:35"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  <c r="U715" s="238"/>
      <c r="V715" s="238"/>
      <c r="W715" s="238"/>
      <c r="X715" s="238"/>
      <c r="Y715" s="238"/>
      <c r="Z715" s="238"/>
      <c r="AA715" s="238"/>
      <c r="AB715" s="238"/>
      <c r="AC715" s="238"/>
      <c r="AD715" s="238"/>
      <c r="AE715" s="238"/>
      <c r="AF715" s="238"/>
      <c r="AG715" s="238"/>
      <c r="AH715" s="238"/>
      <c r="AI715" s="238"/>
    </row>
    <row r="716" spans="9:35"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</row>
    <row r="717" spans="9:35"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</row>
    <row r="718" spans="9:35"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</row>
    <row r="719" spans="9:35"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</row>
    <row r="720" spans="9:35"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</row>
    <row r="721" spans="9:35"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  <c r="U721" s="238"/>
      <c r="V721" s="238"/>
      <c r="W721" s="238"/>
      <c r="X721" s="238"/>
      <c r="Y721" s="238"/>
      <c r="Z721" s="238"/>
      <c r="AA721" s="238"/>
      <c r="AB721" s="238"/>
      <c r="AC721" s="238"/>
      <c r="AD721" s="238"/>
      <c r="AE721" s="238"/>
      <c r="AF721" s="238"/>
      <c r="AG721" s="238"/>
      <c r="AH721" s="238"/>
      <c r="AI721" s="238"/>
    </row>
    <row r="722" spans="9:35"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</row>
    <row r="723" spans="9:35"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</row>
    <row r="724" spans="9:35"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</row>
    <row r="725" spans="9:35"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</row>
    <row r="726" spans="9:35"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</row>
    <row r="727" spans="9:35"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</row>
    <row r="728" spans="9:35"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</row>
    <row r="729" spans="9:35"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</row>
    <row r="730" spans="9:35"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</row>
    <row r="731" spans="9:35"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</row>
    <row r="732" spans="9:35"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</row>
    <row r="733" spans="9:35"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</row>
    <row r="734" spans="9:35"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</row>
    <row r="735" spans="9:35"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</row>
    <row r="736" spans="9:35"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</row>
    <row r="737" spans="9:35"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</row>
    <row r="738" spans="9:35"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</row>
    <row r="739" spans="9:35"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</row>
    <row r="740" spans="9:35"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</row>
    <row r="741" spans="9:35"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</row>
    <row r="742" spans="9:35"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</row>
    <row r="743" spans="9:35"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</row>
    <row r="744" spans="9:35"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  <c r="U744" s="238"/>
      <c r="V744" s="238"/>
      <c r="W744" s="238"/>
      <c r="X744" s="238"/>
      <c r="Y744" s="238"/>
      <c r="Z744" s="238"/>
      <c r="AA744" s="238"/>
      <c r="AB744" s="238"/>
      <c r="AC744" s="238"/>
      <c r="AD744" s="238"/>
      <c r="AE744" s="238"/>
      <c r="AF744" s="238"/>
      <c r="AG744" s="238"/>
      <c r="AH744" s="238"/>
      <c r="AI744" s="238"/>
    </row>
    <row r="745" spans="9:35"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</row>
    <row r="746" spans="9:35"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</row>
    <row r="747" spans="9:35"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</row>
    <row r="748" spans="9:35"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</row>
    <row r="749" spans="9:35"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  <c r="AA749" s="238"/>
      <c r="AB749" s="238"/>
      <c r="AC749" s="238"/>
      <c r="AD749" s="238"/>
      <c r="AE749" s="238"/>
      <c r="AF749" s="238"/>
      <c r="AG749" s="238"/>
      <c r="AH749" s="238"/>
      <c r="AI749" s="238"/>
    </row>
    <row r="750" spans="9:35"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</row>
    <row r="751" spans="9:35"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</row>
    <row r="752" spans="9:35"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</row>
    <row r="753" spans="9:35"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</row>
    <row r="754" spans="9:35"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</row>
    <row r="755" spans="9:35"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</row>
    <row r="756" spans="9:35"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</row>
    <row r="757" spans="9:35"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  <c r="U757" s="238"/>
      <c r="V757" s="238"/>
      <c r="W757" s="238"/>
      <c r="X757" s="238"/>
      <c r="Y757" s="238"/>
      <c r="Z757" s="238"/>
      <c r="AA757" s="238"/>
      <c r="AB757" s="238"/>
      <c r="AC757" s="238"/>
      <c r="AD757" s="238"/>
      <c r="AE757" s="238"/>
      <c r="AF757" s="238"/>
      <c r="AG757" s="238"/>
      <c r="AH757" s="238"/>
      <c r="AI757" s="238"/>
    </row>
    <row r="758" spans="9:35"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</row>
    <row r="759" spans="9:35"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</row>
    <row r="760" spans="9:35"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</row>
    <row r="761" spans="9:35"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</row>
    <row r="762" spans="9:35"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</row>
    <row r="763" spans="9:35"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  <c r="U763" s="238"/>
      <c r="V763" s="238"/>
      <c r="W763" s="238"/>
      <c r="X763" s="238"/>
      <c r="Y763" s="238"/>
      <c r="Z763" s="238"/>
      <c r="AA763" s="238"/>
      <c r="AB763" s="238"/>
      <c r="AC763" s="238"/>
      <c r="AD763" s="238"/>
      <c r="AE763" s="238"/>
      <c r="AF763" s="238"/>
      <c r="AG763" s="238"/>
      <c r="AH763" s="238"/>
      <c r="AI763" s="238"/>
    </row>
    <row r="764" spans="9:35"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</row>
    <row r="765" spans="9:35"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</row>
    <row r="766" spans="9:35"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</row>
    <row r="767" spans="9:35"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</row>
    <row r="768" spans="9:35"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</row>
    <row r="769" spans="9:35"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</row>
    <row r="770" spans="9:35"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</row>
    <row r="771" spans="9:35"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</row>
    <row r="772" spans="9:35"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</row>
    <row r="773" spans="9:35"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</row>
    <row r="774" spans="9:35"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</row>
    <row r="775" spans="9:35"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</row>
    <row r="776" spans="9:35"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</row>
    <row r="777" spans="9:35"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</row>
    <row r="778" spans="9:35"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</row>
    <row r="779" spans="9:35"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</row>
    <row r="780" spans="9:35"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</row>
    <row r="781" spans="9:35"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</row>
    <row r="782" spans="9:35"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</row>
    <row r="783" spans="9:35"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</row>
    <row r="784" spans="9:35"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</row>
    <row r="785" spans="9:35"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</row>
    <row r="786" spans="9:35"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  <c r="U786" s="238"/>
      <c r="V786" s="238"/>
      <c r="W786" s="238"/>
      <c r="X786" s="238"/>
      <c r="Y786" s="238"/>
      <c r="Z786" s="238"/>
      <c r="AA786" s="238"/>
      <c r="AB786" s="238"/>
      <c r="AC786" s="238"/>
      <c r="AD786" s="238"/>
      <c r="AE786" s="238"/>
      <c r="AF786" s="238"/>
      <c r="AG786" s="238"/>
      <c r="AH786" s="238"/>
      <c r="AI786" s="238"/>
    </row>
    <row r="787" spans="9:35"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</row>
    <row r="788" spans="9:35"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</row>
    <row r="789" spans="9:35"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</row>
    <row r="790" spans="9:35"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</row>
    <row r="791" spans="9:35"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  <c r="U791" s="238"/>
      <c r="V791" s="238"/>
      <c r="W791" s="238"/>
      <c r="X791" s="238"/>
      <c r="Y791" s="238"/>
      <c r="Z791" s="238"/>
      <c r="AA791" s="238"/>
      <c r="AB791" s="238"/>
      <c r="AC791" s="238"/>
      <c r="AD791" s="238"/>
      <c r="AE791" s="238"/>
      <c r="AF791" s="238"/>
      <c r="AG791" s="238"/>
      <c r="AH791" s="238"/>
      <c r="AI791" s="238"/>
    </row>
    <row r="792" spans="9:35"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</row>
    <row r="793" spans="9:35"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</row>
    <row r="794" spans="9:35"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  <c r="U794" s="238"/>
      <c r="V794" s="238"/>
      <c r="W794" s="238"/>
      <c r="X794" s="238"/>
      <c r="Y794" s="238"/>
      <c r="Z794" s="238"/>
      <c r="AA794" s="238"/>
      <c r="AB794" s="238"/>
      <c r="AC794" s="238"/>
      <c r="AD794" s="238"/>
      <c r="AE794" s="238"/>
      <c r="AF794" s="238"/>
      <c r="AG794" s="238"/>
      <c r="AH794" s="238"/>
      <c r="AI794" s="238"/>
    </row>
    <row r="795" spans="9:35"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</row>
    <row r="796" spans="9:35"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</row>
    <row r="797" spans="9:35"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</row>
    <row r="798" spans="9:35"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</row>
    <row r="799" spans="9:35"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</row>
    <row r="800" spans="9:35"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</row>
    <row r="801" spans="9:35"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</row>
    <row r="802" spans="9:35"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</row>
    <row r="803" spans="9:35"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</row>
    <row r="804" spans="9:35"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</row>
    <row r="805" spans="9:35"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</row>
    <row r="806" spans="9:35"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</row>
    <row r="807" spans="9:35"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</row>
    <row r="808" spans="9:35"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</row>
    <row r="809" spans="9:35"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</row>
    <row r="810" spans="9:35"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</row>
    <row r="811" spans="9:35"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</row>
    <row r="812" spans="9:35"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</row>
    <row r="813" spans="9:35"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</row>
    <row r="814" spans="9:35"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</row>
    <row r="815" spans="9:35"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</row>
    <row r="816" spans="9:35"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</row>
    <row r="817" spans="9:35"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  <c r="U817" s="238"/>
      <c r="V817" s="238"/>
      <c r="W817" s="238"/>
      <c r="X817" s="238"/>
      <c r="Y817" s="238"/>
      <c r="Z817" s="238"/>
      <c r="AA817" s="238"/>
      <c r="AB817" s="238"/>
      <c r="AC817" s="238"/>
      <c r="AD817" s="238"/>
      <c r="AE817" s="238"/>
      <c r="AF817" s="238"/>
      <c r="AG817" s="238"/>
      <c r="AH817" s="238"/>
      <c r="AI817" s="238"/>
    </row>
    <row r="818" spans="9:35"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</row>
    <row r="819" spans="9:35"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</row>
    <row r="820" spans="9:35"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</row>
    <row r="821" spans="9:35"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</row>
    <row r="822" spans="9:35"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  <c r="U822" s="238"/>
      <c r="V822" s="238"/>
      <c r="W822" s="238"/>
      <c r="X822" s="238"/>
      <c r="Y822" s="238"/>
      <c r="Z822" s="238"/>
      <c r="AA822" s="238"/>
      <c r="AB822" s="238"/>
      <c r="AC822" s="238"/>
      <c r="AD822" s="238"/>
      <c r="AE822" s="238"/>
      <c r="AF822" s="238"/>
      <c r="AG822" s="238"/>
      <c r="AH822" s="238"/>
      <c r="AI822" s="238"/>
    </row>
    <row r="823" spans="9:35"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</row>
    <row r="824" spans="9:35"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</row>
    <row r="825" spans="9:35"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</row>
    <row r="826" spans="9:35"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</row>
    <row r="827" spans="9:35"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</row>
    <row r="828" spans="9:35"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</row>
    <row r="829" spans="9:35"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</row>
    <row r="830" spans="9:35"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  <c r="U830" s="238"/>
      <c r="V830" s="238"/>
      <c r="W830" s="238"/>
      <c r="X830" s="238"/>
      <c r="Y830" s="238"/>
      <c r="Z830" s="238"/>
      <c r="AA830" s="238"/>
      <c r="AB830" s="238"/>
      <c r="AC830" s="238"/>
      <c r="AD830" s="238"/>
      <c r="AE830" s="238"/>
      <c r="AF830" s="238"/>
      <c r="AG830" s="238"/>
      <c r="AH830" s="238"/>
      <c r="AI830" s="238"/>
    </row>
    <row r="831" spans="9:35"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</row>
    <row r="832" spans="9:35"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</row>
    <row r="833" spans="9:35"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</row>
    <row r="834" spans="9:35"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</row>
    <row r="835" spans="9:35"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</row>
    <row r="836" spans="9:35"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  <c r="U836" s="238"/>
      <c r="V836" s="238"/>
      <c r="W836" s="238"/>
      <c r="X836" s="238"/>
      <c r="Y836" s="238"/>
      <c r="Z836" s="238"/>
      <c r="AA836" s="238"/>
      <c r="AB836" s="238"/>
      <c r="AC836" s="238"/>
      <c r="AD836" s="238"/>
      <c r="AE836" s="238"/>
      <c r="AF836" s="238"/>
      <c r="AG836" s="238"/>
      <c r="AH836" s="238"/>
      <c r="AI836" s="238"/>
    </row>
    <row r="837" spans="9:35"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</row>
    <row r="838" spans="9:35"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</row>
    <row r="839" spans="9:35"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</row>
    <row r="840" spans="9:35"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</row>
    <row r="841" spans="9:35"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</row>
    <row r="842" spans="9:35"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</row>
    <row r="843" spans="9:35"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</row>
    <row r="844" spans="9:35"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</row>
    <row r="845" spans="9:35"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</row>
    <row r="846" spans="9:35"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</row>
    <row r="847" spans="9:35"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</row>
    <row r="848" spans="9:35"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</row>
    <row r="849" spans="9:35"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</row>
    <row r="850" spans="9:35"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</row>
    <row r="851" spans="9:35"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</row>
    <row r="852" spans="9:35"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</row>
    <row r="853" spans="9:35"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</row>
    <row r="854" spans="9:35"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</row>
    <row r="855" spans="9:35"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</row>
    <row r="856" spans="9:35"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</row>
    <row r="857" spans="9:35"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</row>
    <row r="858" spans="9:35"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</row>
    <row r="859" spans="9:35"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  <c r="U859" s="238"/>
      <c r="V859" s="238"/>
      <c r="W859" s="238"/>
      <c r="X859" s="238"/>
      <c r="Y859" s="238"/>
      <c r="Z859" s="238"/>
      <c r="AA859" s="238"/>
      <c r="AB859" s="238"/>
      <c r="AC859" s="238"/>
      <c r="AD859" s="238"/>
      <c r="AE859" s="238"/>
      <c r="AF859" s="238"/>
      <c r="AG859" s="238"/>
      <c r="AH859" s="238"/>
      <c r="AI859" s="238"/>
    </row>
    <row r="860" spans="9:35"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</row>
    <row r="861" spans="9:35"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</row>
    <row r="862" spans="9:35"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</row>
    <row r="863" spans="9:35"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</row>
    <row r="864" spans="9:35"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  <c r="U864" s="238"/>
      <c r="V864" s="238"/>
      <c r="W864" s="238"/>
      <c r="X864" s="238"/>
      <c r="Y864" s="238"/>
      <c r="Z864" s="238"/>
      <c r="AA864" s="238"/>
      <c r="AB864" s="238"/>
      <c r="AC864" s="238"/>
      <c r="AD864" s="238"/>
      <c r="AE864" s="238"/>
      <c r="AF864" s="238"/>
      <c r="AG864" s="238"/>
      <c r="AH864" s="238"/>
      <c r="AI864" s="238"/>
    </row>
    <row r="865" spans="9:35"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</row>
    <row r="866" spans="9:35"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</row>
    <row r="867" spans="9:35"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</row>
    <row r="868" spans="9:35"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</row>
    <row r="869" spans="9:35"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</row>
    <row r="870" spans="9:35"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</row>
    <row r="871" spans="9:35"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</row>
    <row r="872" spans="9:35"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  <c r="U872" s="238"/>
      <c r="V872" s="238"/>
      <c r="W872" s="238"/>
      <c r="X872" s="238"/>
      <c r="Y872" s="238"/>
      <c r="Z872" s="238"/>
      <c r="AA872" s="238"/>
      <c r="AB872" s="238"/>
      <c r="AC872" s="238"/>
      <c r="AD872" s="238"/>
      <c r="AE872" s="238"/>
      <c r="AF872" s="238"/>
      <c r="AG872" s="238"/>
      <c r="AH872" s="238"/>
      <c r="AI872" s="238"/>
    </row>
    <row r="873" spans="9:35"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</row>
    <row r="874" spans="9:35"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</row>
    <row r="875" spans="9:35"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</row>
    <row r="876" spans="9:35"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</row>
    <row r="877" spans="9:35"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</row>
    <row r="878" spans="9:35"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  <c r="U878" s="238"/>
      <c r="V878" s="238"/>
      <c r="W878" s="238"/>
      <c r="X878" s="238"/>
      <c r="Y878" s="238"/>
      <c r="Z878" s="238"/>
      <c r="AA878" s="238"/>
      <c r="AB878" s="238"/>
      <c r="AC878" s="238"/>
      <c r="AD878" s="238"/>
      <c r="AE878" s="238"/>
      <c r="AF878" s="238"/>
      <c r="AG878" s="238"/>
      <c r="AH878" s="238"/>
      <c r="AI878" s="238"/>
    </row>
    <row r="879" spans="9:35"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</row>
    <row r="880" spans="9:35"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</row>
    <row r="881" spans="9:35"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</row>
    <row r="882" spans="9:35"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</row>
    <row r="883" spans="9:35"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</row>
    <row r="884" spans="9:35"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</row>
    <row r="885" spans="9:35"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</row>
    <row r="886" spans="9:35"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</row>
    <row r="887" spans="9:35"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</row>
    <row r="888" spans="9:35"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</row>
    <row r="889" spans="9:35"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</row>
    <row r="890" spans="9:35"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</row>
    <row r="891" spans="9:35"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</row>
    <row r="892" spans="9:35"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</row>
    <row r="893" spans="9:35"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</row>
    <row r="894" spans="9:35"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</row>
    <row r="895" spans="9:35"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</row>
    <row r="896" spans="9:35"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</row>
    <row r="897" spans="9:35"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</row>
    <row r="898" spans="9:35"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</row>
    <row r="899" spans="9:35"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</row>
    <row r="900" spans="9:35"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</row>
    <row r="901" spans="9:35"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  <c r="U901" s="238"/>
      <c r="V901" s="238"/>
      <c r="W901" s="238"/>
      <c r="X901" s="238"/>
      <c r="Y901" s="238"/>
      <c r="Z901" s="238"/>
      <c r="AA901" s="238"/>
      <c r="AB901" s="238"/>
      <c r="AC901" s="238"/>
      <c r="AD901" s="238"/>
      <c r="AE901" s="238"/>
      <c r="AF901" s="238"/>
      <c r="AG901" s="238"/>
      <c r="AH901" s="238"/>
      <c r="AI901" s="238"/>
    </row>
    <row r="902" spans="9:35"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</row>
    <row r="903" spans="9:35"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</row>
    <row r="904" spans="9:35"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</row>
    <row r="905" spans="9:35"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</row>
    <row r="906" spans="9:35"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  <c r="U906" s="238"/>
      <c r="V906" s="238"/>
      <c r="W906" s="238"/>
      <c r="X906" s="238"/>
      <c r="Y906" s="238"/>
      <c r="Z906" s="238"/>
      <c r="AA906" s="238"/>
      <c r="AB906" s="238"/>
      <c r="AC906" s="238"/>
      <c r="AD906" s="238"/>
      <c r="AE906" s="238"/>
      <c r="AF906" s="238"/>
      <c r="AG906" s="238"/>
      <c r="AH906" s="238"/>
      <c r="AI906" s="238"/>
    </row>
    <row r="907" spans="9:35"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</row>
    <row r="908" spans="9:35"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</row>
    <row r="909" spans="9:35"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</row>
    <row r="910" spans="9:35"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</row>
    <row r="911" spans="9:35"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</row>
    <row r="912" spans="9:35"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</row>
    <row r="913" spans="9:35"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</row>
    <row r="914" spans="9:35"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  <c r="U914" s="238"/>
      <c r="V914" s="238"/>
      <c r="W914" s="238"/>
      <c r="X914" s="238"/>
      <c r="Y914" s="238"/>
      <c r="Z914" s="238"/>
      <c r="AA914" s="238"/>
      <c r="AB914" s="238"/>
      <c r="AC914" s="238"/>
      <c r="AD914" s="238"/>
      <c r="AE914" s="238"/>
      <c r="AF914" s="238"/>
      <c r="AG914" s="238"/>
      <c r="AH914" s="238"/>
      <c r="AI914" s="238"/>
    </row>
    <row r="915" spans="9:35"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</row>
    <row r="916" spans="9:35"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</row>
    <row r="917" spans="9:35"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</row>
    <row r="918" spans="9:35"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</row>
    <row r="919" spans="9:35"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</row>
    <row r="920" spans="9:35"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  <c r="U920" s="238"/>
      <c r="V920" s="238"/>
      <c r="W920" s="238"/>
      <c r="X920" s="238"/>
      <c r="Y920" s="238"/>
      <c r="Z920" s="238"/>
      <c r="AA920" s="238"/>
      <c r="AB920" s="238"/>
      <c r="AC920" s="238"/>
      <c r="AD920" s="238"/>
      <c r="AE920" s="238"/>
      <c r="AF920" s="238"/>
      <c r="AG920" s="238"/>
      <c r="AH920" s="238"/>
      <c r="AI920" s="238"/>
    </row>
    <row r="921" spans="9:35"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</row>
    <row r="922" spans="9:35"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</row>
    <row r="923" spans="9:35"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</row>
    <row r="924" spans="9:35"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</row>
    <row r="925" spans="9:35"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</row>
    <row r="926" spans="9:35"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</row>
    <row r="927" spans="9:35"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</row>
    <row r="928" spans="9:35"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</row>
    <row r="929" spans="9:35"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</row>
    <row r="930" spans="9:35"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</row>
    <row r="931" spans="9:35"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</row>
    <row r="932" spans="9:35"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</row>
    <row r="933" spans="9:35"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</row>
    <row r="934" spans="9:35"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</row>
    <row r="935" spans="9:35"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</row>
    <row r="936" spans="9:35"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</row>
    <row r="937" spans="9:35"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</row>
    <row r="938" spans="9:35"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83" zoomScaleNormal="70" workbookViewId="0">
      <selection activeCell="K17" sqref="K1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77">
        <v>1</v>
      </c>
      <c r="B10" s="478">
        <v>44175</v>
      </c>
      <c r="C10" s="479"/>
      <c r="D10" s="480" t="s">
        <v>773</v>
      </c>
      <c r="E10" s="481" t="s">
        <v>558</v>
      </c>
      <c r="F10" s="489">
        <v>1427.5</v>
      </c>
      <c r="G10" s="482">
        <v>1330</v>
      </c>
      <c r="H10" s="489">
        <v>1500</v>
      </c>
      <c r="I10" s="483" t="s">
        <v>831</v>
      </c>
      <c r="J10" s="484" t="s">
        <v>832</v>
      </c>
      <c r="K10" s="484">
        <f t="shared" ref="K10" si="0">H10-F10</f>
        <v>72.5</v>
      </c>
      <c r="L10" s="485">
        <f>(F10*-0.07)/100</f>
        <v>-0.99925000000000008</v>
      </c>
      <c r="M10" s="486">
        <f t="shared" ref="M10" si="1">(K10+L10)/F10</f>
        <v>5.008809106830122E-2</v>
      </c>
      <c r="N10" s="487" t="s">
        <v>557</v>
      </c>
      <c r="O10" s="488">
        <v>44175</v>
      </c>
      <c r="P10" s="401"/>
      <c r="Q10" s="61"/>
      <c r="R10" s="336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504">
        <v>2</v>
      </c>
      <c r="B11" s="501">
        <v>44201</v>
      </c>
      <c r="C11" s="469"/>
      <c r="D11" s="467" t="s">
        <v>74</v>
      </c>
      <c r="E11" s="468" t="s">
        <v>558</v>
      </c>
      <c r="F11" s="465">
        <v>3540</v>
      </c>
      <c r="G11" s="505">
        <v>3295</v>
      </c>
      <c r="H11" s="465">
        <f>(3682.5+3520)/2</f>
        <v>3601.25</v>
      </c>
      <c r="I11" s="502" t="s">
        <v>835</v>
      </c>
      <c r="J11" s="466" t="s">
        <v>813</v>
      </c>
      <c r="K11" s="503">
        <f t="shared" ref="K11:K12" si="2">H11-F11</f>
        <v>61.25</v>
      </c>
      <c r="L11" s="462">
        <f t="shared" ref="L11" si="3">(F11*-0.8)/100</f>
        <v>-28.32</v>
      </c>
      <c r="M11" s="463">
        <f>(K11+L11)/F11</f>
        <v>9.3022598870056497E-3</v>
      </c>
      <c r="N11" s="466" t="s">
        <v>557</v>
      </c>
      <c r="O11" s="464">
        <v>44228</v>
      </c>
      <c r="P11" s="490"/>
      <c r="Q11" s="4"/>
      <c r="R11" s="491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477">
        <v>3</v>
      </c>
      <c r="B12" s="478">
        <v>44229</v>
      </c>
      <c r="C12" s="479"/>
      <c r="D12" s="480" t="s">
        <v>403</v>
      </c>
      <c r="E12" s="481" t="s">
        <v>558</v>
      </c>
      <c r="F12" s="489">
        <v>2197.5</v>
      </c>
      <c r="G12" s="482">
        <v>2070</v>
      </c>
      <c r="H12" s="489">
        <v>2300</v>
      </c>
      <c r="I12" s="483" t="s">
        <v>861</v>
      </c>
      <c r="J12" s="484" t="s">
        <v>862</v>
      </c>
      <c r="K12" s="484">
        <f t="shared" si="2"/>
        <v>102.5</v>
      </c>
      <c r="L12" s="485">
        <f>(F12*-0.07)/100</f>
        <v>-1.5382500000000001</v>
      </c>
      <c r="M12" s="486">
        <f t="shared" ref="M12" si="4">(K12+L12)/F12</f>
        <v>4.5943913538111489E-2</v>
      </c>
      <c r="N12" s="487" t="s">
        <v>557</v>
      </c>
      <c r="O12" s="488">
        <v>43863</v>
      </c>
      <c r="P12" s="490"/>
      <c r="Q12" s="4"/>
      <c r="R12" s="491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519">
        <v>4</v>
      </c>
      <c r="B13" s="520">
        <v>44229</v>
      </c>
      <c r="C13" s="439"/>
      <c r="D13" s="432" t="s">
        <v>114</v>
      </c>
      <c r="E13" s="433" t="s">
        <v>558</v>
      </c>
      <c r="F13" s="407" t="s">
        <v>859</v>
      </c>
      <c r="G13" s="524">
        <v>2090</v>
      </c>
      <c r="H13" s="407"/>
      <c r="I13" s="522" t="s">
        <v>860</v>
      </c>
      <c r="J13" s="372" t="s">
        <v>559</v>
      </c>
      <c r="K13" s="521"/>
      <c r="L13" s="426"/>
      <c r="M13" s="422"/>
      <c r="N13" s="372"/>
      <c r="O13" s="429"/>
      <c r="P13" s="490"/>
      <c r="Q13" s="4"/>
      <c r="R13" s="491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519"/>
      <c r="B14" s="520"/>
      <c r="C14" s="439"/>
      <c r="D14" s="432"/>
      <c r="E14" s="433"/>
      <c r="F14" s="407"/>
      <c r="G14" s="524"/>
      <c r="H14" s="407"/>
      <c r="I14" s="522"/>
      <c r="J14" s="372"/>
      <c r="K14" s="521"/>
      <c r="L14" s="426"/>
      <c r="M14" s="422"/>
      <c r="N14" s="372"/>
      <c r="O14" s="429"/>
      <c r="P14" s="490"/>
      <c r="Q14" s="4"/>
      <c r="R14" s="491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2" customFormat="1" ht="14.25">
      <c r="A15" s="378"/>
      <c r="B15" s="393"/>
      <c r="C15" s="394"/>
      <c r="D15" s="405"/>
      <c r="E15" s="398"/>
      <c r="F15" s="398"/>
      <c r="G15" s="403"/>
      <c r="H15" s="398"/>
      <c r="I15" s="395"/>
      <c r="J15" s="400"/>
      <c r="K15" s="400"/>
      <c r="L15" s="408"/>
      <c r="M15" s="371"/>
      <c r="N15" s="381"/>
      <c r="O15" s="377"/>
      <c r="P15" s="401"/>
      <c r="Q15" s="61"/>
      <c r="R15" s="336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spans="1:28" s="2" customFormat="1" ht="14.25">
      <c r="A16" s="453"/>
      <c r="B16" s="454"/>
      <c r="C16" s="455"/>
      <c r="D16" s="456"/>
      <c r="E16" s="457"/>
      <c r="F16" s="457"/>
      <c r="G16" s="420"/>
      <c r="H16" s="457"/>
      <c r="I16" s="458"/>
      <c r="J16" s="421"/>
      <c r="K16" s="421"/>
      <c r="L16" s="459"/>
      <c r="M16" s="76"/>
      <c r="N16" s="460"/>
      <c r="O16" s="461"/>
      <c r="P16" s="401"/>
      <c r="Q16" s="61"/>
      <c r="R16" s="336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spans="1:38" s="2" customFormat="1" ht="14.25">
      <c r="A17" s="453"/>
      <c r="B17" s="454"/>
      <c r="C17" s="455"/>
      <c r="D17" s="456"/>
      <c r="E17" s="457"/>
      <c r="F17" s="457"/>
      <c r="G17" s="420"/>
      <c r="H17" s="457"/>
      <c r="I17" s="458"/>
      <c r="J17" s="421"/>
      <c r="K17" s="421"/>
      <c r="L17" s="459"/>
      <c r="M17" s="76"/>
      <c r="N17" s="460"/>
      <c r="O17" s="461"/>
      <c r="P17" s="401"/>
      <c r="Q17" s="61"/>
      <c r="R17" s="336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2" customHeight="1">
      <c r="A18" s="20" t="s">
        <v>561</v>
      </c>
      <c r="B18" s="21"/>
      <c r="C18" s="22"/>
      <c r="D18" s="23"/>
      <c r="E18" s="24"/>
      <c r="F18" s="25"/>
      <c r="G18" s="25"/>
      <c r="H18" s="25"/>
      <c r="I18" s="25"/>
      <c r="J18" s="62"/>
      <c r="K18" s="25"/>
      <c r="L18" s="409"/>
      <c r="M18" s="35"/>
      <c r="N18" s="62"/>
      <c r="O18" s="63"/>
      <c r="P18" s="5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2" customFormat="1" ht="12" customHeight="1">
      <c r="A19" s="26" t="s">
        <v>562</v>
      </c>
      <c r="B19" s="20"/>
      <c r="C19" s="20"/>
      <c r="D19" s="20"/>
      <c r="F19" s="27" t="s">
        <v>563</v>
      </c>
      <c r="G19" s="14"/>
      <c r="H19" s="28"/>
      <c r="I19" s="33"/>
      <c r="J19" s="64"/>
      <c r="K19" s="65"/>
      <c r="L19" s="410"/>
      <c r="M19" s="66"/>
      <c r="N19" s="13"/>
      <c r="O19" s="67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0" t="s">
        <v>564</v>
      </c>
      <c r="B20" s="20"/>
      <c r="C20" s="20"/>
      <c r="D20" s="20"/>
      <c r="E20" s="29"/>
      <c r="F20" s="27" t="s">
        <v>565</v>
      </c>
      <c r="G20" s="14"/>
      <c r="H20" s="28"/>
      <c r="I20" s="33"/>
      <c r="J20" s="64"/>
      <c r="K20" s="65"/>
      <c r="L20" s="410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/>
      <c r="B21" s="20"/>
      <c r="C21" s="20"/>
      <c r="D21" s="20"/>
      <c r="E21" s="29"/>
      <c r="F21" s="14"/>
      <c r="G21" s="14"/>
      <c r="H21" s="28"/>
      <c r="I21" s="33"/>
      <c r="J21" s="68"/>
      <c r="K21" s="65"/>
      <c r="L21" s="410"/>
      <c r="M21" s="14"/>
      <c r="N21" s="69"/>
      <c r="O21" s="5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5">
      <c r="A22" s="8"/>
      <c r="B22" s="30" t="s">
        <v>566</v>
      </c>
      <c r="C22" s="30"/>
      <c r="D22" s="30"/>
      <c r="E22" s="30"/>
      <c r="F22" s="31"/>
      <c r="G22" s="29"/>
      <c r="H22" s="29"/>
      <c r="I22" s="70"/>
      <c r="J22" s="71"/>
      <c r="K22" s="72"/>
      <c r="L22" s="411"/>
      <c r="M22" s="9"/>
      <c r="N22" s="8"/>
      <c r="O22" s="50"/>
      <c r="P22" s="4"/>
      <c r="R22" s="79"/>
      <c r="S22" s="13"/>
      <c r="T22" s="13"/>
      <c r="U22" s="13"/>
      <c r="V22" s="13"/>
      <c r="W22" s="13"/>
      <c r="X22" s="13"/>
      <c r="Y22" s="13"/>
      <c r="Z22" s="13"/>
    </row>
    <row r="23" spans="1:38" s="3" customFormat="1" ht="38.25">
      <c r="A23" s="17" t="s">
        <v>16</v>
      </c>
      <c r="B23" s="18" t="s">
        <v>535</v>
      </c>
      <c r="C23" s="18"/>
      <c r="D23" s="19" t="s">
        <v>546</v>
      </c>
      <c r="E23" s="18" t="s">
        <v>547</v>
      </c>
      <c r="F23" s="18" t="s">
        <v>548</v>
      </c>
      <c r="G23" s="18" t="s">
        <v>567</v>
      </c>
      <c r="H23" s="18" t="s">
        <v>550</v>
      </c>
      <c r="I23" s="18" t="s">
        <v>551</v>
      </c>
      <c r="J23" s="18" t="s">
        <v>552</v>
      </c>
      <c r="K23" s="59" t="s">
        <v>568</v>
      </c>
      <c r="L23" s="412" t="s">
        <v>823</v>
      </c>
      <c r="M23" s="60" t="s">
        <v>822</v>
      </c>
      <c r="N23" s="18" t="s">
        <v>555</v>
      </c>
      <c r="O23" s="75" t="s">
        <v>556</v>
      </c>
      <c r="P23" s="4"/>
      <c r="Q23" s="37"/>
      <c r="R23" s="35"/>
      <c r="S23" s="35"/>
      <c r="T23" s="35"/>
    </row>
    <row r="24" spans="1:38" s="389" customFormat="1" ht="15" customHeight="1">
      <c r="A24" s="526">
        <v>1</v>
      </c>
      <c r="B24" s="527">
        <v>44228</v>
      </c>
      <c r="C24" s="469"/>
      <c r="D24" s="467" t="s">
        <v>68</v>
      </c>
      <c r="E24" s="468" t="s">
        <v>558</v>
      </c>
      <c r="F24" s="465">
        <v>566</v>
      </c>
      <c r="G24" s="465">
        <v>548</v>
      </c>
      <c r="H24" s="465">
        <v>577</v>
      </c>
      <c r="I24" s="466">
        <v>600</v>
      </c>
      <c r="J24" s="466" t="s">
        <v>981</v>
      </c>
      <c r="K24" s="503">
        <f t="shared" ref="K24" si="5">H24-F24</f>
        <v>11</v>
      </c>
      <c r="L24" s="462">
        <f>(F24*-0.07)/100</f>
        <v>-0.39620000000000005</v>
      </c>
      <c r="M24" s="463">
        <f t="shared" ref="M24" si="6">(K24+L24)/F24</f>
        <v>1.8734628975265018E-2</v>
      </c>
      <c r="N24" s="466" t="s">
        <v>557</v>
      </c>
      <c r="O24" s="509">
        <v>44228</v>
      </c>
      <c r="P24" s="4"/>
      <c r="Q24" s="4"/>
      <c r="R24" s="339" t="s">
        <v>560</v>
      </c>
      <c r="S24" s="37"/>
      <c r="T24" s="37"/>
      <c r="U24" s="37"/>
      <c r="V24" s="37"/>
      <c r="W24" s="37"/>
      <c r="X24" s="37"/>
      <c r="Y24" s="37"/>
      <c r="Z24" s="37"/>
      <c r="AA24" s="37"/>
    </row>
    <row r="25" spans="1:38" s="389" customFormat="1" ht="15" customHeight="1">
      <c r="A25" s="414">
        <v>2</v>
      </c>
      <c r="B25" s="438">
        <v>44229</v>
      </c>
      <c r="C25" s="441"/>
      <c r="D25" s="406" t="s">
        <v>80</v>
      </c>
      <c r="E25" s="407" t="s">
        <v>558</v>
      </c>
      <c r="F25" s="407" t="s">
        <v>863</v>
      </c>
      <c r="G25" s="442">
        <v>609</v>
      </c>
      <c r="H25" s="442"/>
      <c r="I25" s="407">
        <v>660</v>
      </c>
      <c r="J25" s="525" t="s">
        <v>559</v>
      </c>
      <c r="K25" s="372"/>
      <c r="L25" s="424"/>
      <c r="M25" s="422"/>
      <c r="N25" s="400"/>
      <c r="O25" s="413"/>
      <c r="P25" s="4"/>
      <c r="Q25" s="4"/>
      <c r="R25" s="339"/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89" customFormat="1" ht="15" customHeight="1">
      <c r="A26" s="414">
        <v>3</v>
      </c>
      <c r="B26" s="438">
        <v>44229</v>
      </c>
      <c r="C26" s="441"/>
      <c r="D26" s="406" t="s">
        <v>141</v>
      </c>
      <c r="E26" s="407" t="s">
        <v>558</v>
      </c>
      <c r="F26" s="407" t="s">
        <v>868</v>
      </c>
      <c r="G26" s="442">
        <v>560</v>
      </c>
      <c r="H26" s="442"/>
      <c r="I26" s="407" t="s">
        <v>869</v>
      </c>
      <c r="J26" s="525" t="s">
        <v>559</v>
      </c>
      <c r="K26" s="372"/>
      <c r="L26" s="424"/>
      <c r="M26" s="422"/>
      <c r="N26" s="400"/>
      <c r="O26" s="413"/>
      <c r="P26" s="4"/>
      <c r="Q26" s="4"/>
      <c r="R26" s="339"/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89" customFormat="1" ht="15" customHeight="1">
      <c r="A27" s="533">
        <v>4</v>
      </c>
      <c r="B27" s="527">
        <v>44229</v>
      </c>
      <c r="C27" s="534"/>
      <c r="D27" s="535" t="s">
        <v>68</v>
      </c>
      <c r="E27" s="465" t="s">
        <v>558</v>
      </c>
      <c r="F27" s="465">
        <v>601.5</v>
      </c>
      <c r="G27" s="536">
        <v>585</v>
      </c>
      <c r="H27" s="536">
        <v>615.5</v>
      </c>
      <c r="I27" s="465">
        <v>630</v>
      </c>
      <c r="J27" s="466" t="s">
        <v>982</v>
      </c>
      <c r="K27" s="503">
        <f t="shared" ref="K27" si="7">H27-F27</f>
        <v>14</v>
      </c>
      <c r="L27" s="462">
        <f>(F27*-0.7)/100</f>
        <v>-4.2104999999999997</v>
      </c>
      <c r="M27" s="463">
        <f t="shared" ref="M27" si="8">(K27+L27)/F27</f>
        <v>1.6275145469659184E-2</v>
      </c>
      <c r="N27" s="466" t="s">
        <v>557</v>
      </c>
      <c r="O27" s="464">
        <v>44230</v>
      </c>
      <c r="P27" s="4"/>
      <c r="Q27" s="4"/>
      <c r="R27" s="339"/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89" customFormat="1" ht="15" customHeight="1">
      <c r="A28" s="414">
        <v>5</v>
      </c>
      <c r="B28" s="438">
        <v>44230</v>
      </c>
      <c r="C28" s="441"/>
      <c r="D28" s="406" t="s">
        <v>131</v>
      </c>
      <c r="E28" s="407" t="s">
        <v>558</v>
      </c>
      <c r="F28" s="407" t="s">
        <v>987</v>
      </c>
      <c r="G28" s="442">
        <v>1790</v>
      </c>
      <c r="H28" s="407"/>
      <c r="I28" s="407" t="s">
        <v>988</v>
      </c>
      <c r="J28" s="525" t="s">
        <v>559</v>
      </c>
      <c r="K28" s="372"/>
      <c r="L28" s="424"/>
      <c r="M28" s="422"/>
      <c r="N28" s="400"/>
      <c r="O28" s="413"/>
      <c r="P28" s="4"/>
      <c r="Q28" s="4"/>
      <c r="R28" s="339"/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89" customFormat="1" ht="15" customHeight="1">
      <c r="A29" s="414"/>
      <c r="B29" s="438"/>
      <c r="C29" s="441"/>
      <c r="D29" s="406"/>
      <c r="E29" s="407"/>
      <c r="F29" s="407"/>
      <c r="G29" s="442"/>
      <c r="H29" s="442"/>
      <c r="I29" s="407"/>
      <c r="J29" s="414"/>
      <c r="K29" s="372"/>
      <c r="L29" s="424"/>
      <c r="M29" s="422"/>
      <c r="N29" s="400"/>
      <c r="O29" s="413"/>
      <c r="P29" s="4"/>
      <c r="Q29" s="4"/>
      <c r="R29" s="339"/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89" customFormat="1" ht="15" customHeight="1">
      <c r="A30" s="414"/>
      <c r="B30" s="438"/>
      <c r="C30" s="441"/>
      <c r="D30" s="406"/>
      <c r="E30" s="407"/>
      <c r="F30" s="407"/>
      <c r="G30" s="442"/>
      <c r="H30" s="442"/>
      <c r="I30" s="407"/>
      <c r="J30" s="414"/>
      <c r="K30" s="372"/>
      <c r="L30" s="424"/>
      <c r="M30" s="422"/>
      <c r="N30" s="400"/>
      <c r="O30" s="413"/>
      <c r="P30" s="4"/>
      <c r="Q30" s="4"/>
      <c r="R30" s="339"/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89" customFormat="1" ht="15" customHeight="1">
      <c r="A31" s="414"/>
      <c r="B31" s="438"/>
      <c r="C31" s="441"/>
      <c r="D31" s="406"/>
      <c r="E31" s="407"/>
      <c r="F31" s="407"/>
      <c r="G31" s="442"/>
      <c r="H31" s="442"/>
      <c r="I31" s="407"/>
      <c r="J31" s="414"/>
      <c r="K31" s="372"/>
      <c r="L31" s="424"/>
      <c r="M31" s="422"/>
      <c r="N31" s="400"/>
      <c r="O31" s="413"/>
      <c r="P31" s="4"/>
      <c r="Q31" s="4"/>
      <c r="R31" s="339"/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89" customFormat="1" ht="15" customHeight="1">
      <c r="A32" s="414"/>
      <c r="B32" s="438"/>
      <c r="C32" s="441"/>
      <c r="D32" s="406"/>
      <c r="E32" s="407"/>
      <c r="F32" s="407"/>
      <c r="G32" s="442"/>
      <c r="H32" s="442"/>
      <c r="I32" s="407"/>
      <c r="J32" s="414"/>
      <c r="K32" s="372"/>
      <c r="L32" s="424"/>
      <c r="M32" s="422"/>
      <c r="N32" s="400"/>
      <c r="O32" s="413"/>
      <c r="P32" s="4"/>
      <c r="Q32" s="4"/>
      <c r="R32" s="339"/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89" customFormat="1" ht="15" customHeight="1">
      <c r="A33" s="414"/>
      <c r="B33" s="438"/>
      <c r="C33" s="441"/>
      <c r="D33" s="406"/>
      <c r="E33" s="407"/>
      <c r="F33" s="407"/>
      <c r="G33" s="442"/>
      <c r="H33" s="442"/>
      <c r="I33" s="407"/>
      <c r="J33" s="414"/>
      <c r="K33" s="372"/>
      <c r="L33" s="424"/>
      <c r="M33" s="422"/>
      <c r="N33" s="400"/>
      <c r="O33" s="413"/>
      <c r="P33" s="4"/>
      <c r="Q33" s="4"/>
      <c r="R33" s="339"/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89" customFormat="1" ht="15" customHeight="1">
      <c r="A34" s="414"/>
      <c r="B34" s="438"/>
      <c r="C34" s="441"/>
      <c r="D34" s="406"/>
      <c r="E34" s="407"/>
      <c r="F34" s="407"/>
      <c r="G34" s="442"/>
      <c r="H34" s="442"/>
      <c r="I34" s="407"/>
      <c r="J34" s="414"/>
      <c r="K34" s="372"/>
      <c r="L34" s="424"/>
      <c r="M34" s="422"/>
      <c r="N34" s="400"/>
      <c r="O34" s="413"/>
      <c r="P34" s="4"/>
      <c r="Q34" s="4"/>
      <c r="R34" s="339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89" customFormat="1" ht="15" customHeight="1">
      <c r="A35" s="414"/>
      <c r="B35" s="438"/>
      <c r="C35" s="441"/>
      <c r="D35" s="406"/>
      <c r="E35" s="407"/>
      <c r="F35" s="407"/>
      <c r="G35" s="442"/>
      <c r="H35" s="442"/>
      <c r="I35" s="407"/>
      <c r="J35" s="414"/>
      <c r="K35" s="372"/>
      <c r="L35" s="424"/>
      <c r="M35" s="422"/>
      <c r="N35" s="400"/>
      <c r="O35" s="413"/>
      <c r="P35" s="4"/>
      <c r="Q35" s="4"/>
      <c r="R35" s="339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89" customFormat="1" ht="15" customHeight="1">
      <c r="A36" s="414"/>
      <c r="B36" s="438"/>
      <c r="C36" s="441"/>
      <c r="D36" s="406"/>
      <c r="E36" s="407"/>
      <c r="F36" s="407"/>
      <c r="G36" s="442"/>
      <c r="H36" s="442"/>
      <c r="I36" s="407"/>
      <c r="J36" s="372"/>
      <c r="K36" s="372"/>
      <c r="L36" s="424"/>
      <c r="M36" s="422"/>
      <c r="N36" s="400"/>
      <c r="O36" s="413"/>
      <c r="P36" s="4"/>
      <c r="Q36" s="4"/>
      <c r="R36" s="339"/>
      <c r="S36" s="37"/>
      <c r="T36" s="37"/>
      <c r="U36" s="37"/>
      <c r="V36" s="37"/>
      <c r="W36" s="37"/>
      <c r="X36" s="37"/>
      <c r="Y36" s="37"/>
      <c r="Z36" s="37"/>
      <c r="AA36" s="37"/>
    </row>
    <row r="37" spans="1:34" ht="44.25" customHeight="1">
      <c r="A37" s="20" t="s">
        <v>561</v>
      </c>
      <c r="B37" s="36"/>
      <c r="C37" s="36"/>
      <c r="D37" s="37"/>
      <c r="E37" s="33"/>
      <c r="F37" s="33"/>
      <c r="G37" s="32"/>
      <c r="H37" s="32" t="s">
        <v>825</v>
      </c>
      <c r="I37" s="33"/>
      <c r="J37" s="14"/>
      <c r="K37" s="76"/>
      <c r="L37" s="77"/>
      <c r="M37" s="76"/>
      <c r="N37" s="78"/>
      <c r="O37" s="76"/>
      <c r="P37" s="4"/>
      <c r="Q37" s="430"/>
      <c r="R37" s="443"/>
      <c r="S37" s="430"/>
      <c r="T37" s="430"/>
      <c r="U37" s="430"/>
      <c r="V37" s="430"/>
      <c r="W37" s="430"/>
      <c r="X37" s="430"/>
      <c r="Y37" s="430"/>
      <c r="Z37" s="37"/>
      <c r="AA37" s="37"/>
      <c r="AB37" s="37"/>
    </row>
    <row r="38" spans="1:34" s="3" customFormat="1">
      <c r="A38" s="26" t="s">
        <v>562</v>
      </c>
      <c r="B38" s="20"/>
      <c r="C38" s="20"/>
      <c r="D38" s="20"/>
      <c r="E38" s="2"/>
      <c r="F38" s="27" t="s">
        <v>563</v>
      </c>
      <c r="G38" s="38"/>
      <c r="H38" s="39"/>
      <c r="I38" s="79"/>
      <c r="J38" s="14"/>
      <c r="K38" s="80"/>
      <c r="L38" s="81"/>
      <c r="M38" s="82"/>
      <c r="N38" s="83"/>
      <c r="O38" s="84"/>
      <c r="P38" s="2"/>
      <c r="Q38" s="1"/>
      <c r="R38" s="9"/>
      <c r="Z38" s="6"/>
      <c r="AA38" s="6"/>
      <c r="AB38" s="6"/>
      <c r="AC38" s="6"/>
      <c r="AD38" s="6"/>
      <c r="AE38" s="6"/>
      <c r="AF38" s="6"/>
      <c r="AG38" s="6"/>
      <c r="AH38" s="6"/>
    </row>
    <row r="39" spans="1:34" s="6" customFormat="1" ht="14.25" customHeight="1">
      <c r="A39" s="26"/>
      <c r="B39" s="20"/>
      <c r="C39" s="20"/>
      <c r="D39" s="20"/>
      <c r="E39" s="29"/>
      <c r="F39" s="27" t="s">
        <v>565</v>
      </c>
      <c r="G39" s="38"/>
      <c r="H39" s="39"/>
      <c r="I39" s="79"/>
      <c r="J39" s="14"/>
      <c r="K39" s="80"/>
      <c r="L39" s="81"/>
      <c r="M39" s="82"/>
      <c r="N39" s="83"/>
      <c r="O39" s="84"/>
      <c r="P39" s="2"/>
      <c r="Q39" s="1"/>
      <c r="R39" s="9"/>
      <c r="S39" s="3"/>
      <c r="Y39" s="3"/>
      <c r="Z39" s="3"/>
    </row>
    <row r="40" spans="1:34" s="6" customFormat="1" ht="14.25" customHeight="1">
      <c r="A40" s="20"/>
      <c r="B40" s="20"/>
      <c r="C40" s="20"/>
      <c r="D40" s="20"/>
      <c r="E40" s="29"/>
      <c r="F40" s="14"/>
      <c r="G40" s="14"/>
      <c r="H40" s="28"/>
      <c r="I40" s="33"/>
      <c r="J40" s="68"/>
      <c r="K40" s="65"/>
      <c r="L40" s="66"/>
      <c r="M40" s="14"/>
      <c r="N40" s="69"/>
      <c r="O40" s="54"/>
      <c r="P40" s="5"/>
      <c r="Q40" s="1"/>
      <c r="R40" s="9"/>
      <c r="S40" s="3"/>
      <c r="Y40" s="3"/>
      <c r="Z40" s="3"/>
    </row>
    <row r="41" spans="1:34" s="6" customFormat="1" ht="15">
      <c r="A41" s="40" t="s">
        <v>572</v>
      </c>
      <c r="B41" s="40"/>
      <c r="C41" s="40"/>
      <c r="D41" s="40"/>
      <c r="E41" s="29"/>
      <c r="F41" s="14"/>
      <c r="G41" s="9"/>
      <c r="H41" s="14"/>
      <c r="I41" s="9"/>
      <c r="J41" s="85"/>
      <c r="K41" s="9"/>
      <c r="L41" s="9"/>
      <c r="M41" s="9"/>
      <c r="N41" s="9"/>
      <c r="O41" s="86"/>
      <c r="P41"/>
      <c r="Q41" s="1"/>
      <c r="R41" s="9"/>
      <c r="S41" s="3"/>
      <c r="Y41" s="3"/>
      <c r="Z41" s="3"/>
    </row>
    <row r="42" spans="1:34" s="6" customFormat="1" ht="38.25">
      <c r="A42" s="18" t="s">
        <v>16</v>
      </c>
      <c r="B42" s="18" t="s">
        <v>535</v>
      </c>
      <c r="C42" s="18"/>
      <c r="D42" s="19" t="s">
        <v>546</v>
      </c>
      <c r="E42" s="18" t="s">
        <v>547</v>
      </c>
      <c r="F42" s="18" t="s">
        <v>548</v>
      </c>
      <c r="G42" s="18" t="s">
        <v>567</v>
      </c>
      <c r="H42" s="18" t="s">
        <v>550</v>
      </c>
      <c r="I42" s="18" t="s">
        <v>551</v>
      </c>
      <c r="J42" s="17" t="s">
        <v>552</v>
      </c>
      <c r="K42" s="74" t="s">
        <v>573</v>
      </c>
      <c r="L42" s="60" t="s">
        <v>823</v>
      </c>
      <c r="M42" s="74" t="s">
        <v>569</v>
      </c>
      <c r="N42" s="18" t="s">
        <v>570</v>
      </c>
      <c r="O42" s="17" t="s">
        <v>555</v>
      </c>
      <c r="P42" s="87" t="s">
        <v>556</v>
      </c>
      <c r="Q42" s="1"/>
      <c r="R42" s="14"/>
      <c r="S42" s="3"/>
      <c r="Y42" s="3"/>
      <c r="Z42" s="3"/>
    </row>
    <row r="43" spans="1:34" s="389" customFormat="1" ht="13.9" customHeight="1">
      <c r="A43" s="532">
        <v>1</v>
      </c>
      <c r="B43" s="527">
        <v>44229</v>
      </c>
      <c r="C43" s="469"/>
      <c r="D43" s="467" t="s">
        <v>864</v>
      </c>
      <c r="E43" s="468" t="s">
        <v>558</v>
      </c>
      <c r="F43" s="465">
        <v>925.5</v>
      </c>
      <c r="G43" s="465">
        <v>905</v>
      </c>
      <c r="H43" s="465">
        <v>941</v>
      </c>
      <c r="I43" s="466" t="s">
        <v>865</v>
      </c>
      <c r="J43" s="466" t="s">
        <v>994</v>
      </c>
      <c r="K43" s="528">
        <f t="shared" ref="K43" si="9">H43-F43</f>
        <v>15.5</v>
      </c>
      <c r="L43" s="529">
        <f t="shared" ref="L43" si="10">(H43*N43)*0.035%</f>
        <v>214.07750000000004</v>
      </c>
      <c r="M43" s="530">
        <f t="shared" ref="M43" si="11">(K43*N43)-L43</f>
        <v>9860.9225000000006</v>
      </c>
      <c r="N43" s="466">
        <v>650</v>
      </c>
      <c r="O43" s="531" t="s">
        <v>557</v>
      </c>
      <c r="P43" s="464">
        <v>44230</v>
      </c>
      <c r="Q43" s="383"/>
      <c r="R43" s="339"/>
      <c r="S43" s="37"/>
      <c r="Y43" s="37"/>
      <c r="Z43" s="37"/>
    </row>
    <row r="44" spans="1:34" s="389" customFormat="1" ht="13.9" customHeight="1">
      <c r="A44" s="519">
        <v>2</v>
      </c>
      <c r="B44" s="438">
        <v>44229</v>
      </c>
      <c r="C44" s="439"/>
      <c r="D44" s="432" t="s">
        <v>866</v>
      </c>
      <c r="E44" s="433" t="s">
        <v>558</v>
      </c>
      <c r="F44" s="407" t="s">
        <v>867</v>
      </c>
      <c r="G44" s="407">
        <v>1885</v>
      </c>
      <c r="H44" s="407"/>
      <c r="I44" s="372">
        <v>2000</v>
      </c>
      <c r="J44" s="492" t="s">
        <v>559</v>
      </c>
      <c r="K44" s="496"/>
      <c r="L44" s="497"/>
      <c r="M44" s="493"/>
      <c r="N44" s="492"/>
      <c r="O44" s="494"/>
      <c r="P44" s="495"/>
      <c r="Q44" s="383"/>
      <c r="R44" s="339"/>
      <c r="S44" s="37"/>
      <c r="Y44" s="37"/>
      <c r="Z44" s="37"/>
    </row>
    <row r="45" spans="1:34" s="37" customFormat="1" ht="14.25">
      <c r="A45" s="515">
        <v>3</v>
      </c>
      <c r="B45" s="516">
        <v>44230</v>
      </c>
      <c r="C45" s="516"/>
      <c r="D45" s="506" t="s">
        <v>980</v>
      </c>
      <c r="E45" s="507" t="s">
        <v>820</v>
      </c>
      <c r="F45" s="507">
        <v>14700</v>
      </c>
      <c r="G45" s="517">
        <v>14820</v>
      </c>
      <c r="H45" s="517">
        <v>14820</v>
      </c>
      <c r="I45" s="507">
        <v>14500</v>
      </c>
      <c r="J45" s="508" t="s">
        <v>989</v>
      </c>
      <c r="K45" s="508">
        <f>F45-H45</f>
        <v>-120</v>
      </c>
      <c r="L45" s="508">
        <v>100</v>
      </c>
      <c r="M45" s="508">
        <f>(K45*N45)+L45</f>
        <v>-8900</v>
      </c>
      <c r="N45" s="508">
        <v>75</v>
      </c>
      <c r="O45" s="508" t="s">
        <v>621</v>
      </c>
      <c r="P45" s="537">
        <v>44230</v>
      </c>
      <c r="Q45" s="383"/>
      <c r="R45" s="339"/>
      <c r="Z45" s="389"/>
      <c r="AA45" s="389"/>
      <c r="AB45" s="389"/>
      <c r="AC45" s="389"/>
      <c r="AD45" s="389"/>
      <c r="AE45" s="389"/>
      <c r="AF45" s="389"/>
      <c r="AG45" s="389"/>
      <c r="AH45" s="389"/>
    </row>
    <row r="46" spans="1:34" s="389" customFormat="1" ht="13.9" customHeight="1">
      <c r="A46" s="532">
        <v>4</v>
      </c>
      <c r="B46" s="527">
        <v>44230</v>
      </c>
      <c r="C46" s="469"/>
      <c r="D46" s="467" t="s">
        <v>983</v>
      </c>
      <c r="E46" s="468" t="s">
        <v>558</v>
      </c>
      <c r="F46" s="465">
        <v>1569</v>
      </c>
      <c r="G46" s="465">
        <v>1545</v>
      </c>
      <c r="H46" s="465">
        <v>1586</v>
      </c>
      <c r="I46" s="466" t="s">
        <v>984</v>
      </c>
      <c r="J46" s="466" t="s">
        <v>985</v>
      </c>
      <c r="K46" s="528">
        <f>H46-F46</f>
        <v>17</v>
      </c>
      <c r="L46" s="529">
        <f t="shared" ref="L46" si="12">(H46*N46)*0.035%</f>
        <v>305.30500000000006</v>
      </c>
      <c r="M46" s="530">
        <f t="shared" ref="M46" si="13">(K46*N46)-L46</f>
        <v>9044.6949999999997</v>
      </c>
      <c r="N46" s="466">
        <v>550</v>
      </c>
      <c r="O46" s="531" t="s">
        <v>557</v>
      </c>
      <c r="P46" s="509">
        <v>44230</v>
      </c>
      <c r="Q46" s="383"/>
      <c r="R46" s="339"/>
      <c r="S46" s="37"/>
      <c r="Y46" s="37"/>
      <c r="Z46" s="37"/>
    </row>
    <row r="47" spans="1:34" s="389" customFormat="1" ht="13.9" customHeight="1">
      <c r="A47" s="523"/>
      <c r="B47" s="438"/>
      <c r="C47" s="439"/>
      <c r="D47" s="432"/>
      <c r="E47" s="433"/>
      <c r="F47" s="407"/>
      <c r="G47" s="407"/>
      <c r="H47" s="407"/>
      <c r="I47" s="372"/>
      <c r="J47" s="492"/>
      <c r="K47" s="496"/>
      <c r="L47" s="497"/>
      <c r="M47" s="493"/>
      <c r="N47" s="492"/>
      <c r="O47" s="494"/>
      <c r="P47" s="495"/>
      <c r="Q47" s="383"/>
      <c r="R47" s="339"/>
      <c r="S47" s="37"/>
      <c r="Y47" s="37"/>
      <c r="Z47" s="37"/>
    </row>
    <row r="48" spans="1:34" s="389" customFormat="1" ht="13.9" customHeight="1">
      <c r="A48" s="523"/>
      <c r="B48" s="438"/>
      <c r="C48" s="439"/>
      <c r="D48" s="432"/>
      <c r="E48" s="433"/>
      <c r="F48" s="407"/>
      <c r="G48" s="407"/>
      <c r="H48" s="407"/>
      <c r="I48" s="372"/>
      <c r="J48" s="492"/>
      <c r="K48" s="496"/>
      <c r="L48" s="497"/>
      <c r="M48" s="493"/>
      <c r="N48" s="492"/>
      <c r="O48" s="494"/>
      <c r="P48" s="495"/>
      <c r="Q48" s="383"/>
      <c r="R48" s="339"/>
      <c r="S48" s="37"/>
      <c r="Y48" s="37"/>
      <c r="Z48" s="37"/>
    </row>
    <row r="49" spans="1:34" s="389" customFormat="1" ht="13.9" customHeight="1">
      <c r="A49" s="523"/>
      <c r="B49" s="438"/>
      <c r="C49" s="439"/>
      <c r="D49" s="432"/>
      <c r="E49" s="433"/>
      <c r="F49" s="407"/>
      <c r="G49" s="407"/>
      <c r="H49" s="407"/>
      <c r="I49" s="372"/>
      <c r="J49" s="492"/>
      <c r="K49" s="496"/>
      <c r="L49" s="497"/>
      <c r="M49" s="493"/>
      <c r="N49" s="492"/>
      <c r="O49" s="494"/>
      <c r="P49" s="495"/>
      <c r="Q49" s="383"/>
      <c r="R49" s="339"/>
      <c r="S49" s="37"/>
      <c r="Y49" s="37"/>
      <c r="Z49" s="37"/>
    </row>
    <row r="50" spans="1:34" s="389" customFormat="1" ht="13.9" customHeight="1">
      <c r="A50" s="523"/>
      <c r="B50" s="438"/>
      <c r="C50" s="439"/>
      <c r="D50" s="432"/>
      <c r="E50" s="433"/>
      <c r="F50" s="407"/>
      <c r="G50" s="407"/>
      <c r="H50" s="407"/>
      <c r="I50" s="372"/>
      <c r="J50" s="492"/>
      <c r="K50" s="496"/>
      <c r="L50" s="497"/>
      <c r="M50" s="493"/>
      <c r="N50" s="492"/>
      <c r="O50" s="494"/>
      <c r="P50" s="495"/>
      <c r="Q50" s="383"/>
      <c r="R50" s="339"/>
      <c r="S50" s="37"/>
      <c r="Y50" s="37"/>
      <c r="Z50" s="37"/>
    </row>
    <row r="51" spans="1:34" s="389" customFormat="1" ht="13.9" customHeight="1">
      <c r="A51" s="523"/>
      <c r="B51" s="438"/>
      <c r="C51" s="439"/>
      <c r="D51" s="432"/>
      <c r="E51" s="433"/>
      <c r="F51" s="407"/>
      <c r="G51" s="407"/>
      <c r="H51" s="407"/>
      <c r="I51" s="372"/>
      <c r="J51" s="492"/>
      <c r="K51" s="496"/>
      <c r="L51" s="497"/>
      <c r="M51" s="493"/>
      <c r="N51" s="492"/>
      <c r="O51" s="494"/>
      <c r="P51" s="495"/>
      <c r="Q51" s="383"/>
      <c r="R51" s="339"/>
      <c r="S51" s="37"/>
      <c r="Y51" s="37"/>
      <c r="Z51" s="37"/>
    </row>
    <row r="52" spans="1:34" s="389" customFormat="1" ht="13.9" customHeight="1">
      <c r="A52" s="523"/>
      <c r="B52" s="438"/>
      <c r="C52" s="439"/>
      <c r="D52" s="432"/>
      <c r="E52" s="433"/>
      <c r="F52" s="407"/>
      <c r="G52" s="407"/>
      <c r="H52" s="407"/>
      <c r="I52" s="372"/>
      <c r="J52" s="492"/>
      <c r="K52" s="496"/>
      <c r="L52" s="497"/>
      <c r="M52" s="493"/>
      <c r="N52" s="492"/>
      <c r="O52" s="494"/>
      <c r="P52" s="495"/>
      <c r="Q52" s="383"/>
      <c r="R52" s="339"/>
      <c r="S52" s="37"/>
      <c r="Y52" s="37"/>
      <c r="Z52" s="37"/>
    </row>
    <row r="53" spans="1:34" s="389" customFormat="1" ht="13.9" customHeight="1">
      <c r="A53" s="519"/>
      <c r="B53" s="438"/>
      <c r="C53" s="439"/>
      <c r="D53" s="432"/>
      <c r="E53" s="433"/>
      <c r="F53" s="407"/>
      <c r="G53" s="407"/>
      <c r="H53" s="407"/>
      <c r="I53" s="372"/>
      <c r="J53" s="492"/>
      <c r="K53" s="496"/>
      <c r="L53" s="497"/>
      <c r="M53" s="493"/>
      <c r="N53" s="492"/>
      <c r="O53" s="494"/>
      <c r="P53" s="495"/>
      <c r="Q53" s="383"/>
      <c r="R53" s="339"/>
      <c r="S53" s="37"/>
      <c r="Y53" s="37"/>
      <c r="Z53" s="37"/>
    </row>
    <row r="54" spans="1:34" s="389" customFormat="1" ht="13.9" customHeight="1">
      <c r="A54" s="440"/>
      <c r="B54" s="438"/>
      <c r="C54" s="439"/>
      <c r="D54" s="432"/>
      <c r="E54" s="433"/>
      <c r="F54" s="407"/>
      <c r="G54" s="407"/>
      <c r="H54" s="407"/>
      <c r="I54" s="372"/>
      <c r="J54" s="372"/>
      <c r="K54" s="372"/>
      <c r="L54" s="372"/>
      <c r="M54" s="372"/>
      <c r="N54" s="372"/>
      <c r="O54" s="372"/>
      <c r="P54" s="372"/>
      <c r="Q54" s="383"/>
      <c r="R54" s="339"/>
      <c r="S54" s="37"/>
      <c r="Y54" s="37"/>
      <c r="Z54" s="37"/>
    </row>
    <row r="55" spans="1:34" s="389" customFormat="1" ht="13.9" customHeight="1">
      <c r="A55" s="450"/>
      <c r="B55" s="444"/>
      <c r="C55" s="451"/>
      <c r="D55" s="452"/>
      <c r="E55" s="373"/>
      <c r="F55" s="419"/>
      <c r="G55" s="419"/>
      <c r="H55" s="419"/>
      <c r="I55" s="415"/>
      <c r="J55" s="415"/>
      <c r="K55" s="415"/>
      <c r="L55" s="415"/>
      <c r="M55" s="415"/>
      <c r="N55" s="415"/>
      <c r="O55" s="415"/>
      <c r="P55" s="415"/>
      <c r="Q55" s="383"/>
      <c r="R55" s="339"/>
      <c r="S55" s="37"/>
      <c r="Y55" s="37"/>
      <c r="Z55" s="37"/>
    </row>
    <row r="56" spans="1:34" s="3" customFormat="1">
      <c r="A56" s="41"/>
      <c r="B56" s="42"/>
      <c r="C56" s="43"/>
      <c r="D56" s="44"/>
      <c r="E56" s="45"/>
      <c r="F56" s="46"/>
      <c r="G56" s="46"/>
      <c r="H56" s="46"/>
      <c r="I56" s="46"/>
      <c r="J56" s="14"/>
      <c r="K56" s="88"/>
      <c r="L56" s="88"/>
      <c r="M56" s="14"/>
      <c r="N56" s="13"/>
      <c r="O56" s="89"/>
      <c r="P56" s="2"/>
      <c r="Q56" s="1"/>
      <c r="R56" s="14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3" customFormat="1" ht="15">
      <c r="A57" s="47" t="s">
        <v>574</v>
      </c>
      <c r="B57" s="47"/>
      <c r="C57" s="47"/>
      <c r="D57" s="47"/>
      <c r="E57" s="48"/>
      <c r="F57" s="46"/>
      <c r="G57" s="46"/>
      <c r="H57" s="46"/>
      <c r="I57" s="46"/>
      <c r="J57" s="50"/>
      <c r="K57" s="9"/>
      <c r="L57" s="9"/>
      <c r="M57" s="9"/>
      <c r="N57" s="8"/>
      <c r="O57" s="50"/>
      <c r="P57" s="2"/>
      <c r="Q57" s="1"/>
      <c r="R57" s="14"/>
      <c r="Z57" s="6"/>
      <c r="AA57" s="6"/>
      <c r="AB57" s="6"/>
      <c r="AC57" s="6"/>
      <c r="AD57" s="6"/>
      <c r="AE57" s="6"/>
      <c r="AF57" s="6"/>
      <c r="AG57" s="6"/>
      <c r="AH57" s="6"/>
    </row>
    <row r="58" spans="1:34" s="3" customFormat="1" ht="38.25">
      <c r="A58" s="18" t="s">
        <v>16</v>
      </c>
      <c r="B58" s="18" t="s">
        <v>535</v>
      </c>
      <c r="C58" s="18"/>
      <c r="D58" s="19" t="s">
        <v>546</v>
      </c>
      <c r="E58" s="18" t="s">
        <v>547</v>
      </c>
      <c r="F58" s="18" t="s">
        <v>548</v>
      </c>
      <c r="G58" s="49" t="s">
        <v>567</v>
      </c>
      <c r="H58" s="18" t="s">
        <v>550</v>
      </c>
      <c r="I58" s="18" t="s">
        <v>551</v>
      </c>
      <c r="J58" s="17" t="s">
        <v>552</v>
      </c>
      <c r="K58" s="17" t="s">
        <v>575</v>
      </c>
      <c r="L58" s="60" t="s">
        <v>823</v>
      </c>
      <c r="M58" s="74" t="s">
        <v>569</v>
      </c>
      <c r="N58" s="18" t="s">
        <v>570</v>
      </c>
      <c r="O58" s="18" t="s">
        <v>555</v>
      </c>
      <c r="P58" s="19" t="s">
        <v>556</v>
      </c>
      <c r="Q58" s="1"/>
      <c r="R58" s="14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37" customFormat="1" ht="14.25">
      <c r="A59" s="552">
        <v>1</v>
      </c>
      <c r="B59" s="554">
        <v>44225</v>
      </c>
      <c r="C59" s="439"/>
      <c r="D59" s="432" t="s">
        <v>848</v>
      </c>
      <c r="E59" s="433" t="s">
        <v>558</v>
      </c>
      <c r="F59" s="407" t="s">
        <v>849</v>
      </c>
      <c r="G59" s="407"/>
      <c r="H59" s="407"/>
      <c r="I59" s="372"/>
      <c r="J59" s="556" t="s">
        <v>559</v>
      </c>
      <c r="K59" s="372"/>
      <c r="L59" s="424"/>
      <c r="M59" s="372"/>
      <c r="N59" s="372"/>
      <c r="O59" s="400"/>
      <c r="P59" s="413"/>
      <c r="Q59" s="383"/>
      <c r="R59" s="339" t="s">
        <v>795</v>
      </c>
      <c r="Z59" s="389"/>
      <c r="AA59" s="389"/>
      <c r="AB59" s="389"/>
      <c r="AC59" s="389"/>
      <c r="AD59" s="389"/>
      <c r="AE59" s="389"/>
      <c r="AF59" s="389"/>
      <c r="AG59" s="389"/>
      <c r="AH59" s="389"/>
    </row>
    <row r="60" spans="1:34" s="37" customFormat="1" ht="14.25">
      <c r="A60" s="553"/>
      <c r="B60" s="555"/>
      <c r="C60" s="439"/>
      <c r="D60" s="432" t="s">
        <v>850</v>
      </c>
      <c r="E60" s="433" t="s">
        <v>820</v>
      </c>
      <c r="F60" s="407" t="s">
        <v>589</v>
      </c>
      <c r="G60" s="407"/>
      <c r="H60" s="407"/>
      <c r="I60" s="372"/>
      <c r="J60" s="557"/>
      <c r="K60" s="372"/>
      <c r="L60" s="424"/>
      <c r="M60" s="372"/>
      <c r="N60" s="372"/>
      <c r="O60" s="400"/>
      <c r="P60" s="413"/>
      <c r="Q60" s="383"/>
      <c r="R60" s="339" t="s">
        <v>795</v>
      </c>
      <c r="Z60" s="389"/>
      <c r="AA60" s="389"/>
      <c r="AB60" s="389"/>
      <c r="AC60" s="389"/>
      <c r="AD60" s="389"/>
      <c r="AE60" s="389"/>
      <c r="AF60" s="389"/>
      <c r="AG60" s="389"/>
      <c r="AH60" s="389"/>
    </row>
    <row r="61" spans="1:34" s="37" customFormat="1" ht="14.25">
      <c r="A61" s="515">
        <v>2</v>
      </c>
      <c r="B61" s="516">
        <v>44228</v>
      </c>
      <c r="C61" s="516"/>
      <c r="D61" s="506" t="s">
        <v>851</v>
      </c>
      <c r="E61" s="507" t="s">
        <v>558</v>
      </c>
      <c r="F61" s="507">
        <v>67.5</v>
      </c>
      <c r="G61" s="517">
        <v>35</v>
      </c>
      <c r="H61" s="517">
        <v>35</v>
      </c>
      <c r="I61" s="507">
        <v>150</v>
      </c>
      <c r="J61" s="508" t="s">
        <v>852</v>
      </c>
      <c r="K61" s="508">
        <f>H61-F61</f>
        <v>-32.5</v>
      </c>
      <c r="L61" s="508">
        <v>100</v>
      </c>
      <c r="M61" s="508">
        <f>(K61*N61)+L61</f>
        <v>-2337.5</v>
      </c>
      <c r="N61" s="508">
        <v>75</v>
      </c>
      <c r="O61" s="508" t="s">
        <v>621</v>
      </c>
      <c r="P61" s="518">
        <v>44228</v>
      </c>
      <c r="Q61" s="383"/>
      <c r="R61" s="339" t="s">
        <v>560</v>
      </c>
      <c r="Z61" s="389"/>
      <c r="AA61" s="389"/>
      <c r="AB61" s="389"/>
      <c r="AC61" s="389"/>
      <c r="AD61" s="389"/>
      <c r="AE61" s="389"/>
      <c r="AF61" s="389"/>
      <c r="AG61" s="389"/>
      <c r="AH61" s="389"/>
    </row>
    <row r="62" spans="1:34" s="389" customFormat="1" ht="13.9" customHeight="1">
      <c r="A62" s="532">
        <v>3</v>
      </c>
      <c r="B62" s="527">
        <v>44230</v>
      </c>
      <c r="C62" s="469"/>
      <c r="D62" s="467" t="s">
        <v>990</v>
      </c>
      <c r="E62" s="468" t="s">
        <v>558</v>
      </c>
      <c r="F62" s="465">
        <v>51</v>
      </c>
      <c r="G62" s="465">
        <v>18</v>
      </c>
      <c r="H62" s="465">
        <v>71.5</v>
      </c>
      <c r="I62" s="466" t="s">
        <v>991</v>
      </c>
      <c r="J62" s="466" t="s">
        <v>992</v>
      </c>
      <c r="K62" s="528">
        <f>H62-F62</f>
        <v>20.5</v>
      </c>
      <c r="L62" s="529">
        <v>100</v>
      </c>
      <c r="M62" s="530">
        <f t="shared" ref="M62:M63" si="14">(K62*N62)-L62</f>
        <v>1437.5</v>
      </c>
      <c r="N62" s="466">
        <v>75</v>
      </c>
      <c r="O62" s="531" t="s">
        <v>557</v>
      </c>
      <c r="P62" s="509">
        <v>44230</v>
      </c>
      <c r="Q62" s="383"/>
      <c r="R62" s="339"/>
      <c r="S62" s="37"/>
      <c r="Y62" s="37"/>
      <c r="Z62" s="37"/>
    </row>
    <row r="63" spans="1:34" s="389" customFormat="1" ht="13.9" customHeight="1">
      <c r="A63" s="532">
        <v>4</v>
      </c>
      <c r="B63" s="527">
        <v>44230</v>
      </c>
      <c r="C63" s="469"/>
      <c r="D63" s="467" t="s">
        <v>990</v>
      </c>
      <c r="E63" s="468" t="s">
        <v>558</v>
      </c>
      <c r="F63" s="465">
        <v>52.5</v>
      </c>
      <c r="G63" s="465">
        <v>19</v>
      </c>
      <c r="H63" s="465">
        <v>72</v>
      </c>
      <c r="I63" s="466" t="s">
        <v>991</v>
      </c>
      <c r="J63" s="466" t="s">
        <v>993</v>
      </c>
      <c r="K63" s="528">
        <f>H63-F63</f>
        <v>19.5</v>
      </c>
      <c r="L63" s="529">
        <v>100</v>
      </c>
      <c r="M63" s="530">
        <f t="shared" si="14"/>
        <v>1362.5</v>
      </c>
      <c r="N63" s="466">
        <v>75</v>
      </c>
      <c r="O63" s="531" t="s">
        <v>557</v>
      </c>
      <c r="P63" s="509">
        <v>44230</v>
      </c>
      <c r="Q63" s="383"/>
      <c r="R63" s="339"/>
      <c r="S63" s="37"/>
      <c r="Y63" s="37"/>
      <c r="Z63" s="37"/>
    </row>
    <row r="64" spans="1:34" s="389" customFormat="1" ht="13.9" customHeight="1">
      <c r="A64" s="440"/>
      <c r="B64" s="438"/>
      <c r="C64" s="439"/>
      <c r="D64" s="432"/>
      <c r="E64" s="433"/>
      <c r="F64" s="407"/>
      <c r="G64" s="407"/>
      <c r="H64" s="407"/>
      <c r="I64" s="372"/>
      <c r="J64" s="372"/>
      <c r="K64" s="372"/>
      <c r="L64" s="372"/>
      <c r="M64" s="372"/>
      <c r="N64" s="372"/>
      <c r="O64" s="372"/>
      <c r="P64" s="372"/>
      <c r="Q64" s="383"/>
      <c r="R64" s="339"/>
      <c r="S64" s="37"/>
      <c r="Y64" s="37"/>
      <c r="Z64" s="37"/>
    </row>
    <row r="65" spans="1:34" s="389" customFormat="1" ht="13.9" customHeight="1">
      <c r="A65" s="440"/>
      <c r="B65" s="438"/>
      <c r="C65" s="439"/>
      <c r="D65" s="432"/>
      <c r="E65" s="433"/>
      <c r="F65" s="407"/>
      <c r="G65" s="407"/>
      <c r="H65" s="407"/>
      <c r="I65" s="372"/>
      <c r="J65" s="372"/>
      <c r="K65" s="372"/>
      <c r="L65" s="372"/>
      <c r="M65" s="372"/>
      <c r="N65" s="372"/>
      <c r="O65" s="372"/>
      <c r="P65" s="372"/>
      <c r="Q65" s="383"/>
      <c r="R65" s="339"/>
      <c r="S65" s="37"/>
      <c r="Y65" s="37"/>
      <c r="Z65" s="37"/>
    </row>
    <row r="66" spans="1:34" s="389" customFormat="1" ht="13.9" customHeight="1">
      <c r="A66" s="440"/>
      <c r="B66" s="438"/>
      <c r="C66" s="439"/>
      <c r="D66" s="432"/>
      <c r="E66" s="433"/>
      <c r="F66" s="407"/>
      <c r="G66" s="407"/>
      <c r="H66" s="407"/>
      <c r="I66" s="372"/>
      <c r="J66" s="372"/>
      <c r="K66" s="372"/>
      <c r="L66" s="372"/>
      <c r="M66" s="372"/>
      <c r="N66" s="372"/>
      <c r="O66" s="372"/>
      <c r="P66" s="372"/>
      <c r="Q66" s="383"/>
      <c r="R66" s="339"/>
      <c r="S66" s="37"/>
      <c r="Y66" s="37"/>
      <c r="Z66" s="37"/>
    </row>
    <row r="67" spans="1:34" s="389" customFormat="1" ht="13.9" customHeight="1">
      <c r="A67" s="440"/>
      <c r="B67" s="438"/>
      <c r="C67" s="439"/>
      <c r="D67" s="432"/>
      <c r="E67" s="433"/>
      <c r="F67" s="407"/>
      <c r="G67" s="407"/>
      <c r="H67" s="407"/>
      <c r="I67" s="372"/>
      <c r="J67" s="372"/>
      <c r="K67" s="372"/>
      <c r="L67" s="372"/>
      <c r="M67" s="372"/>
      <c r="N67" s="372"/>
      <c r="O67" s="372"/>
      <c r="P67" s="372"/>
      <c r="Q67" s="383"/>
      <c r="R67" s="339"/>
      <c r="S67" s="37"/>
      <c r="Y67" s="37"/>
      <c r="Z67" s="37"/>
    </row>
    <row r="68" spans="1:34" s="37" customFormat="1" ht="14.25">
      <c r="A68" s="33"/>
      <c r="B68" s="417"/>
      <c r="C68" s="417"/>
      <c r="D68" s="418"/>
      <c r="E68" s="419"/>
      <c r="F68" s="419"/>
      <c r="G68" s="420"/>
      <c r="H68" s="420"/>
      <c r="I68" s="419"/>
      <c r="J68" s="415"/>
      <c r="K68" s="415"/>
      <c r="L68" s="415"/>
      <c r="M68" s="415"/>
      <c r="N68" s="415"/>
      <c r="O68" s="415"/>
      <c r="P68" s="415"/>
      <c r="Q68" s="383"/>
      <c r="R68" s="339"/>
      <c r="Z68" s="389"/>
      <c r="AA68" s="389"/>
      <c r="AB68" s="389"/>
      <c r="AC68" s="389"/>
      <c r="AD68" s="389"/>
      <c r="AE68" s="389"/>
      <c r="AF68" s="389"/>
      <c r="AG68" s="389"/>
      <c r="AH68" s="389"/>
    </row>
    <row r="69" spans="1:34" s="37" customFormat="1" ht="14.25">
      <c r="A69" s="33"/>
      <c r="B69" s="417"/>
      <c r="C69" s="417"/>
      <c r="D69" s="418"/>
      <c r="E69" s="419"/>
      <c r="F69" s="419"/>
      <c r="G69" s="420"/>
      <c r="H69" s="420"/>
      <c r="I69" s="419"/>
      <c r="J69" s="415"/>
      <c r="K69" s="415"/>
      <c r="L69" s="415"/>
      <c r="M69" s="415"/>
      <c r="N69" s="415"/>
      <c r="O69" s="415"/>
      <c r="P69" s="415"/>
      <c r="Q69" s="383"/>
      <c r="R69" s="339"/>
      <c r="Z69" s="389"/>
      <c r="AA69" s="389"/>
      <c r="AB69" s="389"/>
      <c r="AC69" s="389"/>
      <c r="AD69" s="389"/>
      <c r="AE69" s="389"/>
      <c r="AF69" s="389"/>
      <c r="AG69" s="389"/>
      <c r="AH69" s="389"/>
    </row>
    <row r="70" spans="1:34" s="37" customFormat="1" ht="14.25">
      <c r="A70" s="33"/>
      <c r="B70" s="417"/>
      <c r="C70" s="417"/>
      <c r="D70" s="418"/>
      <c r="E70" s="419"/>
      <c r="F70" s="419"/>
      <c r="G70" s="420"/>
      <c r="H70" s="420"/>
      <c r="I70" s="419"/>
      <c r="J70" s="415"/>
      <c r="K70" s="415"/>
      <c r="L70" s="415"/>
      <c r="M70" s="415"/>
      <c r="N70" s="415"/>
      <c r="O70" s="415"/>
      <c r="P70" s="415"/>
      <c r="Q70" s="383"/>
      <c r="R70" s="339"/>
      <c r="Z70" s="389"/>
      <c r="AA70" s="389"/>
      <c r="AB70" s="389"/>
      <c r="AC70" s="389"/>
      <c r="AD70" s="389"/>
      <c r="AE70" s="389"/>
      <c r="AF70" s="389"/>
      <c r="AG70" s="389"/>
      <c r="AH70" s="389"/>
    </row>
    <row r="71" spans="1:34" s="37" customFormat="1" ht="14.25">
      <c r="A71" s="33"/>
      <c r="B71" s="417"/>
      <c r="C71" s="417"/>
      <c r="D71" s="418"/>
      <c r="E71" s="419"/>
      <c r="F71" s="419"/>
      <c r="G71" s="420"/>
      <c r="H71" s="420"/>
      <c r="I71" s="419"/>
      <c r="J71" s="415"/>
      <c r="K71" s="415"/>
      <c r="L71" s="415"/>
      <c r="M71" s="415"/>
      <c r="N71" s="415"/>
      <c r="O71" s="415"/>
      <c r="P71" s="415"/>
      <c r="Q71" s="383"/>
      <c r="R71" s="339"/>
      <c r="Z71" s="389"/>
      <c r="AA71" s="389"/>
      <c r="AB71" s="389"/>
      <c r="AC71" s="389"/>
      <c r="AD71" s="389"/>
      <c r="AE71" s="389"/>
      <c r="AF71" s="389"/>
      <c r="AG71" s="389"/>
      <c r="AH71" s="389"/>
    </row>
    <row r="72" spans="1:34" s="37" customFormat="1" ht="14.25">
      <c r="A72" s="33"/>
      <c r="B72" s="417"/>
      <c r="C72" s="417"/>
      <c r="D72" s="418"/>
      <c r="E72" s="419"/>
      <c r="F72" s="419"/>
      <c r="G72" s="420"/>
      <c r="H72" s="420"/>
      <c r="I72" s="419"/>
      <c r="J72" s="415"/>
      <c r="K72" s="415"/>
      <c r="L72" s="415"/>
      <c r="M72" s="415"/>
      <c r="N72" s="415"/>
      <c r="O72" s="421"/>
      <c r="P72" s="415"/>
      <c r="Q72" s="383"/>
      <c r="R72" s="339"/>
      <c r="Z72" s="389"/>
      <c r="AA72" s="389"/>
      <c r="AB72" s="389"/>
      <c r="AC72" s="389"/>
      <c r="AD72" s="389"/>
      <c r="AE72" s="389"/>
      <c r="AF72" s="389"/>
      <c r="AG72" s="389"/>
      <c r="AH72" s="389"/>
    </row>
    <row r="73" spans="1:34" s="37" customFormat="1" ht="14.25">
      <c r="A73" s="373"/>
      <c r="B73" s="374"/>
      <c r="C73" s="374"/>
      <c r="D73" s="375"/>
      <c r="E73" s="373"/>
      <c r="F73" s="390"/>
      <c r="G73" s="373"/>
      <c r="H73" s="373"/>
      <c r="I73" s="373"/>
      <c r="J73" s="374"/>
      <c r="K73" s="391"/>
      <c r="L73" s="373"/>
      <c r="M73" s="373"/>
      <c r="N73" s="373"/>
      <c r="O73" s="392"/>
      <c r="P73" s="383"/>
      <c r="Q73" s="383"/>
      <c r="R73" s="339"/>
      <c r="Z73" s="389"/>
      <c r="AA73" s="389"/>
      <c r="AB73" s="389"/>
      <c r="AC73" s="389"/>
      <c r="AD73" s="389"/>
      <c r="AE73" s="389"/>
      <c r="AF73" s="389"/>
      <c r="AG73" s="389"/>
      <c r="AH73" s="389"/>
    </row>
    <row r="74" spans="1:34" ht="15">
      <c r="A74" s="96" t="s">
        <v>576</v>
      </c>
      <c r="B74" s="97"/>
      <c r="C74" s="97"/>
      <c r="D74" s="98"/>
      <c r="E74" s="31"/>
      <c r="F74" s="29"/>
      <c r="G74" s="29"/>
      <c r="H74" s="70"/>
      <c r="I74" s="116"/>
      <c r="J74" s="117"/>
      <c r="K74" s="14"/>
      <c r="L74" s="14"/>
      <c r="M74" s="14"/>
      <c r="N74" s="8"/>
      <c r="O74" s="50"/>
      <c r="Q74" s="92"/>
      <c r="R74" s="14"/>
      <c r="S74" s="13"/>
      <c r="T74" s="13"/>
      <c r="U74" s="13"/>
      <c r="V74" s="13"/>
      <c r="W74" s="13"/>
      <c r="X74" s="13"/>
      <c r="Y74" s="13"/>
      <c r="Z74" s="13"/>
    </row>
    <row r="75" spans="1:34" ht="38.25">
      <c r="A75" s="17" t="s">
        <v>16</v>
      </c>
      <c r="B75" s="18" t="s">
        <v>535</v>
      </c>
      <c r="C75" s="18"/>
      <c r="D75" s="19" t="s">
        <v>546</v>
      </c>
      <c r="E75" s="18" t="s">
        <v>547</v>
      </c>
      <c r="F75" s="18" t="s">
        <v>548</v>
      </c>
      <c r="G75" s="18" t="s">
        <v>549</v>
      </c>
      <c r="H75" s="18" t="s">
        <v>550</v>
      </c>
      <c r="I75" s="18" t="s">
        <v>551</v>
      </c>
      <c r="J75" s="17" t="s">
        <v>552</v>
      </c>
      <c r="K75" s="59" t="s">
        <v>568</v>
      </c>
      <c r="L75" s="412" t="s">
        <v>823</v>
      </c>
      <c r="M75" s="60" t="s">
        <v>822</v>
      </c>
      <c r="N75" s="18" t="s">
        <v>555</v>
      </c>
      <c r="O75" s="75" t="s">
        <v>556</v>
      </c>
      <c r="P75" s="94"/>
      <c r="Q75" s="8"/>
      <c r="R75" s="14"/>
      <c r="S75" s="13"/>
      <c r="T75" s="13"/>
      <c r="U75" s="13"/>
      <c r="V75" s="13"/>
      <c r="W75" s="13"/>
      <c r="X75" s="13"/>
      <c r="Y75" s="13"/>
      <c r="Z75" s="13"/>
    </row>
    <row r="76" spans="1:34" s="389" customFormat="1" ht="14.25">
      <c r="A76" s="378">
        <v>1</v>
      </c>
      <c r="B76" s="393">
        <v>44203</v>
      </c>
      <c r="C76" s="394"/>
      <c r="D76" s="405" t="s">
        <v>481</v>
      </c>
      <c r="E76" s="398" t="s">
        <v>558</v>
      </c>
      <c r="F76" s="407" t="s">
        <v>837</v>
      </c>
      <c r="G76" s="403">
        <v>385</v>
      </c>
      <c r="H76" s="407"/>
      <c r="I76" s="395" t="s">
        <v>838</v>
      </c>
      <c r="J76" s="434" t="s">
        <v>559</v>
      </c>
      <c r="K76" s="434"/>
      <c r="L76" s="435"/>
      <c r="M76" s="422"/>
      <c r="N76" s="399"/>
      <c r="O76" s="429"/>
      <c r="P76" s="95"/>
      <c r="Q76" s="436"/>
      <c r="R76" s="476" t="s">
        <v>560</v>
      </c>
      <c r="S76" s="430"/>
      <c r="T76" s="430"/>
      <c r="U76" s="430"/>
      <c r="V76" s="430"/>
      <c r="W76" s="430"/>
      <c r="X76" s="430"/>
      <c r="Y76" s="430"/>
      <c r="Z76" s="430"/>
    </row>
    <row r="77" spans="1:34" s="5" customFormat="1">
      <c r="A77" s="384"/>
      <c r="B77" s="385"/>
      <c r="C77" s="386"/>
      <c r="D77" s="387"/>
      <c r="E77" s="416"/>
      <c r="F77" s="416"/>
      <c r="G77" s="474"/>
      <c r="H77" s="474"/>
      <c r="I77" s="416"/>
      <c r="J77" s="475"/>
      <c r="K77" s="470"/>
      <c r="L77" s="471"/>
      <c r="M77" s="472"/>
      <c r="N77" s="473"/>
      <c r="O77" s="388"/>
      <c r="P77" s="120"/>
      <c r="Q77"/>
      <c r="R77" s="91"/>
      <c r="T77" s="54"/>
      <c r="U77" s="54"/>
      <c r="V77" s="54"/>
      <c r="W77" s="54"/>
      <c r="X77" s="54"/>
      <c r="Y77" s="54"/>
      <c r="Z77" s="54"/>
    </row>
    <row r="78" spans="1:34">
      <c r="A78" s="20" t="s">
        <v>561</v>
      </c>
      <c r="B78" s="20"/>
      <c r="C78" s="20"/>
      <c r="D78" s="20"/>
      <c r="E78" s="2"/>
      <c r="F78" s="27" t="s">
        <v>563</v>
      </c>
      <c r="G78" s="79"/>
      <c r="H78" s="79"/>
      <c r="I78" s="35"/>
      <c r="J78" s="82"/>
      <c r="K78" s="80"/>
      <c r="L78" s="81"/>
      <c r="M78" s="82"/>
      <c r="N78" s="83"/>
      <c r="O78" s="121"/>
      <c r="P78" s="8"/>
      <c r="Q78" s="13"/>
      <c r="R78" s="93"/>
      <c r="S78" s="13"/>
      <c r="T78" s="13"/>
      <c r="U78" s="13"/>
      <c r="V78" s="13"/>
      <c r="W78" s="13"/>
      <c r="X78" s="13"/>
      <c r="Y78" s="13"/>
    </row>
    <row r="79" spans="1:34">
      <c r="A79" s="26" t="s">
        <v>562</v>
      </c>
      <c r="B79" s="20"/>
      <c r="C79" s="20"/>
      <c r="D79" s="20"/>
      <c r="E79" s="29"/>
      <c r="F79" s="27" t="s">
        <v>565</v>
      </c>
      <c r="G79" s="9"/>
      <c r="H79" s="9"/>
      <c r="I79" s="9"/>
      <c r="J79" s="50"/>
      <c r="K79" s="9"/>
      <c r="L79" s="9"/>
      <c r="M79" s="9"/>
      <c r="N79" s="8"/>
      <c r="O79" s="50"/>
      <c r="Q79" s="4"/>
      <c r="R79" s="14"/>
      <c r="S79" s="13"/>
      <c r="T79" s="13"/>
      <c r="U79" s="13"/>
      <c r="V79" s="13"/>
      <c r="W79" s="13"/>
      <c r="X79" s="13"/>
      <c r="Y79" s="13"/>
      <c r="Z79" s="13"/>
    </row>
    <row r="80" spans="1:34">
      <c r="A80" s="26"/>
      <c r="B80" s="20"/>
      <c r="C80" s="20"/>
      <c r="D80" s="20"/>
      <c r="E80" s="29"/>
      <c r="F80" s="27"/>
      <c r="G80" s="9"/>
      <c r="H80" s="9"/>
      <c r="I80" s="9"/>
      <c r="J80" s="50"/>
      <c r="K80" s="9"/>
      <c r="L80" s="9"/>
      <c r="M80" s="9"/>
      <c r="N80" s="8"/>
      <c r="O80" s="50"/>
      <c r="Q80" s="4"/>
      <c r="R80" s="79"/>
      <c r="S80" s="13"/>
      <c r="T80" s="13"/>
      <c r="U80" s="13"/>
      <c r="V80" s="13"/>
      <c r="W80" s="13"/>
      <c r="X80" s="13"/>
      <c r="Y80" s="13"/>
      <c r="Z80" s="13"/>
    </row>
    <row r="81" spans="1:29" ht="15">
      <c r="A81" s="8"/>
      <c r="B81" s="30" t="s">
        <v>827</v>
      </c>
      <c r="C81" s="30"/>
      <c r="D81" s="30"/>
      <c r="E81" s="30"/>
      <c r="F81" s="31"/>
      <c r="G81" s="29"/>
      <c r="H81" s="29"/>
      <c r="I81" s="70"/>
      <c r="J81" s="71"/>
      <c r="K81" s="72"/>
      <c r="L81" s="411"/>
      <c r="M81" s="9"/>
      <c r="N81" s="8"/>
      <c r="O81" s="50"/>
      <c r="Q81" s="4"/>
      <c r="R81" s="79"/>
      <c r="S81" s="13"/>
      <c r="T81" s="13"/>
      <c r="U81" s="13"/>
      <c r="V81" s="13"/>
      <c r="W81" s="13"/>
      <c r="X81" s="13"/>
      <c r="Y81" s="13"/>
      <c r="Z81" s="13"/>
    </row>
    <row r="82" spans="1:29" ht="38.25">
      <c r="A82" s="17" t="s">
        <v>16</v>
      </c>
      <c r="B82" s="18" t="s">
        <v>535</v>
      </c>
      <c r="C82" s="18"/>
      <c r="D82" s="19" t="s">
        <v>546</v>
      </c>
      <c r="E82" s="18" t="s">
        <v>547</v>
      </c>
      <c r="F82" s="18" t="s">
        <v>548</v>
      </c>
      <c r="G82" s="18" t="s">
        <v>567</v>
      </c>
      <c r="H82" s="18" t="s">
        <v>550</v>
      </c>
      <c r="I82" s="18" t="s">
        <v>551</v>
      </c>
      <c r="J82" s="73" t="s">
        <v>552</v>
      </c>
      <c r="K82" s="59" t="s">
        <v>568</v>
      </c>
      <c r="L82" s="74" t="s">
        <v>569</v>
      </c>
      <c r="M82" s="18" t="s">
        <v>570</v>
      </c>
      <c r="N82" s="412" t="s">
        <v>823</v>
      </c>
      <c r="O82" s="60" t="s">
        <v>822</v>
      </c>
      <c r="P82" s="18" t="s">
        <v>555</v>
      </c>
      <c r="Q82" s="75" t="s">
        <v>556</v>
      </c>
      <c r="R82" s="79"/>
      <c r="S82" s="13"/>
      <c r="T82" s="13"/>
      <c r="U82" s="13"/>
      <c r="V82" s="13"/>
      <c r="W82" s="13"/>
      <c r="X82" s="13"/>
      <c r="Y82" s="13"/>
      <c r="Z82" s="13"/>
    </row>
    <row r="83" spans="1:29" ht="14.25">
      <c r="A83" s="378"/>
      <c r="B83" s="393"/>
      <c r="C83" s="397"/>
      <c r="D83" s="405"/>
      <c r="E83" s="398"/>
      <c r="F83" s="423"/>
      <c r="G83" s="403"/>
      <c r="H83" s="398"/>
      <c r="I83" s="395"/>
      <c r="J83" s="434"/>
      <c r="K83" s="434"/>
      <c r="L83" s="435"/>
      <c r="M83" s="433"/>
      <c r="N83" s="435"/>
      <c r="O83" s="422"/>
      <c r="P83" s="399"/>
      <c r="Q83" s="413"/>
      <c r="R83" s="431"/>
      <c r="S83" s="421"/>
      <c r="T83" s="13"/>
      <c r="U83" s="430"/>
      <c r="V83" s="430"/>
      <c r="W83" s="430"/>
      <c r="X83" s="430"/>
      <c r="Y83" s="430"/>
      <c r="Z83" s="430"/>
      <c r="AA83" s="389"/>
      <c r="AB83" s="389"/>
      <c r="AC83" s="389"/>
    </row>
    <row r="84" spans="1:29" ht="14.25">
      <c r="A84" s="378"/>
      <c r="B84" s="393"/>
      <c r="C84" s="397"/>
      <c r="D84" s="405"/>
      <c r="E84" s="398"/>
      <c r="F84" s="423"/>
      <c r="G84" s="403"/>
      <c r="H84" s="398"/>
      <c r="I84" s="395"/>
      <c r="J84" s="434"/>
      <c r="K84" s="434"/>
      <c r="L84" s="435"/>
      <c r="M84" s="433"/>
      <c r="N84" s="435"/>
      <c r="O84" s="422"/>
      <c r="P84" s="399"/>
      <c r="Q84" s="413"/>
      <c r="R84" s="431"/>
      <c r="S84" s="421"/>
      <c r="T84" s="13"/>
      <c r="U84" s="430"/>
      <c r="V84" s="430"/>
      <c r="W84" s="430"/>
      <c r="X84" s="430"/>
      <c r="Y84" s="430"/>
      <c r="Z84" s="430"/>
      <c r="AA84" s="389"/>
      <c r="AB84" s="389"/>
      <c r="AC84" s="389"/>
    </row>
    <row r="85" spans="1:29" s="389" customFormat="1" ht="14.25">
      <c r="A85" s="378"/>
      <c r="B85" s="393"/>
      <c r="C85" s="397"/>
      <c r="D85" s="405"/>
      <c r="E85" s="398"/>
      <c r="F85" s="423"/>
      <c r="G85" s="403"/>
      <c r="H85" s="398"/>
      <c r="I85" s="395"/>
      <c r="J85" s="434"/>
      <c r="K85" s="434"/>
      <c r="L85" s="435"/>
      <c r="M85" s="433"/>
      <c r="N85" s="435"/>
      <c r="O85" s="422"/>
      <c r="P85" s="399"/>
      <c r="Q85" s="413"/>
      <c r="R85" s="428"/>
      <c r="S85" s="430"/>
      <c r="T85" s="430"/>
      <c r="U85" s="430"/>
      <c r="V85" s="430"/>
      <c r="W85" s="430"/>
      <c r="X85" s="430"/>
      <c r="Y85" s="430"/>
      <c r="Z85" s="430"/>
    </row>
    <row r="86" spans="1:29" s="389" customFormat="1" ht="14.25">
      <c r="A86" s="378"/>
      <c r="B86" s="393"/>
      <c r="C86" s="397"/>
      <c r="D86" s="405"/>
      <c r="E86" s="398"/>
      <c r="F86" s="434"/>
      <c r="G86" s="407"/>
      <c r="H86" s="398"/>
      <c r="I86" s="395"/>
      <c r="J86" s="434"/>
      <c r="K86" s="434"/>
      <c r="L86" s="435"/>
      <c r="M86" s="433"/>
      <c r="N86" s="435"/>
      <c r="O86" s="422"/>
      <c r="P86" s="399"/>
      <c r="Q86" s="413"/>
      <c r="R86" s="428"/>
      <c r="S86" s="430"/>
      <c r="T86" s="430"/>
      <c r="U86" s="430"/>
      <c r="V86" s="430"/>
      <c r="W86" s="430"/>
      <c r="X86" s="430"/>
      <c r="Y86" s="430"/>
      <c r="Z86" s="430"/>
    </row>
    <row r="87" spans="1:29" s="389" customFormat="1" ht="14.25">
      <c r="A87" s="378"/>
      <c r="B87" s="393"/>
      <c r="C87" s="397"/>
      <c r="D87" s="405"/>
      <c r="E87" s="398"/>
      <c r="F87" s="434"/>
      <c r="G87" s="407"/>
      <c r="H87" s="398"/>
      <c r="I87" s="395"/>
      <c r="J87" s="434"/>
      <c r="K87" s="434"/>
      <c r="L87" s="435"/>
      <c r="M87" s="433"/>
      <c r="N87" s="435"/>
      <c r="O87" s="422"/>
      <c r="P87" s="399"/>
      <c r="Q87" s="413"/>
      <c r="R87" s="428"/>
      <c r="S87" s="430"/>
      <c r="T87" s="430"/>
      <c r="U87" s="430"/>
      <c r="V87" s="430"/>
      <c r="W87" s="430"/>
      <c r="X87" s="430"/>
      <c r="Y87" s="430"/>
      <c r="Z87" s="430"/>
    </row>
    <row r="88" spans="1:29" s="389" customFormat="1" ht="14.25">
      <c r="A88" s="378"/>
      <c r="B88" s="393"/>
      <c r="C88" s="397"/>
      <c r="D88" s="405"/>
      <c r="E88" s="398"/>
      <c r="F88" s="423"/>
      <c r="G88" s="403"/>
      <c r="H88" s="398"/>
      <c r="I88" s="395"/>
      <c r="J88" s="434"/>
      <c r="K88" s="425"/>
      <c r="L88" s="435"/>
      <c r="M88" s="433"/>
      <c r="N88" s="435"/>
      <c r="O88" s="422"/>
      <c r="P88" s="427"/>
      <c r="Q88" s="413"/>
      <c r="R88" s="428"/>
      <c r="S88" s="430"/>
      <c r="T88" s="430"/>
      <c r="U88" s="430"/>
      <c r="V88" s="430"/>
      <c r="W88" s="430"/>
      <c r="X88" s="430"/>
      <c r="Y88" s="430"/>
      <c r="Z88" s="430"/>
    </row>
    <row r="89" spans="1:29" s="389" customFormat="1" ht="14.25">
      <c r="A89" s="378"/>
      <c r="B89" s="393"/>
      <c r="C89" s="397"/>
      <c r="D89" s="405"/>
      <c r="E89" s="398"/>
      <c r="F89" s="423"/>
      <c r="G89" s="403"/>
      <c r="H89" s="398"/>
      <c r="I89" s="395"/>
      <c r="J89" s="425"/>
      <c r="K89" s="425"/>
      <c r="L89" s="425"/>
      <c r="M89" s="425"/>
      <c r="N89" s="426"/>
      <c r="O89" s="437"/>
      <c r="P89" s="427"/>
      <c r="Q89" s="413"/>
      <c r="R89" s="428"/>
      <c r="S89" s="430"/>
      <c r="T89" s="430"/>
      <c r="U89" s="430"/>
      <c r="V89" s="430"/>
      <c r="W89" s="430"/>
      <c r="X89" s="430"/>
      <c r="Y89" s="430"/>
      <c r="Z89" s="430"/>
    </row>
    <row r="90" spans="1:29" s="389" customFormat="1" ht="14.25">
      <c r="A90" s="378"/>
      <c r="B90" s="393"/>
      <c r="C90" s="397"/>
      <c r="D90" s="405"/>
      <c r="E90" s="398"/>
      <c r="F90" s="434"/>
      <c r="G90" s="407"/>
      <c r="H90" s="398"/>
      <c r="I90" s="395"/>
      <c r="J90" s="434"/>
      <c r="K90" s="434"/>
      <c r="L90" s="435"/>
      <c r="M90" s="433"/>
      <c r="N90" s="435"/>
      <c r="O90" s="422"/>
      <c r="P90" s="399"/>
      <c r="Q90" s="413"/>
      <c r="R90" s="431"/>
      <c r="S90" s="421"/>
      <c r="T90" s="430"/>
      <c r="U90" s="430"/>
      <c r="V90" s="430"/>
      <c r="W90" s="430"/>
      <c r="X90" s="430"/>
      <c r="Y90" s="430"/>
      <c r="Z90" s="430"/>
    </row>
    <row r="91" spans="1:29" s="389" customFormat="1" ht="14.25">
      <c r="A91" s="378"/>
      <c r="B91" s="393"/>
      <c r="C91" s="397"/>
      <c r="D91" s="405"/>
      <c r="E91" s="398"/>
      <c r="F91" s="423"/>
      <c r="G91" s="403"/>
      <c r="H91" s="398"/>
      <c r="I91" s="395"/>
      <c r="J91" s="372"/>
      <c r="K91" s="372"/>
      <c r="L91" s="372"/>
      <c r="M91" s="372"/>
      <c r="N91" s="424"/>
      <c r="O91" s="422"/>
      <c r="P91" s="400"/>
      <c r="Q91" s="413"/>
      <c r="R91" s="431"/>
      <c r="S91" s="421"/>
      <c r="T91" s="430"/>
      <c r="U91" s="430"/>
      <c r="V91" s="430"/>
      <c r="W91" s="430"/>
      <c r="X91" s="430"/>
      <c r="Y91" s="430"/>
      <c r="Z91" s="430"/>
    </row>
    <row r="92" spans="1:29">
      <c r="A92" s="26"/>
      <c r="B92" s="20"/>
      <c r="C92" s="20"/>
      <c r="D92" s="20"/>
      <c r="E92" s="29"/>
      <c r="F92" s="27"/>
      <c r="G92" s="9"/>
      <c r="H92" s="9"/>
      <c r="I92" s="9"/>
      <c r="J92" s="50"/>
      <c r="K92" s="9"/>
      <c r="L92" s="9"/>
      <c r="M92" s="9"/>
      <c r="N92" s="8"/>
      <c r="O92" s="50"/>
      <c r="P92" s="4"/>
      <c r="Q92" s="8"/>
      <c r="R92" s="138"/>
      <c r="S92" s="13"/>
      <c r="T92" s="13"/>
      <c r="U92" s="13"/>
      <c r="V92" s="13"/>
      <c r="W92" s="13"/>
      <c r="X92" s="13"/>
      <c r="Y92" s="13"/>
      <c r="Z92" s="13"/>
    </row>
    <row r="93" spans="1:29">
      <c r="A93" s="26"/>
      <c r="B93" s="20"/>
      <c r="C93" s="20"/>
      <c r="D93" s="20"/>
      <c r="E93" s="29"/>
      <c r="F93" s="27"/>
      <c r="G93" s="38"/>
      <c r="H93" s="39"/>
      <c r="I93" s="79"/>
      <c r="J93" s="14"/>
      <c r="K93" s="80"/>
      <c r="L93" s="81"/>
      <c r="M93" s="82"/>
      <c r="N93" s="83"/>
      <c r="O93" s="84"/>
      <c r="P93" s="8"/>
      <c r="Q93" s="13"/>
      <c r="R93" s="138"/>
      <c r="S93" s="13"/>
      <c r="T93" s="13"/>
      <c r="U93" s="13"/>
      <c r="V93" s="13"/>
      <c r="W93" s="13"/>
      <c r="X93" s="13"/>
      <c r="Y93" s="13"/>
      <c r="Z93" s="13"/>
    </row>
    <row r="94" spans="1:29">
      <c r="A94" s="34"/>
      <c r="B94" s="42"/>
      <c r="C94" s="99"/>
      <c r="D94" s="3"/>
      <c r="E94" s="35"/>
      <c r="F94" s="79"/>
      <c r="G94" s="38"/>
      <c r="H94" s="39"/>
      <c r="I94" s="79"/>
      <c r="J94" s="14"/>
      <c r="K94" s="80"/>
      <c r="L94" s="81"/>
      <c r="M94" s="82"/>
      <c r="N94" s="83"/>
      <c r="O94" s="84"/>
      <c r="P94" s="8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9" ht="15">
      <c r="A95" s="2"/>
      <c r="B95" s="100" t="s">
        <v>577</v>
      </c>
      <c r="C95" s="100"/>
      <c r="D95" s="100"/>
      <c r="E95" s="100"/>
      <c r="F95" s="14"/>
      <c r="G95" s="14"/>
      <c r="H95" s="101"/>
      <c r="I95" s="14"/>
      <c r="J95" s="71"/>
      <c r="K95" s="72"/>
      <c r="L95" s="14"/>
      <c r="M95" s="14"/>
      <c r="N95" s="13"/>
      <c r="O95" s="95"/>
      <c r="P95" s="8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9" ht="38.25">
      <c r="A96" s="17" t="s">
        <v>16</v>
      </c>
      <c r="B96" s="18" t="s">
        <v>535</v>
      </c>
      <c r="C96" s="18"/>
      <c r="D96" s="19" t="s">
        <v>546</v>
      </c>
      <c r="E96" s="18" t="s">
        <v>547</v>
      </c>
      <c r="F96" s="18" t="s">
        <v>548</v>
      </c>
      <c r="G96" s="18" t="s">
        <v>578</v>
      </c>
      <c r="H96" s="18" t="s">
        <v>579</v>
      </c>
      <c r="I96" s="18" t="s">
        <v>551</v>
      </c>
      <c r="J96" s="58" t="s">
        <v>552</v>
      </c>
      <c r="K96" s="18" t="s">
        <v>553</v>
      </c>
      <c r="L96" s="18" t="s">
        <v>554</v>
      </c>
      <c r="M96" s="18" t="s">
        <v>555</v>
      </c>
      <c r="N96" s="19" t="s">
        <v>556</v>
      </c>
      <c r="O96" s="95"/>
      <c r="P96" s="8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8">
        <v>1</v>
      </c>
      <c r="B97" s="102">
        <v>41579</v>
      </c>
      <c r="C97" s="102"/>
      <c r="D97" s="103" t="s">
        <v>580</v>
      </c>
      <c r="E97" s="104" t="s">
        <v>581</v>
      </c>
      <c r="F97" s="105">
        <v>82</v>
      </c>
      <c r="G97" s="104" t="s">
        <v>582</v>
      </c>
      <c r="H97" s="104">
        <v>100</v>
      </c>
      <c r="I97" s="122">
        <v>100</v>
      </c>
      <c r="J97" s="123" t="s">
        <v>583</v>
      </c>
      <c r="K97" s="124">
        <f t="shared" ref="K97:K128" si="15">H97-F97</f>
        <v>18</v>
      </c>
      <c r="L97" s="125">
        <f t="shared" ref="L97:L128" si="16">K97/F97</f>
        <v>0.21951219512195122</v>
      </c>
      <c r="M97" s="126" t="s">
        <v>557</v>
      </c>
      <c r="N97" s="127">
        <v>42657</v>
      </c>
      <c r="O97" s="50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8">
        <v>2</v>
      </c>
      <c r="B98" s="102">
        <v>41794</v>
      </c>
      <c r="C98" s="102"/>
      <c r="D98" s="103" t="s">
        <v>584</v>
      </c>
      <c r="E98" s="104" t="s">
        <v>558</v>
      </c>
      <c r="F98" s="105">
        <v>257</v>
      </c>
      <c r="G98" s="104" t="s">
        <v>582</v>
      </c>
      <c r="H98" s="104">
        <v>300</v>
      </c>
      <c r="I98" s="122">
        <v>300</v>
      </c>
      <c r="J98" s="123" t="s">
        <v>583</v>
      </c>
      <c r="K98" s="124">
        <f t="shared" si="15"/>
        <v>43</v>
      </c>
      <c r="L98" s="125">
        <f t="shared" si="16"/>
        <v>0.16731517509727625</v>
      </c>
      <c r="M98" s="126" t="s">
        <v>557</v>
      </c>
      <c r="N98" s="127">
        <v>41822</v>
      </c>
      <c r="O98" s="50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8">
        <v>3</v>
      </c>
      <c r="B99" s="102">
        <v>41828</v>
      </c>
      <c r="C99" s="102"/>
      <c r="D99" s="103" t="s">
        <v>585</v>
      </c>
      <c r="E99" s="104" t="s">
        <v>558</v>
      </c>
      <c r="F99" s="105">
        <v>393</v>
      </c>
      <c r="G99" s="104" t="s">
        <v>582</v>
      </c>
      <c r="H99" s="104">
        <v>468</v>
      </c>
      <c r="I99" s="122">
        <v>468</v>
      </c>
      <c r="J99" s="123" t="s">
        <v>583</v>
      </c>
      <c r="K99" s="124">
        <f t="shared" si="15"/>
        <v>75</v>
      </c>
      <c r="L99" s="125">
        <f t="shared" si="16"/>
        <v>0.19083969465648856</v>
      </c>
      <c r="M99" s="126" t="s">
        <v>557</v>
      </c>
      <c r="N99" s="127">
        <v>41863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8">
        <v>4</v>
      </c>
      <c r="B100" s="102">
        <v>41857</v>
      </c>
      <c r="C100" s="102"/>
      <c r="D100" s="103" t="s">
        <v>586</v>
      </c>
      <c r="E100" s="104" t="s">
        <v>558</v>
      </c>
      <c r="F100" s="105">
        <v>205</v>
      </c>
      <c r="G100" s="104" t="s">
        <v>582</v>
      </c>
      <c r="H100" s="104">
        <v>275</v>
      </c>
      <c r="I100" s="122">
        <v>250</v>
      </c>
      <c r="J100" s="123" t="s">
        <v>583</v>
      </c>
      <c r="K100" s="124">
        <f t="shared" si="15"/>
        <v>70</v>
      </c>
      <c r="L100" s="125">
        <f t="shared" si="16"/>
        <v>0.34146341463414637</v>
      </c>
      <c r="M100" s="126" t="s">
        <v>557</v>
      </c>
      <c r="N100" s="127">
        <v>41962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8">
        <v>5</v>
      </c>
      <c r="B101" s="102">
        <v>41886</v>
      </c>
      <c r="C101" s="102"/>
      <c r="D101" s="103" t="s">
        <v>587</v>
      </c>
      <c r="E101" s="104" t="s">
        <v>558</v>
      </c>
      <c r="F101" s="105">
        <v>162</v>
      </c>
      <c r="G101" s="104" t="s">
        <v>582</v>
      </c>
      <c r="H101" s="104">
        <v>190</v>
      </c>
      <c r="I101" s="122">
        <v>190</v>
      </c>
      <c r="J101" s="123" t="s">
        <v>583</v>
      </c>
      <c r="K101" s="124">
        <f t="shared" si="15"/>
        <v>28</v>
      </c>
      <c r="L101" s="125">
        <f t="shared" si="16"/>
        <v>0.1728395061728395</v>
      </c>
      <c r="M101" s="126" t="s">
        <v>557</v>
      </c>
      <c r="N101" s="127">
        <v>42006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8">
        <v>6</v>
      </c>
      <c r="B102" s="102">
        <v>41886</v>
      </c>
      <c r="C102" s="102"/>
      <c r="D102" s="103" t="s">
        <v>588</v>
      </c>
      <c r="E102" s="104" t="s">
        <v>558</v>
      </c>
      <c r="F102" s="105">
        <v>75</v>
      </c>
      <c r="G102" s="104" t="s">
        <v>582</v>
      </c>
      <c r="H102" s="104">
        <v>91.5</v>
      </c>
      <c r="I102" s="122" t="s">
        <v>589</v>
      </c>
      <c r="J102" s="123" t="s">
        <v>590</v>
      </c>
      <c r="K102" s="124">
        <f t="shared" si="15"/>
        <v>16.5</v>
      </c>
      <c r="L102" s="125">
        <f t="shared" si="16"/>
        <v>0.22</v>
      </c>
      <c r="M102" s="126" t="s">
        <v>557</v>
      </c>
      <c r="N102" s="127">
        <v>41954</v>
      </c>
      <c r="O102" s="50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8">
        <v>7</v>
      </c>
      <c r="B103" s="102">
        <v>41913</v>
      </c>
      <c r="C103" s="102"/>
      <c r="D103" s="103" t="s">
        <v>591</v>
      </c>
      <c r="E103" s="104" t="s">
        <v>558</v>
      </c>
      <c r="F103" s="105">
        <v>850</v>
      </c>
      <c r="G103" s="104" t="s">
        <v>582</v>
      </c>
      <c r="H103" s="104">
        <v>982.5</v>
      </c>
      <c r="I103" s="122">
        <v>1050</v>
      </c>
      <c r="J103" s="123" t="s">
        <v>592</v>
      </c>
      <c r="K103" s="124">
        <f t="shared" si="15"/>
        <v>132.5</v>
      </c>
      <c r="L103" s="125">
        <f t="shared" si="16"/>
        <v>0.15588235294117647</v>
      </c>
      <c r="M103" s="126" t="s">
        <v>557</v>
      </c>
      <c r="N103" s="127">
        <v>42039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8">
        <v>8</v>
      </c>
      <c r="B104" s="102">
        <v>41913</v>
      </c>
      <c r="C104" s="102"/>
      <c r="D104" s="103" t="s">
        <v>593</v>
      </c>
      <c r="E104" s="104" t="s">
        <v>558</v>
      </c>
      <c r="F104" s="105">
        <v>475</v>
      </c>
      <c r="G104" s="104" t="s">
        <v>582</v>
      </c>
      <c r="H104" s="104">
        <v>515</v>
      </c>
      <c r="I104" s="122">
        <v>600</v>
      </c>
      <c r="J104" s="123" t="s">
        <v>594</v>
      </c>
      <c r="K104" s="124">
        <f t="shared" si="15"/>
        <v>40</v>
      </c>
      <c r="L104" s="125">
        <f t="shared" si="16"/>
        <v>8.4210526315789472E-2</v>
      </c>
      <c r="M104" s="126" t="s">
        <v>557</v>
      </c>
      <c r="N104" s="127">
        <v>41939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8">
        <v>9</v>
      </c>
      <c r="B105" s="102">
        <v>41913</v>
      </c>
      <c r="C105" s="102"/>
      <c r="D105" s="103" t="s">
        <v>595</v>
      </c>
      <c r="E105" s="104" t="s">
        <v>558</v>
      </c>
      <c r="F105" s="105">
        <v>86</v>
      </c>
      <c r="G105" s="104" t="s">
        <v>582</v>
      </c>
      <c r="H105" s="104">
        <v>99</v>
      </c>
      <c r="I105" s="122">
        <v>140</v>
      </c>
      <c r="J105" s="123" t="s">
        <v>596</v>
      </c>
      <c r="K105" s="124">
        <f t="shared" si="15"/>
        <v>13</v>
      </c>
      <c r="L105" s="125">
        <f t="shared" si="16"/>
        <v>0.15116279069767441</v>
      </c>
      <c r="M105" s="126" t="s">
        <v>557</v>
      </c>
      <c r="N105" s="127">
        <v>41939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8">
        <v>10</v>
      </c>
      <c r="B106" s="102">
        <v>41926</v>
      </c>
      <c r="C106" s="102"/>
      <c r="D106" s="103" t="s">
        <v>597</v>
      </c>
      <c r="E106" s="104" t="s">
        <v>558</v>
      </c>
      <c r="F106" s="105">
        <v>496.6</v>
      </c>
      <c r="G106" s="104" t="s">
        <v>582</v>
      </c>
      <c r="H106" s="104">
        <v>621</v>
      </c>
      <c r="I106" s="122">
        <v>580</v>
      </c>
      <c r="J106" s="123" t="s">
        <v>583</v>
      </c>
      <c r="K106" s="124">
        <f t="shared" si="15"/>
        <v>124.39999999999998</v>
      </c>
      <c r="L106" s="125">
        <f t="shared" si="16"/>
        <v>0.25050342327829234</v>
      </c>
      <c r="M106" s="126" t="s">
        <v>557</v>
      </c>
      <c r="N106" s="127">
        <v>42605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8">
        <v>11</v>
      </c>
      <c r="B107" s="102">
        <v>41926</v>
      </c>
      <c r="C107" s="102"/>
      <c r="D107" s="103" t="s">
        <v>598</v>
      </c>
      <c r="E107" s="104" t="s">
        <v>558</v>
      </c>
      <c r="F107" s="105">
        <v>2481.9</v>
      </c>
      <c r="G107" s="104" t="s">
        <v>582</v>
      </c>
      <c r="H107" s="104">
        <v>2840</v>
      </c>
      <c r="I107" s="122">
        <v>2870</v>
      </c>
      <c r="J107" s="123" t="s">
        <v>599</v>
      </c>
      <c r="K107" s="124">
        <f t="shared" si="15"/>
        <v>358.09999999999991</v>
      </c>
      <c r="L107" s="125">
        <f t="shared" si="16"/>
        <v>0.14428462065353154</v>
      </c>
      <c r="M107" s="126" t="s">
        <v>557</v>
      </c>
      <c r="N107" s="127">
        <v>42017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8">
        <v>12</v>
      </c>
      <c r="B108" s="102">
        <v>41928</v>
      </c>
      <c r="C108" s="102"/>
      <c r="D108" s="103" t="s">
        <v>600</v>
      </c>
      <c r="E108" s="104" t="s">
        <v>558</v>
      </c>
      <c r="F108" s="105">
        <v>84.5</v>
      </c>
      <c r="G108" s="104" t="s">
        <v>582</v>
      </c>
      <c r="H108" s="104">
        <v>93</v>
      </c>
      <c r="I108" s="122">
        <v>110</v>
      </c>
      <c r="J108" s="123" t="s">
        <v>601</v>
      </c>
      <c r="K108" s="124">
        <f t="shared" si="15"/>
        <v>8.5</v>
      </c>
      <c r="L108" s="125">
        <f t="shared" si="16"/>
        <v>0.10059171597633136</v>
      </c>
      <c r="M108" s="126" t="s">
        <v>557</v>
      </c>
      <c r="N108" s="127">
        <v>41939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8">
        <v>13</v>
      </c>
      <c r="B109" s="102">
        <v>41928</v>
      </c>
      <c r="C109" s="102"/>
      <c r="D109" s="103" t="s">
        <v>602</v>
      </c>
      <c r="E109" s="104" t="s">
        <v>558</v>
      </c>
      <c r="F109" s="105">
        <v>401</v>
      </c>
      <c r="G109" s="104" t="s">
        <v>582</v>
      </c>
      <c r="H109" s="104">
        <v>428</v>
      </c>
      <c r="I109" s="122">
        <v>450</v>
      </c>
      <c r="J109" s="123" t="s">
        <v>603</v>
      </c>
      <c r="K109" s="124">
        <f t="shared" si="15"/>
        <v>27</v>
      </c>
      <c r="L109" s="125">
        <f t="shared" si="16"/>
        <v>6.7331670822942641E-2</v>
      </c>
      <c r="M109" s="126" t="s">
        <v>557</v>
      </c>
      <c r="N109" s="127">
        <v>42020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8">
        <v>14</v>
      </c>
      <c r="B110" s="102">
        <v>41928</v>
      </c>
      <c r="C110" s="102"/>
      <c r="D110" s="103" t="s">
        <v>604</v>
      </c>
      <c r="E110" s="104" t="s">
        <v>558</v>
      </c>
      <c r="F110" s="105">
        <v>101</v>
      </c>
      <c r="G110" s="104" t="s">
        <v>582</v>
      </c>
      <c r="H110" s="104">
        <v>112</v>
      </c>
      <c r="I110" s="122">
        <v>120</v>
      </c>
      <c r="J110" s="123" t="s">
        <v>605</v>
      </c>
      <c r="K110" s="124">
        <f t="shared" si="15"/>
        <v>11</v>
      </c>
      <c r="L110" s="125">
        <f t="shared" si="16"/>
        <v>0.10891089108910891</v>
      </c>
      <c r="M110" s="126" t="s">
        <v>557</v>
      </c>
      <c r="N110" s="127">
        <v>41939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8">
        <v>15</v>
      </c>
      <c r="B111" s="102">
        <v>41954</v>
      </c>
      <c r="C111" s="102"/>
      <c r="D111" s="103" t="s">
        <v>606</v>
      </c>
      <c r="E111" s="104" t="s">
        <v>558</v>
      </c>
      <c r="F111" s="105">
        <v>59</v>
      </c>
      <c r="G111" s="104" t="s">
        <v>582</v>
      </c>
      <c r="H111" s="104">
        <v>76</v>
      </c>
      <c r="I111" s="122">
        <v>76</v>
      </c>
      <c r="J111" s="123" t="s">
        <v>583</v>
      </c>
      <c r="K111" s="124">
        <f t="shared" si="15"/>
        <v>17</v>
      </c>
      <c r="L111" s="125">
        <f t="shared" si="16"/>
        <v>0.28813559322033899</v>
      </c>
      <c r="M111" s="126" t="s">
        <v>557</v>
      </c>
      <c r="N111" s="127">
        <v>43032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8">
        <v>16</v>
      </c>
      <c r="B112" s="102">
        <v>41954</v>
      </c>
      <c r="C112" s="102"/>
      <c r="D112" s="103" t="s">
        <v>595</v>
      </c>
      <c r="E112" s="104" t="s">
        <v>558</v>
      </c>
      <c r="F112" s="105">
        <v>99</v>
      </c>
      <c r="G112" s="104" t="s">
        <v>582</v>
      </c>
      <c r="H112" s="104">
        <v>120</v>
      </c>
      <c r="I112" s="122">
        <v>120</v>
      </c>
      <c r="J112" s="123" t="s">
        <v>607</v>
      </c>
      <c r="K112" s="124">
        <f t="shared" si="15"/>
        <v>21</v>
      </c>
      <c r="L112" s="125">
        <f t="shared" si="16"/>
        <v>0.21212121212121213</v>
      </c>
      <c r="M112" s="126" t="s">
        <v>557</v>
      </c>
      <c r="N112" s="127">
        <v>41960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8">
        <v>17</v>
      </c>
      <c r="B113" s="102">
        <v>41956</v>
      </c>
      <c r="C113" s="102"/>
      <c r="D113" s="103" t="s">
        <v>608</v>
      </c>
      <c r="E113" s="104" t="s">
        <v>558</v>
      </c>
      <c r="F113" s="105">
        <v>22</v>
      </c>
      <c r="G113" s="104" t="s">
        <v>582</v>
      </c>
      <c r="H113" s="104">
        <v>33.549999999999997</v>
      </c>
      <c r="I113" s="122">
        <v>32</v>
      </c>
      <c r="J113" s="123" t="s">
        <v>609</v>
      </c>
      <c r="K113" s="124">
        <f t="shared" si="15"/>
        <v>11.549999999999997</v>
      </c>
      <c r="L113" s="125">
        <f t="shared" si="16"/>
        <v>0.52499999999999991</v>
      </c>
      <c r="M113" s="126" t="s">
        <v>557</v>
      </c>
      <c r="N113" s="127">
        <v>42188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8">
        <v>18</v>
      </c>
      <c r="B114" s="102">
        <v>41976</v>
      </c>
      <c r="C114" s="102"/>
      <c r="D114" s="103" t="s">
        <v>610</v>
      </c>
      <c r="E114" s="104" t="s">
        <v>558</v>
      </c>
      <c r="F114" s="105">
        <v>440</v>
      </c>
      <c r="G114" s="104" t="s">
        <v>582</v>
      </c>
      <c r="H114" s="104">
        <v>520</v>
      </c>
      <c r="I114" s="122">
        <v>520</v>
      </c>
      <c r="J114" s="123" t="s">
        <v>611</v>
      </c>
      <c r="K114" s="124">
        <f t="shared" si="15"/>
        <v>80</v>
      </c>
      <c r="L114" s="125">
        <f t="shared" si="16"/>
        <v>0.18181818181818182</v>
      </c>
      <c r="M114" s="126" t="s">
        <v>557</v>
      </c>
      <c r="N114" s="127">
        <v>42208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8">
        <v>19</v>
      </c>
      <c r="B115" s="102">
        <v>41976</v>
      </c>
      <c r="C115" s="102"/>
      <c r="D115" s="103" t="s">
        <v>612</v>
      </c>
      <c r="E115" s="104" t="s">
        <v>558</v>
      </c>
      <c r="F115" s="105">
        <v>360</v>
      </c>
      <c r="G115" s="104" t="s">
        <v>582</v>
      </c>
      <c r="H115" s="104">
        <v>427</v>
      </c>
      <c r="I115" s="122">
        <v>425</v>
      </c>
      <c r="J115" s="123" t="s">
        <v>613</v>
      </c>
      <c r="K115" s="124">
        <f t="shared" si="15"/>
        <v>67</v>
      </c>
      <c r="L115" s="125">
        <f t="shared" si="16"/>
        <v>0.18611111111111112</v>
      </c>
      <c r="M115" s="126" t="s">
        <v>557</v>
      </c>
      <c r="N115" s="127">
        <v>42058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8">
        <v>20</v>
      </c>
      <c r="B116" s="102">
        <v>42012</v>
      </c>
      <c r="C116" s="102"/>
      <c r="D116" s="103" t="s">
        <v>614</v>
      </c>
      <c r="E116" s="104" t="s">
        <v>558</v>
      </c>
      <c r="F116" s="105">
        <v>360</v>
      </c>
      <c r="G116" s="104" t="s">
        <v>582</v>
      </c>
      <c r="H116" s="104">
        <v>455</v>
      </c>
      <c r="I116" s="122">
        <v>420</v>
      </c>
      <c r="J116" s="123" t="s">
        <v>615</v>
      </c>
      <c r="K116" s="124">
        <f t="shared" si="15"/>
        <v>95</v>
      </c>
      <c r="L116" s="125">
        <f t="shared" si="16"/>
        <v>0.2638888888888889</v>
      </c>
      <c r="M116" s="126" t="s">
        <v>557</v>
      </c>
      <c r="N116" s="127">
        <v>42024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8">
        <v>21</v>
      </c>
      <c r="B117" s="102">
        <v>42012</v>
      </c>
      <c r="C117" s="102"/>
      <c r="D117" s="103" t="s">
        <v>616</v>
      </c>
      <c r="E117" s="104" t="s">
        <v>558</v>
      </c>
      <c r="F117" s="105">
        <v>130</v>
      </c>
      <c r="G117" s="104"/>
      <c r="H117" s="104">
        <v>175.5</v>
      </c>
      <c r="I117" s="122">
        <v>165</v>
      </c>
      <c r="J117" s="123" t="s">
        <v>617</v>
      </c>
      <c r="K117" s="124">
        <f t="shared" si="15"/>
        <v>45.5</v>
      </c>
      <c r="L117" s="125">
        <f t="shared" si="16"/>
        <v>0.35</v>
      </c>
      <c r="M117" s="126" t="s">
        <v>557</v>
      </c>
      <c r="N117" s="127">
        <v>43088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8">
        <v>22</v>
      </c>
      <c r="B118" s="102">
        <v>42040</v>
      </c>
      <c r="C118" s="102"/>
      <c r="D118" s="103" t="s">
        <v>377</v>
      </c>
      <c r="E118" s="104" t="s">
        <v>581</v>
      </c>
      <c r="F118" s="105">
        <v>98</v>
      </c>
      <c r="G118" s="104"/>
      <c r="H118" s="104">
        <v>120</v>
      </c>
      <c r="I118" s="122">
        <v>120</v>
      </c>
      <c r="J118" s="123" t="s">
        <v>583</v>
      </c>
      <c r="K118" s="124">
        <f t="shared" si="15"/>
        <v>22</v>
      </c>
      <c r="L118" s="125">
        <f t="shared" si="16"/>
        <v>0.22448979591836735</v>
      </c>
      <c r="M118" s="126" t="s">
        <v>557</v>
      </c>
      <c r="N118" s="127">
        <v>42753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8">
        <v>23</v>
      </c>
      <c r="B119" s="102">
        <v>42040</v>
      </c>
      <c r="C119" s="102"/>
      <c r="D119" s="103" t="s">
        <v>618</v>
      </c>
      <c r="E119" s="104" t="s">
        <v>581</v>
      </c>
      <c r="F119" s="105">
        <v>196</v>
      </c>
      <c r="G119" s="104"/>
      <c r="H119" s="104">
        <v>262</v>
      </c>
      <c r="I119" s="122">
        <v>255</v>
      </c>
      <c r="J119" s="123" t="s">
        <v>583</v>
      </c>
      <c r="K119" s="124">
        <f t="shared" si="15"/>
        <v>66</v>
      </c>
      <c r="L119" s="125">
        <f t="shared" si="16"/>
        <v>0.33673469387755101</v>
      </c>
      <c r="M119" s="126" t="s">
        <v>557</v>
      </c>
      <c r="N119" s="127">
        <v>42599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9">
        <v>24</v>
      </c>
      <c r="B120" s="106">
        <v>42067</v>
      </c>
      <c r="C120" s="106"/>
      <c r="D120" s="107" t="s">
        <v>376</v>
      </c>
      <c r="E120" s="108" t="s">
        <v>581</v>
      </c>
      <c r="F120" s="109">
        <v>235</v>
      </c>
      <c r="G120" s="109"/>
      <c r="H120" s="110">
        <v>77</v>
      </c>
      <c r="I120" s="128" t="s">
        <v>619</v>
      </c>
      <c r="J120" s="129" t="s">
        <v>620</v>
      </c>
      <c r="K120" s="130">
        <f t="shared" si="15"/>
        <v>-158</v>
      </c>
      <c r="L120" s="131">
        <f t="shared" si="16"/>
        <v>-0.67234042553191486</v>
      </c>
      <c r="M120" s="132" t="s">
        <v>621</v>
      </c>
      <c r="N120" s="133">
        <v>43522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8">
        <v>25</v>
      </c>
      <c r="B121" s="102">
        <v>42067</v>
      </c>
      <c r="C121" s="102"/>
      <c r="D121" s="103" t="s">
        <v>454</v>
      </c>
      <c r="E121" s="104" t="s">
        <v>581</v>
      </c>
      <c r="F121" s="105">
        <v>185</v>
      </c>
      <c r="G121" s="104"/>
      <c r="H121" s="104">
        <v>224</v>
      </c>
      <c r="I121" s="122" t="s">
        <v>622</v>
      </c>
      <c r="J121" s="123" t="s">
        <v>583</v>
      </c>
      <c r="K121" s="124">
        <f t="shared" si="15"/>
        <v>39</v>
      </c>
      <c r="L121" s="125">
        <f t="shared" si="16"/>
        <v>0.21081081081081082</v>
      </c>
      <c r="M121" s="126" t="s">
        <v>557</v>
      </c>
      <c r="N121" s="127">
        <v>42647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359">
        <v>26</v>
      </c>
      <c r="B122" s="111">
        <v>42090</v>
      </c>
      <c r="C122" s="111"/>
      <c r="D122" s="112" t="s">
        <v>623</v>
      </c>
      <c r="E122" s="113" t="s">
        <v>581</v>
      </c>
      <c r="F122" s="114">
        <v>49.5</v>
      </c>
      <c r="G122" s="115"/>
      <c r="H122" s="115">
        <v>15.85</v>
      </c>
      <c r="I122" s="115">
        <v>67</v>
      </c>
      <c r="J122" s="134" t="s">
        <v>624</v>
      </c>
      <c r="K122" s="115">
        <f t="shared" si="15"/>
        <v>-33.65</v>
      </c>
      <c r="L122" s="135">
        <f t="shared" si="16"/>
        <v>-0.67979797979797973</v>
      </c>
      <c r="M122" s="132" t="s">
        <v>621</v>
      </c>
      <c r="N122" s="136">
        <v>43627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8">
        <v>27</v>
      </c>
      <c r="B123" s="102">
        <v>42093</v>
      </c>
      <c r="C123" s="102"/>
      <c r="D123" s="103" t="s">
        <v>625</v>
      </c>
      <c r="E123" s="104" t="s">
        <v>581</v>
      </c>
      <c r="F123" s="105">
        <v>183.5</v>
      </c>
      <c r="G123" s="104"/>
      <c r="H123" s="104">
        <v>219</v>
      </c>
      <c r="I123" s="122">
        <v>218</v>
      </c>
      <c r="J123" s="123" t="s">
        <v>626</v>
      </c>
      <c r="K123" s="124">
        <f t="shared" si="15"/>
        <v>35.5</v>
      </c>
      <c r="L123" s="125">
        <f t="shared" si="16"/>
        <v>0.19346049046321526</v>
      </c>
      <c r="M123" s="126" t="s">
        <v>557</v>
      </c>
      <c r="N123" s="127">
        <v>42103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8">
        <v>28</v>
      </c>
      <c r="B124" s="102">
        <v>42114</v>
      </c>
      <c r="C124" s="102"/>
      <c r="D124" s="103" t="s">
        <v>627</v>
      </c>
      <c r="E124" s="104" t="s">
        <v>581</v>
      </c>
      <c r="F124" s="105">
        <f>(227+237)/2</f>
        <v>232</v>
      </c>
      <c r="G124" s="104"/>
      <c r="H124" s="104">
        <v>298</v>
      </c>
      <c r="I124" s="122">
        <v>298</v>
      </c>
      <c r="J124" s="123" t="s">
        <v>583</v>
      </c>
      <c r="K124" s="124">
        <f t="shared" si="15"/>
        <v>66</v>
      </c>
      <c r="L124" s="125">
        <f t="shared" si="16"/>
        <v>0.28448275862068967</v>
      </c>
      <c r="M124" s="126" t="s">
        <v>557</v>
      </c>
      <c r="N124" s="127">
        <v>42823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8">
        <v>29</v>
      </c>
      <c r="B125" s="102">
        <v>42128</v>
      </c>
      <c r="C125" s="102"/>
      <c r="D125" s="103" t="s">
        <v>628</v>
      </c>
      <c r="E125" s="104" t="s">
        <v>558</v>
      </c>
      <c r="F125" s="105">
        <v>385</v>
      </c>
      <c r="G125" s="104"/>
      <c r="H125" s="104">
        <f>212.5+331</f>
        <v>543.5</v>
      </c>
      <c r="I125" s="122">
        <v>510</v>
      </c>
      <c r="J125" s="123" t="s">
        <v>629</v>
      </c>
      <c r="K125" s="124">
        <f t="shared" si="15"/>
        <v>158.5</v>
      </c>
      <c r="L125" s="125">
        <f t="shared" si="16"/>
        <v>0.41168831168831171</v>
      </c>
      <c r="M125" s="126" t="s">
        <v>557</v>
      </c>
      <c r="N125" s="127">
        <v>42235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8">
        <v>30</v>
      </c>
      <c r="B126" s="102">
        <v>42128</v>
      </c>
      <c r="C126" s="102"/>
      <c r="D126" s="103" t="s">
        <v>630</v>
      </c>
      <c r="E126" s="104" t="s">
        <v>558</v>
      </c>
      <c r="F126" s="105">
        <v>115.5</v>
      </c>
      <c r="G126" s="104"/>
      <c r="H126" s="104">
        <v>146</v>
      </c>
      <c r="I126" s="122">
        <v>142</v>
      </c>
      <c r="J126" s="123" t="s">
        <v>631</v>
      </c>
      <c r="K126" s="124">
        <f t="shared" si="15"/>
        <v>30.5</v>
      </c>
      <c r="L126" s="125">
        <f t="shared" si="16"/>
        <v>0.26406926406926406</v>
      </c>
      <c r="M126" s="126" t="s">
        <v>557</v>
      </c>
      <c r="N126" s="127">
        <v>42202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8">
        <v>31</v>
      </c>
      <c r="B127" s="102">
        <v>42151</v>
      </c>
      <c r="C127" s="102"/>
      <c r="D127" s="103" t="s">
        <v>632</v>
      </c>
      <c r="E127" s="104" t="s">
        <v>558</v>
      </c>
      <c r="F127" s="105">
        <v>237.5</v>
      </c>
      <c r="G127" s="104"/>
      <c r="H127" s="104">
        <v>279.5</v>
      </c>
      <c r="I127" s="122">
        <v>278</v>
      </c>
      <c r="J127" s="123" t="s">
        <v>583</v>
      </c>
      <c r="K127" s="124">
        <f t="shared" si="15"/>
        <v>42</v>
      </c>
      <c r="L127" s="125">
        <f t="shared" si="16"/>
        <v>0.17684210526315788</v>
      </c>
      <c r="M127" s="126" t="s">
        <v>557</v>
      </c>
      <c r="N127" s="127">
        <v>42222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8">
        <v>32</v>
      </c>
      <c r="B128" s="102">
        <v>42174</v>
      </c>
      <c r="C128" s="102"/>
      <c r="D128" s="103" t="s">
        <v>602</v>
      </c>
      <c r="E128" s="104" t="s">
        <v>581</v>
      </c>
      <c r="F128" s="105">
        <v>340</v>
      </c>
      <c r="G128" s="104"/>
      <c r="H128" s="104">
        <v>448</v>
      </c>
      <c r="I128" s="122">
        <v>448</v>
      </c>
      <c r="J128" s="123" t="s">
        <v>583</v>
      </c>
      <c r="K128" s="124">
        <f t="shared" si="15"/>
        <v>108</v>
      </c>
      <c r="L128" s="125">
        <f t="shared" si="16"/>
        <v>0.31764705882352939</v>
      </c>
      <c r="M128" s="126" t="s">
        <v>557</v>
      </c>
      <c r="N128" s="127">
        <v>43018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8">
        <v>33</v>
      </c>
      <c r="B129" s="102">
        <v>42191</v>
      </c>
      <c r="C129" s="102"/>
      <c r="D129" s="103" t="s">
        <v>633</v>
      </c>
      <c r="E129" s="104" t="s">
        <v>581</v>
      </c>
      <c r="F129" s="105">
        <v>390</v>
      </c>
      <c r="G129" s="104"/>
      <c r="H129" s="104">
        <v>460</v>
      </c>
      <c r="I129" s="122">
        <v>460</v>
      </c>
      <c r="J129" s="123" t="s">
        <v>583</v>
      </c>
      <c r="K129" s="124">
        <f t="shared" ref="K129:K149" si="17">H129-F129</f>
        <v>70</v>
      </c>
      <c r="L129" s="125">
        <f t="shared" ref="L129:L149" si="18">K129/F129</f>
        <v>0.17948717948717949</v>
      </c>
      <c r="M129" s="126" t="s">
        <v>557</v>
      </c>
      <c r="N129" s="127">
        <v>42478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9">
        <v>34</v>
      </c>
      <c r="B130" s="106">
        <v>42195</v>
      </c>
      <c r="C130" s="106"/>
      <c r="D130" s="107" t="s">
        <v>634</v>
      </c>
      <c r="E130" s="108" t="s">
        <v>581</v>
      </c>
      <c r="F130" s="109">
        <v>122.5</v>
      </c>
      <c r="G130" s="109"/>
      <c r="H130" s="110">
        <v>61</v>
      </c>
      <c r="I130" s="128">
        <v>172</v>
      </c>
      <c r="J130" s="129" t="s">
        <v>635</v>
      </c>
      <c r="K130" s="130">
        <f t="shared" si="17"/>
        <v>-61.5</v>
      </c>
      <c r="L130" s="131">
        <f t="shared" si="18"/>
        <v>-0.50204081632653064</v>
      </c>
      <c r="M130" s="132" t="s">
        <v>621</v>
      </c>
      <c r="N130" s="133">
        <v>43333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8">
        <v>35</v>
      </c>
      <c r="B131" s="102">
        <v>42219</v>
      </c>
      <c r="C131" s="102"/>
      <c r="D131" s="103" t="s">
        <v>636</v>
      </c>
      <c r="E131" s="104" t="s">
        <v>581</v>
      </c>
      <c r="F131" s="105">
        <v>297.5</v>
      </c>
      <c r="G131" s="104"/>
      <c r="H131" s="104">
        <v>350</v>
      </c>
      <c r="I131" s="122">
        <v>360</v>
      </c>
      <c r="J131" s="123" t="s">
        <v>637</v>
      </c>
      <c r="K131" s="124">
        <f t="shared" si="17"/>
        <v>52.5</v>
      </c>
      <c r="L131" s="125">
        <f t="shared" si="18"/>
        <v>0.17647058823529413</v>
      </c>
      <c r="M131" s="126" t="s">
        <v>557</v>
      </c>
      <c r="N131" s="127">
        <v>42232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8">
        <v>36</v>
      </c>
      <c r="B132" s="102">
        <v>42219</v>
      </c>
      <c r="C132" s="102"/>
      <c r="D132" s="103" t="s">
        <v>638</v>
      </c>
      <c r="E132" s="104" t="s">
        <v>581</v>
      </c>
      <c r="F132" s="105">
        <v>115.5</v>
      </c>
      <c r="G132" s="104"/>
      <c r="H132" s="104">
        <v>149</v>
      </c>
      <c r="I132" s="122">
        <v>140</v>
      </c>
      <c r="J132" s="137" t="s">
        <v>639</v>
      </c>
      <c r="K132" s="124">
        <f t="shared" si="17"/>
        <v>33.5</v>
      </c>
      <c r="L132" s="125">
        <f t="shared" si="18"/>
        <v>0.29004329004329005</v>
      </c>
      <c r="M132" s="126" t="s">
        <v>557</v>
      </c>
      <c r="N132" s="127">
        <v>42740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8">
        <v>37</v>
      </c>
      <c r="B133" s="102">
        <v>42251</v>
      </c>
      <c r="C133" s="102"/>
      <c r="D133" s="103" t="s">
        <v>632</v>
      </c>
      <c r="E133" s="104" t="s">
        <v>581</v>
      </c>
      <c r="F133" s="105">
        <v>226</v>
      </c>
      <c r="G133" s="104"/>
      <c r="H133" s="104">
        <v>292</v>
      </c>
      <c r="I133" s="122">
        <v>292</v>
      </c>
      <c r="J133" s="123" t="s">
        <v>640</v>
      </c>
      <c r="K133" s="124">
        <f t="shared" si="17"/>
        <v>66</v>
      </c>
      <c r="L133" s="125">
        <f t="shared" si="18"/>
        <v>0.29203539823008851</v>
      </c>
      <c r="M133" s="126" t="s">
        <v>557</v>
      </c>
      <c r="N133" s="127">
        <v>42286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8">
        <v>38</v>
      </c>
      <c r="B134" s="102">
        <v>42254</v>
      </c>
      <c r="C134" s="102"/>
      <c r="D134" s="103" t="s">
        <v>627</v>
      </c>
      <c r="E134" s="104" t="s">
        <v>581</v>
      </c>
      <c r="F134" s="105">
        <v>232.5</v>
      </c>
      <c r="G134" s="104"/>
      <c r="H134" s="104">
        <v>312.5</v>
      </c>
      <c r="I134" s="122">
        <v>310</v>
      </c>
      <c r="J134" s="123" t="s">
        <v>583</v>
      </c>
      <c r="K134" s="124">
        <f t="shared" si="17"/>
        <v>80</v>
      </c>
      <c r="L134" s="125">
        <f t="shared" si="18"/>
        <v>0.34408602150537637</v>
      </c>
      <c r="M134" s="126" t="s">
        <v>557</v>
      </c>
      <c r="N134" s="127">
        <v>42823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8">
        <v>39</v>
      </c>
      <c r="B135" s="102">
        <v>42268</v>
      </c>
      <c r="C135" s="102"/>
      <c r="D135" s="103" t="s">
        <v>641</v>
      </c>
      <c r="E135" s="104" t="s">
        <v>581</v>
      </c>
      <c r="F135" s="105">
        <v>196.5</v>
      </c>
      <c r="G135" s="104"/>
      <c r="H135" s="104">
        <v>238</v>
      </c>
      <c r="I135" s="122">
        <v>238</v>
      </c>
      <c r="J135" s="123" t="s">
        <v>640</v>
      </c>
      <c r="K135" s="124">
        <f t="shared" si="17"/>
        <v>41.5</v>
      </c>
      <c r="L135" s="125">
        <f t="shared" si="18"/>
        <v>0.21119592875318066</v>
      </c>
      <c r="M135" s="126" t="s">
        <v>557</v>
      </c>
      <c r="N135" s="127">
        <v>42291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8">
        <v>40</v>
      </c>
      <c r="B136" s="102">
        <v>42271</v>
      </c>
      <c r="C136" s="102"/>
      <c r="D136" s="103" t="s">
        <v>580</v>
      </c>
      <c r="E136" s="104" t="s">
        <v>581</v>
      </c>
      <c r="F136" s="105">
        <v>65</v>
      </c>
      <c r="G136" s="104"/>
      <c r="H136" s="104">
        <v>82</v>
      </c>
      <c r="I136" s="122">
        <v>82</v>
      </c>
      <c r="J136" s="123" t="s">
        <v>640</v>
      </c>
      <c r="K136" s="124">
        <f t="shared" si="17"/>
        <v>17</v>
      </c>
      <c r="L136" s="125">
        <f t="shared" si="18"/>
        <v>0.26153846153846155</v>
      </c>
      <c r="M136" s="126" t="s">
        <v>557</v>
      </c>
      <c r="N136" s="127">
        <v>42578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8">
        <v>41</v>
      </c>
      <c r="B137" s="102">
        <v>42291</v>
      </c>
      <c r="C137" s="102"/>
      <c r="D137" s="103" t="s">
        <v>642</v>
      </c>
      <c r="E137" s="104" t="s">
        <v>581</v>
      </c>
      <c r="F137" s="105">
        <v>144</v>
      </c>
      <c r="G137" s="104"/>
      <c r="H137" s="104">
        <v>182.5</v>
      </c>
      <c r="I137" s="122">
        <v>181</v>
      </c>
      <c r="J137" s="123" t="s">
        <v>640</v>
      </c>
      <c r="K137" s="124">
        <f t="shared" si="17"/>
        <v>38.5</v>
      </c>
      <c r="L137" s="125">
        <f t="shared" si="18"/>
        <v>0.2673611111111111</v>
      </c>
      <c r="M137" s="126" t="s">
        <v>557</v>
      </c>
      <c r="N137" s="127">
        <v>42817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8">
        <v>42</v>
      </c>
      <c r="B138" s="102">
        <v>42291</v>
      </c>
      <c r="C138" s="102"/>
      <c r="D138" s="103" t="s">
        <v>643</v>
      </c>
      <c r="E138" s="104" t="s">
        <v>581</v>
      </c>
      <c r="F138" s="105">
        <v>264</v>
      </c>
      <c r="G138" s="104"/>
      <c r="H138" s="104">
        <v>311</v>
      </c>
      <c r="I138" s="122">
        <v>311</v>
      </c>
      <c r="J138" s="123" t="s">
        <v>640</v>
      </c>
      <c r="K138" s="124">
        <f t="shared" si="17"/>
        <v>47</v>
      </c>
      <c r="L138" s="125">
        <f t="shared" si="18"/>
        <v>0.17803030303030304</v>
      </c>
      <c r="M138" s="126" t="s">
        <v>557</v>
      </c>
      <c r="N138" s="127">
        <v>42604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8">
        <v>43</v>
      </c>
      <c r="B139" s="102">
        <v>42318</v>
      </c>
      <c r="C139" s="102"/>
      <c r="D139" s="103" t="s">
        <v>644</v>
      </c>
      <c r="E139" s="104" t="s">
        <v>558</v>
      </c>
      <c r="F139" s="105">
        <v>549.5</v>
      </c>
      <c r="G139" s="104"/>
      <c r="H139" s="104">
        <v>630</v>
      </c>
      <c r="I139" s="122">
        <v>630</v>
      </c>
      <c r="J139" s="123" t="s">
        <v>640</v>
      </c>
      <c r="K139" s="124">
        <f t="shared" si="17"/>
        <v>80.5</v>
      </c>
      <c r="L139" s="125">
        <f t="shared" si="18"/>
        <v>0.1464968152866242</v>
      </c>
      <c r="M139" s="126" t="s">
        <v>557</v>
      </c>
      <c r="N139" s="127">
        <v>42419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8">
        <v>44</v>
      </c>
      <c r="B140" s="102">
        <v>42342</v>
      </c>
      <c r="C140" s="102"/>
      <c r="D140" s="103" t="s">
        <v>645</v>
      </c>
      <c r="E140" s="104" t="s">
        <v>581</v>
      </c>
      <c r="F140" s="105">
        <v>1027.5</v>
      </c>
      <c r="G140" s="104"/>
      <c r="H140" s="104">
        <v>1315</v>
      </c>
      <c r="I140" s="122">
        <v>1250</v>
      </c>
      <c r="J140" s="123" t="s">
        <v>640</v>
      </c>
      <c r="K140" s="124">
        <f t="shared" si="17"/>
        <v>287.5</v>
      </c>
      <c r="L140" s="125">
        <f t="shared" si="18"/>
        <v>0.27980535279805352</v>
      </c>
      <c r="M140" s="126" t="s">
        <v>557</v>
      </c>
      <c r="N140" s="127">
        <v>43244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8">
        <v>45</v>
      </c>
      <c r="B141" s="102">
        <v>42367</v>
      </c>
      <c r="C141" s="102"/>
      <c r="D141" s="103" t="s">
        <v>646</v>
      </c>
      <c r="E141" s="104" t="s">
        <v>581</v>
      </c>
      <c r="F141" s="105">
        <v>465</v>
      </c>
      <c r="G141" s="104"/>
      <c r="H141" s="104">
        <v>540</v>
      </c>
      <c r="I141" s="122">
        <v>540</v>
      </c>
      <c r="J141" s="123" t="s">
        <v>640</v>
      </c>
      <c r="K141" s="124">
        <f t="shared" si="17"/>
        <v>75</v>
      </c>
      <c r="L141" s="125">
        <f t="shared" si="18"/>
        <v>0.16129032258064516</v>
      </c>
      <c r="M141" s="126" t="s">
        <v>557</v>
      </c>
      <c r="N141" s="127">
        <v>42530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8">
        <v>46</v>
      </c>
      <c r="B142" s="102">
        <v>42380</v>
      </c>
      <c r="C142" s="102"/>
      <c r="D142" s="103" t="s">
        <v>377</v>
      </c>
      <c r="E142" s="104" t="s">
        <v>558</v>
      </c>
      <c r="F142" s="105">
        <v>81</v>
      </c>
      <c r="G142" s="104"/>
      <c r="H142" s="104">
        <v>110</v>
      </c>
      <c r="I142" s="122">
        <v>110</v>
      </c>
      <c r="J142" s="123" t="s">
        <v>640</v>
      </c>
      <c r="K142" s="124">
        <f t="shared" si="17"/>
        <v>29</v>
      </c>
      <c r="L142" s="125">
        <f t="shared" si="18"/>
        <v>0.35802469135802467</v>
      </c>
      <c r="M142" s="126" t="s">
        <v>557</v>
      </c>
      <c r="N142" s="127">
        <v>42745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8">
        <v>47</v>
      </c>
      <c r="B143" s="102">
        <v>42382</v>
      </c>
      <c r="C143" s="102"/>
      <c r="D143" s="103" t="s">
        <v>647</v>
      </c>
      <c r="E143" s="104" t="s">
        <v>558</v>
      </c>
      <c r="F143" s="105">
        <v>417.5</v>
      </c>
      <c r="G143" s="104"/>
      <c r="H143" s="104">
        <v>547</v>
      </c>
      <c r="I143" s="122">
        <v>535</v>
      </c>
      <c r="J143" s="123" t="s">
        <v>640</v>
      </c>
      <c r="K143" s="124">
        <f t="shared" si="17"/>
        <v>129.5</v>
      </c>
      <c r="L143" s="125">
        <f t="shared" si="18"/>
        <v>0.31017964071856285</v>
      </c>
      <c r="M143" s="126" t="s">
        <v>557</v>
      </c>
      <c r="N143" s="127">
        <v>42578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8">
        <v>48</v>
      </c>
      <c r="B144" s="102">
        <v>42408</v>
      </c>
      <c r="C144" s="102"/>
      <c r="D144" s="103" t="s">
        <v>648</v>
      </c>
      <c r="E144" s="104" t="s">
        <v>581</v>
      </c>
      <c r="F144" s="105">
        <v>650</v>
      </c>
      <c r="G144" s="104"/>
      <c r="H144" s="104">
        <v>800</v>
      </c>
      <c r="I144" s="122">
        <v>800</v>
      </c>
      <c r="J144" s="123" t="s">
        <v>640</v>
      </c>
      <c r="K144" s="124">
        <f t="shared" si="17"/>
        <v>150</v>
      </c>
      <c r="L144" s="125">
        <f t="shared" si="18"/>
        <v>0.23076923076923078</v>
      </c>
      <c r="M144" s="126" t="s">
        <v>557</v>
      </c>
      <c r="N144" s="127">
        <v>43154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8">
        <v>49</v>
      </c>
      <c r="B145" s="102">
        <v>42433</v>
      </c>
      <c r="C145" s="102"/>
      <c r="D145" s="103" t="s">
        <v>194</v>
      </c>
      <c r="E145" s="104" t="s">
        <v>581</v>
      </c>
      <c r="F145" s="105">
        <v>437.5</v>
      </c>
      <c r="G145" s="104"/>
      <c r="H145" s="104">
        <v>504.5</v>
      </c>
      <c r="I145" s="122">
        <v>522</v>
      </c>
      <c r="J145" s="123" t="s">
        <v>649</v>
      </c>
      <c r="K145" s="124">
        <f t="shared" si="17"/>
        <v>67</v>
      </c>
      <c r="L145" s="125">
        <f t="shared" si="18"/>
        <v>0.15314285714285714</v>
      </c>
      <c r="M145" s="126" t="s">
        <v>557</v>
      </c>
      <c r="N145" s="127">
        <v>42480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8">
        <v>50</v>
      </c>
      <c r="B146" s="102">
        <v>42438</v>
      </c>
      <c r="C146" s="102"/>
      <c r="D146" s="103" t="s">
        <v>650</v>
      </c>
      <c r="E146" s="104" t="s">
        <v>581</v>
      </c>
      <c r="F146" s="105">
        <v>189.5</v>
      </c>
      <c r="G146" s="104"/>
      <c r="H146" s="104">
        <v>218</v>
      </c>
      <c r="I146" s="122">
        <v>218</v>
      </c>
      <c r="J146" s="123" t="s">
        <v>640</v>
      </c>
      <c r="K146" s="124">
        <f t="shared" si="17"/>
        <v>28.5</v>
      </c>
      <c r="L146" s="125">
        <f t="shared" si="18"/>
        <v>0.15039577836411611</v>
      </c>
      <c r="M146" s="126" t="s">
        <v>557</v>
      </c>
      <c r="N146" s="127">
        <v>43034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359">
        <v>51</v>
      </c>
      <c r="B147" s="111">
        <v>42471</v>
      </c>
      <c r="C147" s="111"/>
      <c r="D147" s="112" t="s">
        <v>651</v>
      </c>
      <c r="E147" s="113" t="s">
        <v>581</v>
      </c>
      <c r="F147" s="114">
        <v>36.5</v>
      </c>
      <c r="G147" s="115"/>
      <c r="H147" s="115">
        <v>15.85</v>
      </c>
      <c r="I147" s="115">
        <v>60</v>
      </c>
      <c r="J147" s="134" t="s">
        <v>652</v>
      </c>
      <c r="K147" s="130">
        <f t="shared" si="17"/>
        <v>-20.65</v>
      </c>
      <c r="L147" s="164">
        <f t="shared" si="18"/>
        <v>-0.5657534246575342</v>
      </c>
      <c r="M147" s="132" t="s">
        <v>621</v>
      </c>
      <c r="N147" s="165">
        <v>43627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8">
        <v>52</v>
      </c>
      <c r="B148" s="102">
        <v>42472</v>
      </c>
      <c r="C148" s="102"/>
      <c r="D148" s="103" t="s">
        <v>653</v>
      </c>
      <c r="E148" s="104" t="s">
        <v>581</v>
      </c>
      <c r="F148" s="105">
        <v>93</v>
      </c>
      <c r="G148" s="104"/>
      <c r="H148" s="104">
        <v>149</v>
      </c>
      <c r="I148" s="122">
        <v>140</v>
      </c>
      <c r="J148" s="137" t="s">
        <v>654</v>
      </c>
      <c r="K148" s="124">
        <f t="shared" si="17"/>
        <v>56</v>
      </c>
      <c r="L148" s="125">
        <f t="shared" si="18"/>
        <v>0.60215053763440862</v>
      </c>
      <c r="M148" s="126" t="s">
        <v>557</v>
      </c>
      <c r="N148" s="127">
        <v>42740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8">
        <v>53</v>
      </c>
      <c r="B149" s="102">
        <v>42472</v>
      </c>
      <c r="C149" s="102"/>
      <c r="D149" s="103" t="s">
        <v>655</v>
      </c>
      <c r="E149" s="104" t="s">
        <v>581</v>
      </c>
      <c r="F149" s="105">
        <v>130</v>
      </c>
      <c r="G149" s="104"/>
      <c r="H149" s="104">
        <v>150</v>
      </c>
      <c r="I149" s="122" t="s">
        <v>656</v>
      </c>
      <c r="J149" s="123" t="s">
        <v>640</v>
      </c>
      <c r="K149" s="124">
        <f t="shared" si="17"/>
        <v>20</v>
      </c>
      <c r="L149" s="125">
        <f t="shared" si="18"/>
        <v>0.15384615384615385</v>
      </c>
      <c r="M149" s="126" t="s">
        <v>557</v>
      </c>
      <c r="N149" s="127">
        <v>42564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8">
        <v>54</v>
      </c>
      <c r="B150" s="102">
        <v>42473</v>
      </c>
      <c r="C150" s="102"/>
      <c r="D150" s="103" t="s">
        <v>345</v>
      </c>
      <c r="E150" s="104" t="s">
        <v>581</v>
      </c>
      <c r="F150" s="105">
        <v>196</v>
      </c>
      <c r="G150" s="104"/>
      <c r="H150" s="104">
        <v>299</v>
      </c>
      <c r="I150" s="122">
        <v>299</v>
      </c>
      <c r="J150" s="123" t="s">
        <v>640</v>
      </c>
      <c r="K150" s="124">
        <v>103</v>
      </c>
      <c r="L150" s="125">
        <v>0.52551020408163296</v>
      </c>
      <c r="M150" s="126" t="s">
        <v>557</v>
      </c>
      <c r="N150" s="127">
        <v>42620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8">
        <v>55</v>
      </c>
      <c r="B151" s="102">
        <v>42473</v>
      </c>
      <c r="C151" s="102"/>
      <c r="D151" s="103" t="s">
        <v>714</v>
      </c>
      <c r="E151" s="104" t="s">
        <v>581</v>
      </c>
      <c r="F151" s="105">
        <v>88</v>
      </c>
      <c r="G151" s="104"/>
      <c r="H151" s="104">
        <v>103</v>
      </c>
      <c r="I151" s="122">
        <v>103</v>
      </c>
      <c r="J151" s="123" t="s">
        <v>640</v>
      </c>
      <c r="K151" s="124">
        <v>15</v>
      </c>
      <c r="L151" s="125">
        <v>0.170454545454545</v>
      </c>
      <c r="M151" s="126" t="s">
        <v>557</v>
      </c>
      <c r="N151" s="127">
        <v>42530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8">
        <v>56</v>
      </c>
      <c r="B152" s="102">
        <v>42492</v>
      </c>
      <c r="C152" s="102"/>
      <c r="D152" s="103" t="s">
        <v>657</v>
      </c>
      <c r="E152" s="104" t="s">
        <v>581</v>
      </c>
      <c r="F152" s="105">
        <v>127.5</v>
      </c>
      <c r="G152" s="104"/>
      <c r="H152" s="104">
        <v>148</v>
      </c>
      <c r="I152" s="122" t="s">
        <v>658</v>
      </c>
      <c r="J152" s="123" t="s">
        <v>640</v>
      </c>
      <c r="K152" s="124">
        <f>H152-F152</f>
        <v>20.5</v>
      </c>
      <c r="L152" s="125">
        <f>K152/F152</f>
        <v>0.16078431372549021</v>
      </c>
      <c r="M152" s="126" t="s">
        <v>557</v>
      </c>
      <c r="N152" s="127">
        <v>42564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8">
        <v>57</v>
      </c>
      <c r="B153" s="102">
        <v>42493</v>
      </c>
      <c r="C153" s="102"/>
      <c r="D153" s="103" t="s">
        <v>659</v>
      </c>
      <c r="E153" s="104" t="s">
        <v>581</v>
      </c>
      <c r="F153" s="105">
        <v>675</v>
      </c>
      <c r="G153" s="104"/>
      <c r="H153" s="104">
        <v>815</v>
      </c>
      <c r="I153" s="122" t="s">
        <v>660</v>
      </c>
      <c r="J153" s="123" t="s">
        <v>640</v>
      </c>
      <c r="K153" s="124">
        <f>H153-F153</f>
        <v>140</v>
      </c>
      <c r="L153" s="125">
        <f>K153/F153</f>
        <v>0.2074074074074074</v>
      </c>
      <c r="M153" s="126" t="s">
        <v>557</v>
      </c>
      <c r="N153" s="127">
        <v>43154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9">
        <v>58</v>
      </c>
      <c r="B154" s="106">
        <v>42522</v>
      </c>
      <c r="C154" s="106"/>
      <c r="D154" s="107" t="s">
        <v>715</v>
      </c>
      <c r="E154" s="108" t="s">
        <v>581</v>
      </c>
      <c r="F154" s="109">
        <v>500</v>
      </c>
      <c r="G154" s="109"/>
      <c r="H154" s="110">
        <v>232.5</v>
      </c>
      <c r="I154" s="128" t="s">
        <v>716</v>
      </c>
      <c r="J154" s="129" t="s">
        <v>717</v>
      </c>
      <c r="K154" s="130">
        <f>H154-F154</f>
        <v>-267.5</v>
      </c>
      <c r="L154" s="131">
        <f>K154/F154</f>
        <v>-0.53500000000000003</v>
      </c>
      <c r="M154" s="132" t="s">
        <v>621</v>
      </c>
      <c r="N154" s="133">
        <v>43735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8">
        <v>59</v>
      </c>
      <c r="B155" s="102">
        <v>42527</v>
      </c>
      <c r="C155" s="102"/>
      <c r="D155" s="103" t="s">
        <v>661</v>
      </c>
      <c r="E155" s="104" t="s">
        <v>581</v>
      </c>
      <c r="F155" s="105">
        <v>110</v>
      </c>
      <c r="G155" s="104"/>
      <c r="H155" s="104">
        <v>126.5</v>
      </c>
      <c r="I155" s="122">
        <v>125</v>
      </c>
      <c r="J155" s="123" t="s">
        <v>590</v>
      </c>
      <c r="K155" s="124">
        <f>H155-F155</f>
        <v>16.5</v>
      </c>
      <c r="L155" s="125">
        <f>K155/F155</f>
        <v>0.15</v>
      </c>
      <c r="M155" s="126" t="s">
        <v>557</v>
      </c>
      <c r="N155" s="127">
        <v>42552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8">
        <v>60</v>
      </c>
      <c r="B156" s="102">
        <v>42538</v>
      </c>
      <c r="C156" s="102"/>
      <c r="D156" s="103" t="s">
        <v>662</v>
      </c>
      <c r="E156" s="104" t="s">
        <v>581</v>
      </c>
      <c r="F156" s="105">
        <v>44</v>
      </c>
      <c r="G156" s="104"/>
      <c r="H156" s="104">
        <v>69.5</v>
      </c>
      <c r="I156" s="122">
        <v>69.5</v>
      </c>
      <c r="J156" s="123" t="s">
        <v>663</v>
      </c>
      <c r="K156" s="124">
        <f>H156-F156</f>
        <v>25.5</v>
      </c>
      <c r="L156" s="125">
        <f>K156/F156</f>
        <v>0.57954545454545459</v>
      </c>
      <c r="M156" s="126" t="s">
        <v>557</v>
      </c>
      <c r="N156" s="127">
        <v>42977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8">
        <v>61</v>
      </c>
      <c r="B157" s="102">
        <v>42549</v>
      </c>
      <c r="C157" s="102"/>
      <c r="D157" s="144" t="s">
        <v>718</v>
      </c>
      <c r="E157" s="104" t="s">
        <v>581</v>
      </c>
      <c r="F157" s="105">
        <v>262.5</v>
      </c>
      <c r="G157" s="104"/>
      <c r="H157" s="104">
        <v>340</v>
      </c>
      <c r="I157" s="122">
        <v>333</v>
      </c>
      <c r="J157" s="123" t="s">
        <v>719</v>
      </c>
      <c r="K157" s="124">
        <v>77.5</v>
      </c>
      <c r="L157" s="125">
        <v>0.29523809523809502</v>
      </c>
      <c r="M157" s="126" t="s">
        <v>557</v>
      </c>
      <c r="N157" s="127">
        <v>43017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8">
        <v>62</v>
      </c>
      <c r="B158" s="102">
        <v>42549</v>
      </c>
      <c r="C158" s="102"/>
      <c r="D158" s="144" t="s">
        <v>720</v>
      </c>
      <c r="E158" s="104" t="s">
        <v>581</v>
      </c>
      <c r="F158" s="105">
        <v>840</v>
      </c>
      <c r="G158" s="104"/>
      <c r="H158" s="104">
        <v>1230</v>
      </c>
      <c r="I158" s="122">
        <v>1230</v>
      </c>
      <c r="J158" s="123" t="s">
        <v>640</v>
      </c>
      <c r="K158" s="124">
        <v>390</v>
      </c>
      <c r="L158" s="125">
        <v>0.46428571428571402</v>
      </c>
      <c r="M158" s="126" t="s">
        <v>557</v>
      </c>
      <c r="N158" s="127">
        <v>42649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360">
        <v>63</v>
      </c>
      <c r="B159" s="139">
        <v>42556</v>
      </c>
      <c r="C159" s="139"/>
      <c r="D159" s="140" t="s">
        <v>664</v>
      </c>
      <c r="E159" s="141" t="s">
        <v>581</v>
      </c>
      <c r="F159" s="142">
        <v>395</v>
      </c>
      <c r="G159" s="143"/>
      <c r="H159" s="143">
        <f>(468.5+342.5)/2</f>
        <v>405.5</v>
      </c>
      <c r="I159" s="143">
        <v>510</v>
      </c>
      <c r="J159" s="166" t="s">
        <v>665</v>
      </c>
      <c r="K159" s="167">
        <f t="shared" ref="K159:K165" si="19">H159-F159</f>
        <v>10.5</v>
      </c>
      <c r="L159" s="168">
        <f t="shared" ref="L159:L165" si="20">K159/F159</f>
        <v>2.6582278481012658E-2</v>
      </c>
      <c r="M159" s="169" t="s">
        <v>666</v>
      </c>
      <c r="N159" s="170">
        <v>43606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9">
        <v>64</v>
      </c>
      <c r="B160" s="106">
        <v>42584</v>
      </c>
      <c r="C160" s="106"/>
      <c r="D160" s="107" t="s">
        <v>667</v>
      </c>
      <c r="E160" s="108" t="s">
        <v>558</v>
      </c>
      <c r="F160" s="109">
        <f>169.5-12.8</f>
        <v>156.69999999999999</v>
      </c>
      <c r="G160" s="109"/>
      <c r="H160" s="110">
        <v>77</v>
      </c>
      <c r="I160" s="128" t="s">
        <v>668</v>
      </c>
      <c r="J160" s="379" t="s">
        <v>798</v>
      </c>
      <c r="K160" s="130">
        <f t="shared" si="19"/>
        <v>-79.699999999999989</v>
      </c>
      <c r="L160" s="131">
        <f t="shared" si="20"/>
        <v>-0.50861518825781749</v>
      </c>
      <c r="M160" s="132" t="s">
        <v>621</v>
      </c>
      <c r="N160" s="133">
        <v>43522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9">
        <v>65</v>
      </c>
      <c r="B161" s="106">
        <v>42586</v>
      </c>
      <c r="C161" s="106"/>
      <c r="D161" s="107" t="s">
        <v>669</v>
      </c>
      <c r="E161" s="108" t="s">
        <v>581</v>
      </c>
      <c r="F161" s="109">
        <v>400</v>
      </c>
      <c r="G161" s="109"/>
      <c r="H161" s="110">
        <v>305</v>
      </c>
      <c r="I161" s="128">
        <v>475</v>
      </c>
      <c r="J161" s="129" t="s">
        <v>670</v>
      </c>
      <c r="K161" s="130">
        <f t="shared" si="19"/>
        <v>-95</v>
      </c>
      <c r="L161" s="131">
        <f t="shared" si="20"/>
        <v>-0.23749999999999999</v>
      </c>
      <c r="M161" s="132" t="s">
        <v>621</v>
      </c>
      <c r="N161" s="133">
        <v>43606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8">
        <v>66</v>
      </c>
      <c r="B162" s="102">
        <v>42593</v>
      </c>
      <c r="C162" s="102"/>
      <c r="D162" s="103" t="s">
        <v>671</v>
      </c>
      <c r="E162" s="104" t="s">
        <v>581</v>
      </c>
      <c r="F162" s="105">
        <v>86.5</v>
      </c>
      <c r="G162" s="104"/>
      <c r="H162" s="104">
        <v>130</v>
      </c>
      <c r="I162" s="122">
        <v>130</v>
      </c>
      <c r="J162" s="137" t="s">
        <v>672</v>
      </c>
      <c r="K162" s="124">
        <f t="shared" si="19"/>
        <v>43.5</v>
      </c>
      <c r="L162" s="125">
        <f t="shared" si="20"/>
        <v>0.50289017341040465</v>
      </c>
      <c r="M162" s="126" t="s">
        <v>557</v>
      </c>
      <c r="N162" s="127">
        <v>43091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9">
        <v>67</v>
      </c>
      <c r="B163" s="106">
        <v>42600</v>
      </c>
      <c r="C163" s="106"/>
      <c r="D163" s="107" t="s">
        <v>368</v>
      </c>
      <c r="E163" s="108" t="s">
        <v>581</v>
      </c>
      <c r="F163" s="109">
        <v>133.5</v>
      </c>
      <c r="G163" s="109"/>
      <c r="H163" s="110">
        <v>126.5</v>
      </c>
      <c r="I163" s="128">
        <v>178</v>
      </c>
      <c r="J163" s="129" t="s">
        <v>673</v>
      </c>
      <c r="K163" s="130">
        <f t="shared" si="19"/>
        <v>-7</v>
      </c>
      <c r="L163" s="131">
        <f t="shared" si="20"/>
        <v>-5.2434456928838954E-2</v>
      </c>
      <c r="M163" s="132" t="s">
        <v>621</v>
      </c>
      <c r="N163" s="133">
        <v>42615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8">
        <v>68</v>
      </c>
      <c r="B164" s="102">
        <v>42613</v>
      </c>
      <c r="C164" s="102"/>
      <c r="D164" s="103" t="s">
        <v>674</v>
      </c>
      <c r="E164" s="104" t="s">
        <v>581</v>
      </c>
      <c r="F164" s="105">
        <v>560</v>
      </c>
      <c r="G164" s="104"/>
      <c r="H164" s="104">
        <v>725</v>
      </c>
      <c r="I164" s="122">
        <v>725</v>
      </c>
      <c r="J164" s="123" t="s">
        <v>583</v>
      </c>
      <c r="K164" s="124">
        <f t="shared" si="19"/>
        <v>165</v>
      </c>
      <c r="L164" s="125">
        <f t="shared" si="20"/>
        <v>0.29464285714285715</v>
      </c>
      <c r="M164" s="126" t="s">
        <v>557</v>
      </c>
      <c r="N164" s="127">
        <v>42456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8">
        <v>69</v>
      </c>
      <c r="B165" s="102">
        <v>42614</v>
      </c>
      <c r="C165" s="102"/>
      <c r="D165" s="103" t="s">
        <v>675</v>
      </c>
      <c r="E165" s="104" t="s">
        <v>581</v>
      </c>
      <c r="F165" s="105">
        <v>160.5</v>
      </c>
      <c r="G165" s="104"/>
      <c r="H165" s="104">
        <v>210</v>
      </c>
      <c r="I165" s="122">
        <v>210</v>
      </c>
      <c r="J165" s="123" t="s">
        <v>583</v>
      </c>
      <c r="K165" s="124">
        <f t="shared" si="19"/>
        <v>49.5</v>
      </c>
      <c r="L165" s="125">
        <f t="shared" si="20"/>
        <v>0.30841121495327101</v>
      </c>
      <c r="M165" s="126" t="s">
        <v>557</v>
      </c>
      <c r="N165" s="127">
        <v>42871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8">
        <v>70</v>
      </c>
      <c r="B166" s="102">
        <v>42646</v>
      </c>
      <c r="C166" s="102"/>
      <c r="D166" s="144" t="s">
        <v>391</v>
      </c>
      <c r="E166" s="104" t="s">
        <v>581</v>
      </c>
      <c r="F166" s="105">
        <v>430</v>
      </c>
      <c r="G166" s="104"/>
      <c r="H166" s="104">
        <v>596</v>
      </c>
      <c r="I166" s="122">
        <v>575</v>
      </c>
      <c r="J166" s="123" t="s">
        <v>721</v>
      </c>
      <c r="K166" s="124">
        <v>166</v>
      </c>
      <c r="L166" s="125">
        <v>0.38604651162790699</v>
      </c>
      <c r="M166" s="126" t="s">
        <v>557</v>
      </c>
      <c r="N166" s="127">
        <v>42769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8">
        <v>71</v>
      </c>
      <c r="B167" s="102">
        <v>42657</v>
      </c>
      <c r="C167" s="102"/>
      <c r="D167" s="103" t="s">
        <v>676</v>
      </c>
      <c r="E167" s="104" t="s">
        <v>581</v>
      </c>
      <c r="F167" s="105">
        <v>280</v>
      </c>
      <c r="G167" s="104"/>
      <c r="H167" s="104">
        <v>345</v>
      </c>
      <c r="I167" s="122">
        <v>345</v>
      </c>
      <c r="J167" s="123" t="s">
        <v>583</v>
      </c>
      <c r="K167" s="124">
        <f t="shared" ref="K167:K172" si="21">H167-F167</f>
        <v>65</v>
      </c>
      <c r="L167" s="125">
        <f>K167/F167</f>
        <v>0.23214285714285715</v>
      </c>
      <c r="M167" s="126" t="s">
        <v>557</v>
      </c>
      <c r="N167" s="127">
        <v>42814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8">
        <v>72</v>
      </c>
      <c r="B168" s="102">
        <v>42657</v>
      </c>
      <c r="C168" s="102"/>
      <c r="D168" s="103" t="s">
        <v>677</v>
      </c>
      <c r="E168" s="104" t="s">
        <v>581</v>
      </c>
      <c r="F168" s="105">
        <v>245</v>
      </c>
      <c r="G168" s="104"/>
      <c r="H168" s="104">
        <v>325.5</v>
      </c>
      <c r="I168" s="122">
        <v>330</v>
      </c>
      <c r="J168" s="123" t="s">
        <v>678</v>
      </c>
      <c r="K168" s="124">
        <f t="shared" si="21"/>
        <v>80.5</v>
      </c>
      <c r="L168" s="125">
        <f>K168/F168</f>
        <v>0.32857142857142857</v>
      </c>
      <c r="M168" s="126" t="s">
        <v>557</v>
      </c>
      <c r="N168" s="127">
        <v>42769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8">
        <v>73</v>
      </c>
      <c r="B169" s="102">
        <v>42660</v>
      </c>
      <c r="C169" s="102"/>
      <c r="D169" s="103" t="s">
        <v>341</v>
      </c>
      <c r="E169" s="104" t="s">
        <v>581</v>
      </c>
      <c r="F169" s="105">
        <v>125</v>
      </c>
      <c r="G169" s="104"/>
      <c r="H169" s="104">
        <v>160</v>
      </c>
      <c r="I169" s="122">
        <v>160</v>
      </c>
      <c r="J169" s="123" t="s">
        <v>640</v>
      </c>
      <c r="K169" s="124">
        <f t="shared" si="21"/>
        <v>35</v>
      </c>
      <c r="L169" s="125">
        <v>0.28000000000000003</v>
      </c>
      <c r="M169" s="126" t="s">
        <v>557</v>
      </c>
      <c r="N169" s="127">
        <v>42803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8">
        <v>74</v>
      </c>
      <c r="B170" s="102">
        <v>42660</v>
      </c>
      <c r="C170" s="102"/>
      <c r="D170" s="103" t="s">
        <v>456</v>
      </c>
      <c r="E170" s="104" t="s">
        <v>581</v>
      </c>
      <c r="F170" s="105">
        <v>114</v>
      </c>
      <c r="G170" s="104"/>
      <c r="H170" s="104">
        <v>145</v>
      </c>
      <c r="I170" s="122">
        <v>145</v>
      </c>
      <c r="J170" s="123" t="s">
        <v>640</v>
      </c>
      <c r="K170" s="124">
        <f t="shared" si="21"/>
        <v>31</v>
      </c>
      <c r="L170" s="125">
        <f>K170/F170</f>
        <v>0.27192982456140352</v>
      </c>
      <c r="M170" s="126" t="s">
        <v>557</v>
      </c>
      <c r="N170" s="127">
        <v>42859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8">
        <v>75</v>
      </c>
      <c r="B171" s="102">
        <v>42660</v>
      </c>
      <c r="C171" s="102"/>
      <c r="D171" s="103" t="s">
        <v>679</v>
      </c>
      <c r="E171" s="104" t="s">
        <v>581</v>
      </c>
      <c r="F171" s="105">
        <v>212</v>
      </c>
      <c r="G171" s="104"/>
      <c r="H171" s="104">
        <v>280</v>
      </c>
      <c r="I171" s="122">
        <v>276</v>
      </c>
      <c r="J171" s="123" t="s">
        <v>680</v>
      </c>
      <c r="K171" s="124">
        <f t="shared" si="21"/>
        <v>68</v>
      </c>
      <c r="L171" s="125">
        <f>K171/F171</f>
        <v>0.32075471698113206</v>
      </c>
      <c r="M171" s="126" t="s">
        <v>557</v>
      </c>
      <c r="N171" s="127">
        <v>42858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8">
        <v>76</v>
      </c>
      <c r="B172" s="102">
        <v>42678</v>
      </c>
      <c r="C172" s="102"/>
      <c r="D172" s="103" t="s">
        <v>149</v>
      </c>
      <c r="E172" s="104" t="s">
        <v>581</v>
      </c>
      <c r="F172" s="105">
        <v>155</v>
      </c>
      <c r="G172" s="104"/>
      <c r="H172" s="104">
        <v>210</v>
      </c>
      <c r="I172" s="122">
        <v>210</v>
      </c>
      <c r="J172" s="123" t="s">
        <v>681</v>
      </c>
      <c r="K172" s="124">
        <f t="shared" si="21"/>
        <v>55</v>
      </c>
      <c r="L172" s="125">
        <f>K172/F172</f>
        <v>0.35483870967741937</v>
      </c>
      <c r="M172" s="126" t="s">
        <v>557</v>
      </c>
      <c r="N172" s="127">
        <v>42944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9">
        <v>77</v>
      </c>
      <c r="B173" s="106">
        <v>42710</v>
      </c>
      <c r="C173" s="106"/>
      <c r="D173" s="107" t="s">
        <v>722</v>
      </c>
      <c r="E173" s="108" t="s">
        <v>581</v>
      </c>
      <c r="F173" s="109">
        <v>150.5</v>
      </c>
      <c r="G173" s="109"/>
      <c r="H173" s="110">
        <v>72.5</v>
      </c>
      <c r="I173" s="128">
        <v>174</v>
      </c>
      <c r="J173" s="129" t="s">
        <v>723</v>
      </c>
      <c r="K173" s="130">
        <v>-78</v>
      </c>
      <c r="L173" s="131">
        <v>-0.51827242524916906</v>
      </c>
      <c r="M173" s="132" t="s">
        <v>621</v>
      </c>
      <c r="N173" s="133">
        <v>43333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8">
        <v>78</v>
      </c>
      <c r="B174" s="102">
        <v>42712</v>
      </c>
      <c r="C174" s="102"/>
      <c r="D174" s="103" t="s">
        <v>123</v>
      </c>
      <c r="E174" s="104" t="s">
        <v>581</v>
      </c>
      <c r="F174" s="105">
        <v>380</v>
      </c>
      <c r="G174" s="104"/>
      <c r="H174" s="104">
        <v>478</v>
      </c>
      <c r="I174" s="122">
        <v>468</v>
      </c>
      <c r="J174" s="123" t="s">
        <v>640</v>
      </c>
      <c r="K174" s="124">
        <f>H174-F174</f>
        <v>98</v>
      </c>
      <c r="L174" s="125">
        <f>K174/F174</f>
        <v>0.25789473684210529</v>
      </c>
      <c r="M174" s="126" t="s">
        <v>557</v>
      </c>
      <c r="N174" s="127">
        <v>43025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8">
        <v>79</v>
      </c>
      <c r="B175" s="102">
        <v>42734</v>
      </c>
      <c r="C175" s="102"/>
      <c r="D175" s="103" t="s">
        <v>245</v>
      </c>
      <c r="E175" s="104" t="s">
        <v>581</v>
      </c>
      <c r="F175" s="105">
        <v>305</v>
      </c>
      <c r="G175" s="104"/>
      <c r="H175" s="104">
        <v>375</v>
      </c>
      <c r="I175" s="122">
        <v>375</v>
      </c>
      <c r="J175" s="123" t="s">
        <v>640</v>
      </c>
      <c r="K175" s="124">
        <f>H175-F175</f>
        <v>70</v>
      </c>
      <c r="L175" s="125">
        <f>K175/F175</f>
        <v>0.22950819672131148</v>
      </c>
      <c r="M175" s="126" t="s">
        <v>557</v>
      </c>
      <c r="N175" s="127">
        <v>42768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8">
        <v>80</v>
      </c>
      <c r="B176" s="102">
        <v>42739</v>
      </c>
      <c r="C176" s="102"/>
      <c r="D176" s="103" t="s">
        <v>343</v>
      </c>
      <c r="E176" s="104" t="s">
        <v>581</v>
      </c>
      <c r="F176" s="105">
        <v>99.5</v>
      </c>
      <c r="G176" s="104"/>
      <c r="H176" s="104">
        <v>158</v>
      </c>
      <c r="I176" s="122">
        <v>158</v>
      </c>
      <c r="J176" s="123" t="s">
        <v>640</v>
      </c>
      <c r="K176" s="124">
        <f>H176-F176</f>
        <v>58.5</v>
      </c>
      <c r="L176" s="125">
        <f>K176/F176</f>
        <v>0.5879396984924623</v>
      </c>
      <c r="M176" s="126" t="s">
        <v>557</v>
      </c>
      <c r="N176" s="127">
        <v>42898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8">
        <v>81</v>
      </c>
      <c r="B177" s="102">
        <v>42739</v>
      </c>
      <c r="C177" s="102"/>
      <c r="D177" s="103" t="s">
        <v>343</v>
      </c>
      <c r="E177" s="104" t="s">
        <v>581</v>
      </c>
      <c r="F177" s="105">
        <v>99.5</v>
      </c>
      <c r="G177" s="104"/>
      <c r="H177" s="104">
        <v>158</v>
      </c>
      <c r="I177" s="122">
        <v>158</v>
      </c>
      <c r="J177" s="123" t="s">
        <v>640</v>
      </c>
      <c r="K177" s="124">
        <v>58.5</v>
      </c>
      <c r="L177" s="125">
        <v>0.58793969849246197</v>
      </c>
      <c r="M177" s="126" t="s">
        <v>557</v>
      </c>
      <c r="N177" s="127">
        <v>42898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8">
        <v>82</v>
      </c>
      <c r="B178" s="102">
        <v>42786</v>
      </c>
      <c r="C178" s="102"/>
      <c r="D178" s="103" t="s">
        <v>166</v>
      </c>
      <c r="E178" s="104" t="s">
        <v>581</v>
      </c>
      <c r="F178" s="105">
        <v>140.5</v>
      </c>
      <c r="G178" s="104"/>
      <c r="H178" s="104">
        <v>220</v>
      </c>
      <c r="I178" s="122">
        <v>220</v>
      </c>
      <c r="J178" s="123" t="s">
        <v>640</v>
      </c>
      <c r="K178" s="124">
        <f>H178-F178</f>
        <v>79.5</v>
      </c>
      <c r="L178" s="125">
        <f>K178/F178</f>
        <v>0.5658362989323843</v>
      </c>
      <c r="M178" s="126" t="s">
        <v>557</v>
      </c>
      <c r="N178" s="127">
        <v>42864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8">
        <v>83</v>
      </c>
      <c r="B179" s="102">
        <v>42786</v>
      </c>
      <c r="C179" s="102"/>
      <c r="D179" s="103" t="s">
        <v>724</v>
      </c>
      <c r="E179" s="104" t="s">
        <v>581</v>
      </c>
      <c r="F179" s="105">
        <v>202.5</v>
      </c>
      <c r="G179" s="104"/>
      <c r="H179" s="104">
        <v>234</v>
      </c>
      <c r="I179" s="122">
        <v>234</v>
      </c>
      <c r="J179" s="123" t="s">
        <v>640</v>
      </c>
      <c r="K179" s="124">
        <v>31.5</v>
      </c>
      <c r="L179" s="125">
        <v>0.155555555555556</v>
      </c>
      <c r="M179" s="126" t="s">
        <v>557</v>
      </c>
      <c r="N179" s="127">
        <v>42836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8">
        <v>84</v>
      </c>
      <c r="B180" s="102">
        <v>42818</v>
      </c>
      <c r="C180" s="102"/>
      <c r="D180" s="103" t="s">
        <v>518</v>
      </c>
      <c r="E180" s="104" t="s">
        <v>581</v>
      </c>
      <c r="F180" s="105">
        <v>300.5</v>
      </c>
      <c r="G180" s="104"/>
      <c r="H180" s="104">
        <v>417.5</v>
      </c>
      <c r="I180" s="122">
        <v>420</v>
      </c>
      <c r="J180" s="123" t="s">
        <v>682</v>
      </c>
      <c r="K180" s="124">
        <f>H180-F180</f>
        <v>117</v>
      </c>
      <c r="L180" s="125">
        <f>K180/F180</f>
        <v>0.38935108153078202</v>
      </c>
      <c r="M180" s="126" t="s">
        <v>557</v>
      </c>
      <c r="N180" s="127">
        <v>43070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8">
        <v>85</v>
      </c>
      <c r="B181" s="102">
        <v>42818</v>
      </c>
      <c r="C181" s="102"/>
      <c r="D181" s="103" t="s">
        <v>720</v>
      </c>
      <c r="E181" s="104" t="s">
        <v>581</v>
      </c>
      <c r="F181" s="105">
        <v>850</v>
      </c>
      <c r="G181" s="104"/>
      <c r="H181" s="104">
        <v>1042.5</v>
      </c>
      <c r="I181" s="122">
        <v>1023</v>
      </c>
      <c r="J181" s="123" t="s">
        <v>725</v>
      </c>
      <c r="K181" s="124">
        <v>192.5</v>
      </c>
      <c r="L181" s="125">
        <v>0.22647058823529401</v>
      </c>
      <c r="M181" s="126" t="s">
        <v>557</v>
      </c>
      <c r="N181" s="127">
        <v>42830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8">
        <v>86</v>
      </c>
      <c r="B182" s="102">
        <v>42830</v>
      </c>
      <c r="C182" s="102"/>
      <c r="D182" s="103" t="s">
        <v>472</v>
      </c>
      <c r="E182" s="104" t="s">
        <v>581</v>
      </c>
      <c r="F182" s="105">
        <v>785</v>
      </c>
      <c r="G182" s="104"/>
      <c r="H182" s="104">
        <v>930</v>
      </c>
      <c r="I182" s="122">
        <v>920</v>
      </c>
      <c r="J182" s="123" t="s">
        <v>683</v>
      </c>
      <c r="K182" s="124">
        <f>H182-F182</f>
        <v>145</v>
      </c>
      <c r="L182" s="125">
        <f>K182/F182</f>
        <v>0.18471337579617833</v>
      </c>
      <c r="M182" s="126" t="s">
        <v>557</v>
      </c>
      <c r="N182" s="127">
        <v>42976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9">
        <v>87</v>
      </c>
      <c r="B183" s="106">
        <v>42831</v>
      </c>
      <c r="C183" s="106"/>
      <c r="D183" s="107" t="s">
        <v>726</v>
      </c>
      <c r="E183" s="108" t="s">
        <v>581</v>
      </c>
      <c r="F183" s="109">
        <v>40</v>
      </c>
      <c r="G183" s="109"/>
      <c r="H183" s="110">
        <v>13.1</v>
      </c>
      <c r="I183" s="128">
        <v>60</v>
      </c>
      <c r="J183" s="134" t="s">
        <v>727</v>
      </c>
      <c r="K183" s="130">
        <v>-26.9</v>
      </c>
      <c r="L183" s="131">
        <v>-0.67249999999999999</v>
      </c>
      <c r="M183" s="132" t="s">
        <v>621</v>
      </c>
      <c r="N183" s="133">
        <v>43138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8">
        <v>88</v>
      </c>
      <c r="B184" s="102">
        <v>42837</v>
      </c>
      <c r="C184" s="102"/>
      <c r="D184" s="103" t="s">
        <v>87</v>
      </c>
      <c r="E184" s="104" t="s">
        <v>581</v>
      </c>
      <c r="F184" s="105">
        <v>289.5</v>
      </c>
      <c r="G184" s="104"/>
      <c r="H184" s="104">
        <v>354</v>
      </c>
      <c r="I184" s="122">
        <v>360</v>
      </c>
      <c r="J184" s="123" t="s">
        <v>684</v>
      </c>
      <c r="K184" s="124">
        <f t="shared" ref="K184:K192" si="22">H184-F184</f>
        <v>64.5</v>
      </c>
      <c r="L184" s="125">
        <f t="shared" ref="L184:L192" si="23">K184/F184</f>
        <v>0.22279792746113988</v>
      </c>
      <c r="M184" s="126" t="s">
        <v>557</v>
      </c>
      <c r="N184" s="127">
        <v>43040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8">
        <v>89</v>
      </c>
      <c r="B185" s="102">
        <v>42845</v>
      </c>
      <c r="C185" s="102"/>
      <c r="D185" s="103" t="s">
        <v>417</v>
      </c>
      <c r="E185" s="104" t="s">
        <v>581</v>
      </c>
      <c r="F185" s="105">
        <v>700</v>
      </c>
      <c r="G185" s="104"/>
      <c r="H185" s="104">
        <v>840</v>
      </c>
      <c r="I185" s="122">
        <v>840</v>
      </c>
      <c r="J185" s="123" t="s">
        <v>685</v>
      </c>
      <c r="K185" s="124">
        <f t="shared" si="22"/>
        <v>140</v>
      </c>
      <c r="L185" s="125">
        <f t="shared" si="23"/>
        <v>0.2</v>
      </c>
      <c r="M185" s="126" t="s">
        <v>557</v>
      </c>
      <c r="N185" s="127">
        <v>42893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8">
        <v>90</v>
      </c>
      <c r="B186" s="102">
        <v>42887</v>
      </c>
      <c r="C186" s="102"/>
      <c r="D186" s="144" t="s">
        <v>354</v>
      </c>
      <c r="E186" s="104" t="s">
        <v>581</v>
      </c>
      <c r="F186" s="105">
        <v>130</v>
      </c>
      <c r="G186" s="104"/>
      <c r="H186" s="104">
        <v>144.25</v>
      </c>
      <c r="I186" s="122">
        <v>170</v>
      </c>
      <c r="J186" s="123" t="s">
        <v>686</v>
      </c>
      <c r="K186" s="124">
        <f t="shared" si="22"/>
        <v>14.25</v>
      </c>
      <c r="L186" s="125">
        <f t="shared" si="23"/>
        <v>0.10961538461538461</v>
      </c>
      <c r="M186" s="126" t="s">
        <v>557</v>
      </c>
      <c r="N186" s="127">
        <v>43675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8">
        <v>91</v>
      </c>
      <c r="B187" s="102">
        <v>42901</v>
      </c>
      <c r="C187" s="102"/>
      <c r="D187" s="144" t="s">
        <v>687</v>
      </c>
      <c r="E187" s="104" t="s">
        <v>581</v>
      </c>
      <c r="F187" s="105">
        <v>214.5</v>
      </c>
      <c r="G187" s="104"/>
      <c r="H187" s="104">
        <v>262</v>
      </c>
      <c r="I187" s="122">
        <v>262</v>
      </c>
      <c r="J187" s="123" t="s">
        <v>688</v>
      </c>
      <c r="K187" s="124">
        <f t="shared" si="22"/>
        <v>47.5</v>
      </c>
      <c r="L187" s="125">
        <f t="shared" si="23"/>
        <v>0.22144522144522144</v>
      </c>
      <c r="M187" s="126" t="s">
        <v>557</v>
      </c>
      <c r="N187" s="127">
        <v>42977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200">
        <v>92</v>
      </c>
      <c r="B188" s="150">
        <v>42933</v>
      </c>
      <c r="C188" s="150"/>
      <c r="D188" s="151" t="s">
        <v>689</v>
      </c>
      <c r="E188" s="152" t="s">
        <v>581</v>
      </c>
      <c r="F188" s="153">
        <v>370</v>
      </c>
      <c r="G188" s="152"/>
      <c r="H188" s="152">
        <v>447.5</v>
      </c>
      <c r="I188" s="174">
        <v>450</v>
      </c>
      <c r="J188" s="226" t="s">
        <v>640</v>
      </c>
      <c r="K188" s="124">
        <f t="shared" si="22"/>
        <v>77.5</v>
      </c>
      <c r="L188" s="176">
        <f t="shared" si="23"/>
        <v>0.20945945945945946</v>
      </c>
      <c r="M188" s="177" t="s">
        <v>557</v>
      </c>
      <c r="N188" s="178">
        <v>43035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200">
        <v>93</v>
      </c>
      <c r="B189" s="150">
        <v>42943</v>
      </c>
      <c r="C189" s="150"/>
      <c r="D189" s="151" t="s">
        <v>164</v>
      </c>
      <c r="E189" s="152" t="s">
        <v>581</v>
      </c>
      <c r="F189" s="153">
        <v>657.5</v>
      </c>
      <c r="G189" s="152"/>
      <c r="H189" s="152">
        <v>825</v>
      </c>
      <c r="I189" s="174">
        <v>820</v>
      </c>
      <c r="J189" s="226" t="s">
        <v>640</v>
      </c>
      <c r="K189" s="124">
        <f t="shared" si="22"/>
        <v>167.5</v>
      </c>
      <c r="L189" s="176">
        <f t="shared" si="23"/>
        <v>0.25475285171102663</v>
      </c>
      <c r="M189" s="177" t="s">
        <v>557</v>
      </c>
      <c r="N189" s="178">
        <v>43090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8">
        <v>94</v>
      </c>
      <c r="B190" s="102">
        <v>42964</v>
      </c>
      <c r="C190" s="102"/>
      <c r="D190" s="103" t="s">
        <v>358</v>
      </c>
      <c r="E190" s="104" t="s">
        <v>581</v>
      </c>
      <c r="F190" s="105">
        <v>605</v>
      </c>
      <c r="G190" s="104"/>
      <c r="H190" s="104">
        <v>750</v>
      </c>
      <c r="I190" s="122">
        <v>750</v>
      </c>
      <c r="J190" s="123" t="s">
        <v>683</v>
      </c>
      <c r="K190" s="124">
        <f t="shared" si="22"/>
        <v>145</v>
      </c>
      <c r="L190" s="125">
        <f t="shared" si="23"/>
        <v>0.23966942148760331</v>
      </c>
      <c r="M190" s="126" t="s">
        <v>557</v>
      </c>
      <c r="N190" s="127">
        <v>43027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361">
        <v>95</v>
      </c>
      <c r="B191" s="145">
        <v>42979</v>
      </c>
      <c r="C191" s="145"/>
      <c r="D191" s="146" t="s">
        <v>476</v>
      </c>
      <c r="E191" s="147" t="s">
        <v>581</v>
      </c>
      <c r="F191" s="148">
        <v>255</v>
      </c>
      <c r="G191" s="149"/>
      <c r="H191" s="149">
        <v>217.25</v>
      </c>
      <c r="I191" s="149">
        <v>320</v>
      </c>
      <c r="J191" s="171" t="s">
        <v>690</v>
      </c>
      <c r="K191" s="130">
        <f t="shared" si="22"/>
        <v>-37.75</v>
      </c>
      <c r="L191" s="172">
        <f t="shared" si="23"/>
        <v>-0.14803921568627451</v>
      </c>
      <c r="M191" s="132" t="s">
        <v>621</v>
      </c>
      <c r="N191" s="173">
        <v>43661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8">
        <v>96</v>
      </c>
      <c r="B192" s="102">
        <v>42997</v>
      </c>
      <c r="C192" s="102"/>
      <c r="D192" s="103" t="s">
        <v>691</v>
      </c>
      <c r="E192" s="104" t="s">
        <v>581</v>
      </c>
      <c r="F192" s="105">
        <v>215</v>
      </c>
      <c r="G192" s="104"/>
      <c r="H192" s="104">
        <v>258</v>
      </c>
      <c r="I192" s="122">
        <v>258</v>
      </c>
      <c r="J192" s="123" t="s">
        <v>640</v>
      </c>
      <c r="K192" s="124">
        <f t="shared" si="22"/>
        <v>43</v>
      </c>
      <c r="L192" s="125">
        <f t="shared" si="23"/>
        <v>0.2</v>
      </c>
      <c r="M192" s="126" t="s">
        <v>557</v>
      </c>
      <c r="N192" s="127">
        <v>43040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8">
        <v>97</v>
      </c>
      <c r="B193" s="102">
        <v>42997</v>
      </c>
      <c r="C193" s="102"/>
      <c r="D193" s="103" t="s">
        <v>691</v>
      </c>
      <c r="E193" s="104" t="s">
        <v>581</v>
      </c>
      <c r="F193" s="105">
        <v>215</v>
      </c>
      <c r="G193" s="104"/>
      <c r="H193" s="104">
        <v>258</v>
      </c>
      <c r="I193" s="122">
        <v>258</v>
      </c>
      <c r="J193" s="226" t="s">
        <v>640</v>
      </c>
      <c r="K193" s="124">
        <v>43</v>
      </c>
      <c r="L193" s="125">
        <v>0.2</v>
      </c>
      <c r="M193" s="126" t="s">
        <v>557</v>
      </c>
      <c r="N193" s="127">
        <v>43040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201">
        <v>98</v>
      </c>
      <c r="B194" s="202">
        <v>42998</v>
      </c>
      <c r="C194" s="202"/>
      <c r="D194" s="370" t="s">
        <v>783</v>
      </c>
      <c r="E194" s="203" t="s">
        <v>581</v>
      </c>
      <c r="F194" s="204">
        <v>75</v>
      </c>
      <c r="G194" s="203"/>
      <c r="H194" s="203">
        <v>90</v>
      </c>
      <c r="I194" s="227">
        <v>90</v>
      </c>
      <c r="J194" s="123" t="s">
        <v>692</v>
      </c>
      <c r="K194" s="124">
        <f t="shared" ref="K194:K199" si="24">H194-F194</f>
        <v>15</v>
      </c>
      <c r="L194" s="125">
        <f t="shared" ref="L194:L199" si="25">K194/F194</f>
        <v>0.2</v>
      </c>
      <c r="M194" s="126" t="s">
        <v>557</v>
      </c>
      <c r="N194" s="127">
        <v>43019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200">
        <v>99</v>
      </c>
      <c r="B195" s="150">
        <v>43011</v>
      </c>
      <c r="C195" s="150"/>
      <c r="D195" s="151" t="s">
        <v>693</v>
      </c>
      <c r="E195" s="152" t="s">
        <v>581</v>
      </c>
      <c r="F195" s="153">
        <v>315</v>
      </c>
      <c r="G195" s="152"/>
      <c r="H195" s="152">
        <v>392</v>
      </c>
      <c r="I195" s="174">
        <v>384</v>
      </c>
      <c r="J195" s="226" t="s">
        <v>694</v>
      </c>
      <c r="K195" s="124">
        <f t="shared" si="24"/>
        <v>77</v>
      </c>
      <c r="L195" s="176">
        <f t="shared" si="25"/>
        <v>0.24444444444444444</v>
      </c>
      <c r="M195" s="177" t="s">
        <v>557</v>
      </c>
      <c r="N195" s="178">
        <v>43017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200">
        <v>100</v>
      </c>
      <c r="B196" s="150">
        <v>43013</v>
      </c>
      <c r="C196" s="150"/>
      <c r="D196" s="151" t="s">
        <v>695</v>
      </c>
      <c r="E196" s="152" t="s">
        <v>581</v>
      </c>
      <c r="F196" s="153">
        <v>145</v>
      </c>
      <c r="G196" s="152"/>
      <c r="H196" s="152">
        <v>179</v>
      </c>
      <c r="I196" s="174">
        <v>180</v>
      </c>
      <c r="J196" s="226" t="s">
        <v>571</v>
      </c>
      <c r="K196" s="124">
        <f t="shared" si="24"/>
        <v>34</v>
      </c>
      <c r="L196" s="176">
        <f t="shared" si="25"/>
        <v>0.23448275862068965</v>
      </c>
      <c r="M196" s="177" t="s">
        <v>557</v>
      </c>
      <c r="N196" s="178">
        <v>43025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200">
        <v>101</v>
      </c>
      <c r="B197" s="150">
        <v>43014</v>
      </c>
      <c r="C197" s="150"/>
      <c r="D197" s="151" t="s">
        <v>331</v>
      </c>
      <c r="E197" s="152" t="s">
        <v>581</v>
      </c>
      <c r="F197" s="153">
        <v>256</v>
      </c>
      <c r="G197" s="152"/>
      <c r="H197" s="152">
        <v>323</v>
      </c>
      <c r="I197" s="174">
        <v>320</v>
      </c>
      <c r="J197" s="226" t="s">
        <v>640</v>
      </c>
      <c r="K197" s="124">
        <f t="shared" si="24"/>
        <v>67</v>
      </c>
      <c r="L197" s="176">
        <f t="shared" si="25"/>
        <v>0.26171875</v>
      </c>
      <c r="M197" s="177" t="s">
        <v>557</v>
      </c>
      <c r="N197" s="178">
        <v>43067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200">
        <v>102</v>
      </c>
      <c r="B198" s="150">
        <v>43017</v>
      </c>
      <c r="C198" s="150"/>
      <c r="D198" s="151" t="s">
        <v>351</v>
      </c>
      <c r="E198" s="152" t="s">
        <v>581</v>
      </c>
      <c r="F198" s="153">
        <v>137.5</v>
      </c>
      <c r="G198" s="152"/>
      <c r="H198" s="152">
        <v>184</v>
      </c>
      <c r="I198" s="174">
        <v>183</v>
      </c>
      <c r="J198" s="175" t="s">
        <v>696</v>
      </c>
      <c r="K198" s="124">
        <f t="shared" si="24"/>
        <v>46.5</v>
      </c>
      <c r="L198" s="176">
        <f t="shared" si="25"/>
        <v>0.33818181818181819</v>
      </c>
      <c r="M198" s="177" t="s">
        <v>557</v>
      </c>
      <c r="N198" s="178">
        <v>43108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200">
        <v>103</v>
      </c>
      <c r="B199" s="150">
        <v>43018</v>
      </c>
      <c r="C199" s="150"/>
      <c r="D199" s="151" t="s">
        <v>697</v>
      </c>
      <c r="E199" s="152" t="s">
        <v>581</v>
      </c>
      <c r="F199" s="153">
        <v>125.5</v>
      </c>
      <c r="G199" s="152"/>
      <c r="H199" s="152">
        <v>158</v>
      </c>
      <c r="I199" s="174">
        <v>155</v>
      </c>
      <c r="J199" s="175" t="s">
        <v>698</v>
      </c>
      <c r="K199" s="124">
        <f t="shared" si="24"/>
        <v>32.5</v>
      </c>
      <c r="L199" s="176">
        <f t="shared" si="25"/>
        <v>0.25896414342629481</v>
      </c>
      <c r="M199" s="177" t="s">
        <v>557</v>
      </c>
      <c r="N199" s="178">
        <v>43067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200">
        <v>104</v>
      </c>
      <c r="B200" s="150">
        <v>43018</v>
      </c>
      <c r="C200" s="150"/>
      <c r="D200" s="151" t="s">
        <v>728</v>
      </c>
      <c r="E200" s="152" t="s">
        <v>581</v>
      </c>
      <c r="F200" s="153">
        <v>895</v>
      </c>
      <c r="G200" s="152"/>
      <c r="H200" s="152">
        <v>1122.5</v>
      </c>
      <c r="I200" s="174">
        <v>1078</v>
      </c>
      <c r="J200" s="175" t="s">
        <v>729</v>
      </c>
      <c r="K200" s="124">
        <v>227.5</v>
      </c>
      <c r="L200" s="176">
        <v>0.25418994413407803</v>
      </c>
      <c r="M200" s="177" t="s">
        <v>557</v>
      </c>
      <c r="N200" s="178">
        <v>43117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00">
        <v>105</v>
      </c>
      <c r="B201" s="150">
        <v>43020</v>
      </c>
      <c r="C201" s="150"/>
      <c r="D201" s="151" t="s">
        <v>339</v>
      </c>
      <c r="E201" s="152" t="s">
        <v>581</v>
      </c>
      <c r="F201" s="153">
        <v>525</v>
      </c>
      <c r="G201" s="152"/>
      <c r="H201" s="152">
        <v>629</v>
      </c>
      <c r="I201" s="174">
        <v>629</v>
      </c>
      <c r="J201" s="226" t="s">
        <v>640</v>
      </c>
      <c r="K201" s="124">
        <v>104</v>
      </c>
      <c r="L201" s="176">
        <v>0.19809523809523799</v>
      </c>
      <c r="M201" s="177" t="s">
        <v>557</v>
      </c>
      <c r="N201" s="178">
        <v>43119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200">
        <v>106</v>
      </c>
      <c r="B202" s="150">
        <v>43046</v>
      </c>
      <c r="C202" s="150"/>
      <c r="D202" s="151" t="s">
        <v>380</v>
      </c>
      <c r="E202" s="152" t="s">
        <v>581</v>
      </c>
      <c r="F202" s="153">
        <v>740</v>
      </c>
      <c r="G202" s="152"/>
      <c r="H202" s="152">
        <v>892.5</v>
      </c>
      <c r="I202" s="174">
        <v>900</v>
      </c>
      <c r="J202" s="175" t="s">
        <v>699</v>
      </c>
      <c r="K202" s="124">
        <f>H202-F202</f>
        <v>152.5</v>
      </c>
      <c r="L202" s="176">
        <f>K202/F202</f>
        <v>0.20608108108108109</v>
      </c>
      <c r="M202" s="177" t="s">
        <v>557</v>
      </c>
      <c r="N202" s="178">
        <v>43052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8">
        <v>107</v>
      </c>
      <c r="B203" s="102">
        <v>43073</v>
      </c>
      <c r="C203" s="102"/>
      <c r="D203" s="103" t="s">
        <v>700</v>
      </c>
      <c r="E203" s="104" t="s">
        <v>581</v>
      </c>
      <c r="F203" s="105">
        <v>118.5</v>
      </c>
      <c r="G203" s="104"/>
      <c r="H203" s="104">
        <v>143.5</v>
      </c>
      <c r="I203" s="122">
        <v>145</v>
      </c>
      <c r="J203" s="137" t="s">
        <v>701</v>
      </c>
      <c r="K203" s="124">
        <f>H203-F203</f>
        <v>25</v>
      </c>
      <c r="L203" s="125">
        <f>K203/F203</f>
        <v>0.2109704641350211</v>
      </c>
      <c r="M203" s="126" t="s">
        <v>557</v>
      </c>
      <c r="N203" s="127">
        <v>43097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9">
        <v>108</v>
      </c>
      <c r="B204" s="106">
        <v>43090</v>
      </c>
      <c r="C204" s="106"/>
      <c r="D204" s="154" t="s">
        <v>421</v>
      </c>
      <c r="E204" s="108" t="s">
        <v>581</v>
      </c>
      <c r="F204" s="109">
        <v>715</v>
      </c>
      <c r="G204" s="109"/>
      <c r="H204" s="110">
        <v>500</v>
      </c>
      <c r="I204" s="128">
        <v>872</v>
      </c>
      <c r="J204" s="134" t="s">
        <v>702</v>
      </c>
      <c r="K204" s="130">
        <f>H204-F204</f>
        <v>-215</v>
      </c>
      <c r="L204" s="131">
        <f>K204/F204</f>
        <v>-0.30069930069930068</v>
      </c>
      <c r="M204" s="132" t="s">
        <v>621</v>
      </c>
      <c r="N204" s="133">
        <v>43670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8">
        <v>109</v>
      </c>
      <c r="B205" s="102">
        <v>43098</v>
      </c>
      <c r="C205" s="102"/>
      <c r="D205" s="103" t="s">
        <v>693</v>
      </c>
      <c r="E205" s="104" t="s">
        <v>581</v>
      </c>
      <c r="F205" s="105">
        <v>435</v>
      </c>
      <c r="G205" s="104"/>
      <c r="H205" s="104">
        <v>542.5</v>
      </c>
      <c r="I205" s="122">
        <v>539</v>
      </c>
      <c r="J205" s="137" t="s">
        <v>640</v>
      </c>
      <c r="K205" s="124">
        <v>107.5</v>
      </c>
      <c r="L205" s="125">
        <v>0.247126436781609</v>
      </c>
      <c r="M205" s="126" t="s">
        <v>557</v>
      </c>
      <c r="N205" s="127">
        <v>43206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8">
        <v>110</v>
      </c>
      <c r="B206" s="102">
        <v>43098</v>
      </c>
      <c r="C206" s="102"/>
      <c r="D206" s="103" t="s">
        <v>531</v>
      </c>
      <c r="E206" s="104" t="s">
        <v>581</v>
      </c>
      <c r="F206" s="105">
        <v>885</v>
      </c>
      <c r="G206" s="104"/>
      <c r="H206" s="104">
        <v>1090</v>
      </c>
      <c r="I206" s="122">
        <v>1084</v>
      </c>
      <c r="J206" s="137" t="s">
        <v>640</v>
      </c>
      <c r="K206" s="124">
        <v>205</v>
      </c>
      <c r="L206" s="125">
        <v>0.23163841807909599</v>
      </c>
      <c r="M206" s="126" t="s">
        <v>557</v>
      </c>
      <c r="N206" s="127">
        <v>43213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62">
        <v>111</v>
      </c>
      <c r="B207" s="343">
        <v>43192</v>
      </c>
      <c r="C207" s="343"/>
      <c r="D207" s="112" t="s">
        <v>710</v>
      </c>
      <c r="E207" s="346" t="s">
        <v>581</v>
      </c>
      <c r="F207" s="349">
        <v>478.5</v>
      </c>
      <c r="G207" s="346"/>
      <c r="H207" s="346">
        <v>442</v>
      </c>
      <c r="I207" s="352">
        <v>613</v>
      </c>
      <c r="J207" s="379" t="s">
        <v>800</v>
      </c>
      <c r="K207" s="130">
        <f>H207-F207</f>
        <v>-36.5</v>
      </c>
      <c r="L207" s="131">
        <f>K207/F207</f>
        <v>-7.6280041797283177E-2</v>
      </c>
      <c r="M207" s="132" t="s">
        <v>621</v>
      </c>
      <c r="N207" s="133">
        <v>43762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9">
        <v>112</v>
      </c>
      <c r="B208" s="106">
        <v>43194</v>
      </c>
      <c r="C208" s="106"/>
      <c r="D208" s="369" t="s">
        <v>782</v>
      </c>
      <c r="E208" s="108" t="s">
        <v>581</v>
      </c>
      <c r="F208" s="109">
        <f>141.5-7.3</f>
        <v>134.19999999999999</v>
      </c>
      <c r="G208" s="109"/>
      <c r="H208" s="110">
        <v>77</v>
      </c>
      <c r="I208" s="128">
        <v>180</v>
      </c>
      <c r="J208" s="379" t="s">
        <v>799</v>
      </c>
      <c r="K208" s="130">
        <f>H208-F208</f>
        <v>-57.199999999999989</v>
      </c>
      <c r="L208" s="131">
        <f>K208/F208</f>
        <v>-0.42622950819672129</v>
      </c>
      <c r="M208" s="132" t="s">
        <v>621</v>
      </c>
      <c r="N208" s="133">
        <v>43522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9">
        <v>113</v>
      </c>
      <c r="B209" s="106">
        <v>43209</v>
      </c>
      <c r="C209" s="106"/>
      <c r="D209" s="107" t="s">
        <v>703</v>
      </c>
      <c r="E209" s="108" t="s">
        <v>581</v>
      </c>
      <c r="F209" s="109">
        <v>430</v>
      </c>
      <c r="G209" s="109"/>
      <c r="H209" s="110">
        <v>220</v>
      </c>
      <c r="I209" s="128">
        <v>537</v>
      </c>
      <c r="J209" s="134" t="s">
        <v>704</v>
      </c>
      <c r="K209" s="130">
        <f>H209-F209</f>
        <v>-210</v>
      </c>
      <c r="L209" s="131">
        <f>K209/F209</f>
        <v>-0.48837209302325579</v>
      </c>
      <c r="M209" s="132" t="s">
        <v>621</v>
      </c>
      <c r="N209" s="133">
        <v>43252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63">
        <v>114</v>
      </c>
      <c r="B210" s="155">
        <v>43220</v>
      </c>
      <c r="C210" s="155"/>
      <c r="D210" s="156" t="s">
        <v>381</v>
      </c>
      <c r="E210" s="157" t="s">
        <v>581</v>
      </c>
      <c r="F210" s="159">
        <v>153.5</v>
      </c>
      <c r="G210" s="159"/>
      <c r="H210" s="159">
        <v>196</v>
      </c>
      <c r="I210" s="159">
        <v>196</v>
      </c>
      <c r="J210" s="354" t="s">
        <v>816</v>
      </c>
      <c r="K210" s="179">
        <f>H210-F210</f>
        <v>42.5</v>
      </c>
      <c r="L210" s="180">
        <f>K210/F210</f>
        <v>0.27687296416938112</v>
      </c>
      <c r="M210" s="158" t="s">
        <v>557</v>
      </c>
      <c r="N210" s="181">
        <v>43605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9">
        <v>115</v>
      </c>
      <c r="B211" s="106">
        <v>43306</v>
      </c>
      <c r="C211" s="106"/>
      <c r="D211" s="107" t="s">
        <v>726</v>
      </c>
      <c r="E211" s="108" t="s">
        <v>581</v>
      </c>
      <c r="F211" s="109">
        <v>27.5</v>
      </c>
      <c r="G211" s="109"/>
      <c r="H211" s="110">
        <v>13.1</v>
      </c>
      <c r="I211" s="128">
        <v>60</v>
      </c>
      <c r="J211" s="134" t="s">
        <v>730</v>
      </c>
      <c r="K211" s="130">
        <v>-14.4</v>
      </c>
      <c r="L211" s="131">
        <v>-0.52363636363636401</v>
      </c>
      <c r="M211" s="132" t="s">
        <v>621</v>
      </c>
      <c r="N211" s="133">
        <v>43138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62">
        <v>116</v>
      </c>
      <c r="B212" s="343">
        <v>43318</v>
      </c>
      <c r="C212" s="343"/>
      <c r="D212" s="112" t="s">
        <v>705</v>
      </c>
      <c r="E212" s="346" t="s">
        <v>581</v>
      </c>
      <c r="F212" s="346">
        <v>148.5</v>
      </c>
      <c r="G212" s="346"/>
      <c r="H212" s="346">
        <v>102</v>
      </c>
      <c r="I212" s="352">
        <v>182</v>
      </c>
      <c r="J212" s="134" t="s">
        <v>815</v>
      </c>
      <c r="K212" s="130">
        <f>H212-F212</f>
        <v>-46.5</v>
      </c>
      <c r="L212" s="131">
        <f>K212/F212</f>
        <v>-0.31313131313131315</v>
      </c>
      <c r="M212" s="132" t="s">
        <v>621</v>
      </c>
      <c r="N212" s="133">
        <v>43661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8">
        <v>117</v>
      </c>
      <c r="B213" s="102">
        <v>43335</v>
      </c>
      <c r="C213" s="102"/>
      <c r="D213" s="103" t="s">
        <v>731</v>
      </c>
      <c r="E213" s="104" t="s">
        <v>581</v>
      </c>
      <c r="F213" s="152">
        <v>285</v>
      </c>
      <c r="G213" s="104"/>
      <c r="H213" s="104">
        <v>355</v>
      </c>
      <c r="I213" s="122">
        <v>364</v>
      </c>
      <c r="J213" s="137" t="s">
        <v>732</v>
      </c>
      <c r="K213" s="124">
        <v>70</v>
      </c>
      <c r="L213" s="125">
        <v>0.24561403508771901</v>
      </c>
      <c r="M213" s="126" t="s">
        <v>557</v>
      </c>
      <c r="N213" s="127">
        <v>43455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8">
        <v>118</v>
      </c>
      <c r="B214" s="102">
        <v>43341</v>
      </c>
      <c r="C214" s="102"/>
      <c r="D214" s="103" t="s">
        <v>371</v>
      </c>
      <c r="E214" s="104" t="s">
        <v>581</v>
      </c>
      <c r="F214" s="152">
        <v>525</v>
      </c>
      <c r="G214" s="104"/>
      <c r="H214" s="104">
        <v>585</v>
      </c>
      <c r="I214" s="122">
        <v>635</v>
      </c>
      <c r="J214" s="137" t="s">
        <v>706</v>
      </c>
      <c r="K214" s="124">
        <f t="shared" ref="K214:K226" si="26">H214-F214</f>
        <v>60</v>
      </c>
      <c r="L214" s="125">
        <f t="shared" ref="L214:L226" si="27">K214/F214</f>
        <v>0.11428571428571428</v>
      </c>
      <c r="M214" s="126" t="s">
        <v>557</v>
      </c>
      <c r="N214" s="127">
        <v>43662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8">
        <v>119</v>
      </c>
      <c r="B215" s="102">
        <v>43395</v>
      </c>
      <c r="C215" s="102"/>
      <c r="D215" s="103" t="s">
        <v>358</v>
      </c>
      <c r="E215" s="104" t="s">
        <v>581</v>
      </c>
      <c r="F215" s="152">
        <v>475</v>
      </c>
      <c r="G215" s="104"/>
      <c r="H215" s="104">
        <v>574</v>
      </c>
      <c r="I215" s="122">
        <v>570</v>
      </c>
      <c r="J215" s="137" t="s">
        <v>640</v>
      </c>
      <c r="K215" s="124">
        <f t="shared" si="26"/>
        <v>99</v>
      </c>
      <c r="L215" s="125">
        <f t="shared" si="27"/>
        <v>0.20842105263157895</v>
      </c>
      <c r="M215" s="126" t="s">
        <v>557</v>
      </c>
      <c r="N215" s="127">
        <v>43403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200">
        <v>120</v>
      </c>
      <c r="B216" s="150">
        <v>43397</v>
      </c>
      <c r="C216" s="150"/>
      <c r="D216" s="396" t="s">
        <v>378</v>
      </c>
      <c r="E216" s="152" t="s">
        <v>581</v>
      </c>
      <c r="F216" s="152">
        <v>707.5</v>
      </c>
      <c r="G216" s="152"/>
      <c r="H216" s="152">
        <v>872</v>
      </c>
      <c r="I216" s="174">
        <v>872</v>
      </c>
      <c r="J216" s="175" t="s">
        <v>640</v>
      </c>
      <c r="K216" s="124">
        <f t="shared" si="26"/>
        <v>164.5</v>
      </c>
      <c r="L216" s="176">
        <f t="shared" si="27"/>
        <v>0.23250883392226149</v>
      </c>
      <c r="M216" s="177" t="s">
        <v>557</v>
      </c>
      <c r="N216" s="178">
        <v>43482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200">
        <v>121</v>
      </c>
      <c r="B217" s="150">
        <v>43398</v>
      </c>
      <c r="C217" s="150"/>
      <c r="D217" s="396" t="s">
        <v>340</v>
      </c>
      <c r="E217" s="152" t="s">
        <v>581</v>
      </c>
      <c r="F217" s="152">
        <v>162</v>
      </c>
      <c r="G217" s="152"/>
      <c r="H217" s="152">
        <v>204</v>
      </c>
      <c r="I217" s="174">
        <v>209</v>
      </c>
      <c r="J217" s="175" t="s">
        <v>814</v>
      </c>
      <c r="K217" s="124">
        <f t="shared" si="26"/>
        <v>42</v>
      </c>
      <c r="L217" s="176">
        <f t="shared" si="27"/>
        <v>0.25925925925925924</v>
      </c>
      <c r="M217" s="177" t="s">
        <v>557</v>
      </c>
      <c r="N217" s="178">
        <v>43539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201">
        <v>122</v>
      </c>
      <c r="B218" s="202">
        <v>43399</v>
      </c>
      <c r="C218" s="202"/>
      <c r="D218" s="151" t="s">
        <v>466</v>
      </c>
      <c r="E218" s="203" t="s">
        <v>581</v>
      </c>
      <c r="F218" s="203">
        <v>240</v>
      </c>
      <c r="G218" s="203"/>
      <c r="H218" s="203">
        <v>297</v>
      </c>
      <c r="I218" s="227">
        <v>297</v>
      </c>
      <c r="J218" s="175" t="s">
        <v>640</v>
      </c>
      <c r="K218" s="228">
        <f t="shared" si="26"/>
        <v>57</v>
      </c>
      <c r="L218" s="229">
        <f t="shared" si="27"/>
        <v>0.23749999999999999</v>
      </c>
      <c r="M218" s="230" t="s">
        <v>557</v>
      </c>
      <c r="N218" s="231">
        <v>43417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8">
        <v>123</v>
      </c>
      <c r="B219" s="102">
        <v>43439</v>
      </c>
      <c r="C219" s="102"/>
      <c r="D219" s="144" t="s">
        <v>707</v>
      </c>
      <c r="E219" s="104" t="s">
        <v>581</v>
      </c>
      <c r="F219" s="104">
        <v>202.5</v>
      </c>
      <c r="G219" s="104"/>
      <c r="H219" s="104">
        <v>255</v>
      </c>
      <c r="I219" s="122">
        <v>252</v>
      </c>
      <c r="J219" s="137" t="s">
        <v>640</v>
      </c>
      <c r="K219" s="124">
        <f t="shared" si="26"/>
        <v>52.5</v>
      </c>
      <c r="L219" s="125">
        <f t="shared" si="27"/>
        <v>0.25925925925925924</v>
      </c>
      <c r="M219" s="126" t="s">
        <v>557</v>
      </c>
      <c r="N219" s="127">
        <v>43542</v>
      </c>
      <c r="O219" s="54"/>
      <c r="P219" s="13"/>
      <c r="Q219" s="13"/>
      <c r="R219" s="90" t="s">
        <v>709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201">
        <v>124</v>
      </c>
      <c r="B220" s="202">
        <v>43465</v>
      </c>
      <c r="C220" s="102"/>
      <c r="D220" s="396" t="s">
        <v>403</v>
      </c>
      <c r="E220" s="203" t="s">
        <v>581</v>
      </c>
      <c r="F220" s="203">
        <v>710</v>
      </c>
      <c r="G220" s="203"/>
      <c r="H220" s="203">
        <v>866</v>
      </c>
      <c r="I220" s="227">
        <v>866</v>
      </c>
      <c r="J220" s="175" t="s">
        <v>640</v>
      </c>
      <c r="K220" s="124">
        <f t="shared" si="26"/>
        <v>156</v>
      </c>
      <c r="L220" s="125">
        <f t="shared" si="27"/>
        <v>0.21971830985915494</v>
      </c>
      <c r="M220" s="126" t="s">
        <v>557</v>
      </c>
      <c r="N220" s="357">
        <v>43553</v>
      </c>
      <c r="O220" s="54"/>
      <c r="P220" s="13"/>
      <c r="Q220" s="13"/>
      <c r="R220" s="14" t="s">
        <v>709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201">
        <v>125</v>
      </c>
      <c r="B221" s="202">
        <v>43522</v>
      </c>
      <c r="C221" s="202"/>
      <c r="D221" s="396" t="s">
        <v>139</v>
      </c>
      <c r="E221" s="203" t="s">
        <v>581</v>
      </c>
      <c r="F221" s="203">
        <v>337.25</v>
      </c>
      <c r="G221" s="203"/>
      <c r="H221" s="203">
        <v>398.5</v>
      </c>
      <c r="I221" s="227">
        <v>411</v>
      </c>
      <c r="J221" s="137" t="s">
        <v>813</v>
      </c>
      <c r="K221" s="124">
        <f t="shared" si="26"/>
        <v>61.25</v>
      </c>
      <c r="L221" s="125">
        <f t="shared" si="27"/>
        <v>0.1816160118606375</v>
      </c>
      <c r="M221" s="126" t="s">
        <v>557</v>
      </c>
      <c r="N221" s="357">
        <v>43760</v>
      </c>
      <c r="O221" s="54"/>
      <c r="P221" s="13"/>
      <c r="Q221" s="13"/>
      <c r="R221" s="90" t="s">
        <v>709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64">
        <v>126</v>
      </c>
      <c r="B222" s="160">
        <v>43559</v>
      </c>
      <c r="C222" s="160"/>
      <c r="D222" s="161" t="s">
        <v>395</v>
      </c>
      <c r="E222" s="162" t="s">
        <v>581</v>
      </c>
      <c r="F222" s="162">
        <v>130</v>
      </c>
      <c r="G222" s="162"/>
      <c r="H222" s="162">
        <v>65</v>
      </c>
      <c r="I222" s="182">
        <v>158</v>
      </c>
      <c r="J222" s="134" t="s">
        <v>708</v>
      </c>
      <c r="K222" s="130">
        <f t="shared" si="26"/>
        <v>-65</v>
      </c>
      <c r="L222" s="131">
        <f t="shared" si="27"/>
        <v>-0.5</v>
      </c>
      <c r="M222" s="132" t="s">
        <v>621</v>
      </c>
      <c r="N222" s="133">
        <v>43726</v>
      </c>
      <c r="O222" s="54"/>
      <c r="P222" s="13"/>
      <c r="Q222" s="13"/>
      <c r="R222" s="14" t="s">
        <v>711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65">
        <v>127</v>
      </c>
      <c r="B223" s="183">
        <v>43017</v>
      </c>
      <c r="C223" s="183"/>
      <c r="D223" s="184" t="s">
        <v>166</v>
      </c>
      <c r="E223" s="185" t="s">
        <v>581</v>
      </c>
      <c r="F223" s="186">
        <v>141.5</v>
      </c>
      <c r="G223" s="187"/>
      <c r="H223" s="187">
        <v>183.5</v>
      </c>
      <c r="I223" s="187">
        <v>210</v>
      </c>
      <c r="J223" s="213" t="s">
        <v>804</v>
      </c>
      <c r="K223" s="214">
        <f t="shared" si="26"/>
        <v>42</v>
      </c>
      <c r="L223" s="215">
        <f t="shared" si="27"/>
        <v>0.29681978798586572</v>
      </c>
      <c r="M223" s="186" t="s">
        <v>557</v>
      </c>
      <c r="N223" s="216">
        <v>43042</v>
      </c>
      <c r="O223" s="54"/>
      <c r="P223" s="13"/>
      <c r="Q223" s="13"/>
      <c r="R223" s="90" t="s">
        <v>711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64">
        <v>128</v>
      </c>
      <c r="B224" s="160">
        <v>43074</v>
      </c>
      <c r="C224" s="160"/>
      <c r="D224" s="161" t="s">
        <v>296</v>
      </c>
      <c r="E224" s="162" t="s">
        <v>581</v>
      </c>
      <c r="F224" s="163">
        <v>172</v>
      </c>
      <c r="G224" s="162"/>
      <c r="H224" s="162">
        <v>155.25</v>
      </c>
      <c r="I224" s="182">
        <v>230</v>
      </c>
      <c r="J224" s="379" t="s">
        <v>797</v>
      </c>
      <c r="K224" s="130">
        <f t="shared" ref="K224" si="28">H224-F224</f>
        <v>-16.75</v>
      </c>
      <c r="L224" s="131">
        <f t="shared" ref="L224" si="29">K224/F224</f>
        <v>-9.7383720930232565E-2</v>
      </c>
      <c r="M224" s="132" t="s">
        <v>621</v>
      </c>
      <c r="N224" s="133">
        <v>43787</v>
      </c>
      <c r="O224" s="54"/>
      <c r="P224" s="13"/>
      <c r="Q224" s="13"/>
      <c r="R224" s="14" t="s">
        <v>711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65">
        <v>129</v>
      </c>
      <c r="B225" s="183">
        <v>43398</v>
      </c>
      <c r="C225" s="183"/>
      <c r="D225" s="184" t="s">
        <v>103</v>
      </c>
      <c r="E225" s="185" t="s">
        <v>581</v>
      </c>
      <c r="F225" s="187">
        <v>698.5</v>
      </c>
      <c r="G225" s="187"/>
      <c r="H225" s="187">
        <v>850</v>
      </c>
      <c r="I225" s="187">
        <v>890</v>
      </c>
      <c r="J225" s="217" t="s">
        <v>810</v>
      </c>
      <c r="K225" s="214">
        <f t="shared" si="26"/>
        <v>151.5</v>
      </c>
      <c r="L225" s="215">
        <f t="shared" si="27"/>
        <v>0.21689334287759485</v>
      </c>
      <c r="M225" s="186" t="s">
        <v>557</v>
      </c>
      <c r="N225" s="216">
        <v>43453</v>
      </c>
      <c r="O225" s="54"/>
      <c r="P225" s="13"/>
      <c r="Q225" s="13"/>
      <c r="R225" s="14" t="s">
        <v>709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201">
        <v>130</v>
      </c>
      <c r="B226" s="155">
        <v>42877</v>
      </c>
      <c r="C226" s="155"/>
      <c r="D226" s="156" t="s">
        <v>370</v>
      </c>
      <c r="E226" s="157" t="s">
        <v>581</v>
      </c>
      <c r="F226" s="158">
        <v>127.6</v>
      </c>
      <c r="G226" s="159"/>
      <c r="H226" s="159">
        <v>138</v>
      </c>
      <c r="I226" s="159">
        <v>190</v>
      </c>
      <c r="J226" s="380" t="s">
        <v>801</v>
      </c>
      <c r="K226" s="179">
        <f t="shared" si="26"/>
        <v>10.400000000000006</v>
      </c>
      <c r="L226" s="180">
        <f t="shared" si="27"/>
        <v>8.1504702194357417E-2</v>
      </c>
      <c r="M226" s="158" t="s">
        <v>557</v>
      </c>
      <c r="N226" s="181">
        <v>43774</v>
      </c>
      <c r="O226" s="54"/>
      <c r="P226" s="13"/>
      <c r="Q226" s="13"/>
      <c r="R226" s="90" t="s">
        <v>711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66">
        <v>131</v>
      </c>
      <c r="B227" s="191">
        <v>43158</v>
      </c>
      <c r="C227" s="191"/>
      <c r="D227" s="188" t="s">
        <v>712</v>
      </c>
      <c r="E227" s="192" t="s">
        <v>581</v>
      </c>
      <c r="F227" s="193">
        <v>317</v>
      </c>
      <c r="G227" s="192"/>
      <c r="H227" s="192"/>
      <c r="I227" s="220">
        <v>398</v>
      </c>
      <c r="J227" s="233" t="s">
        <v>559</v>
      </c>
      <c r="K227" s="190"/>
      <c r="L227" s="189"/>
      <c r="M227" s="219" t="s">
        <v>559</v>
      </c>
      <c r="N227" s="218"/>
      <c r="O227" s="54"/>
      <c r="P227" s="13"/>
      <c r="Q227" s="13"/>
      <c r="R227" s="337" t="s">
        <v>711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64">
        <v>132</v>
      </c>
      <c r="B228" s="160">
        <v>43164</v>
      </c>
      <c r="C228" s="160"/>
      <c r="D228" s="161" t="s">
        <v>133</v>
      </c>
      <c r="E228" s="162" t="s">
        <v>581</v>
      </c>
      <c r="F228" s="163">
        <f>510-14.4</f>
        <v>495.6</v>
      </c>
      <c r="G228" s="162"/>
      <c r="H228" s="162">
        <v>350</v>
      </c>
      <c r="I228" s="182">
        <v>672</v>
      </c>
      <c r="J228" s="379" t="s">
        <v>806</v>
      </c>
      <c r="K228" s="130">
        <f t="shared" ref="K228" si="30">H228-F228</f>
        <v>-145.60000000000002</v>
      </c>
      <c r="L228" s="131">
        <f t="shared" ref="L228" si="31">K228/F228</f>
        <v>-0.29378531073446329</v>
      </c>
      <c r="M228" s="132" t="s">
        <v>621</v>
      </c>
      <c r="N228" s="133">
        <v>43887</v>
      </c>
      <c r="O228" s="54"/>
      <c r="P228" s="13"/>
      <c r="Q228" s="13"/>
      <c r="R228" s="14" t="s">
        <v>709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64">
        <v>133</v>
      </c>
      <c r="B229" s="160">
        <v>43237</v>
      </c>
      <c r="C229" s="160"/>
      <c r="D229" s="161" t="s">
        <v>460</v>
      </c>
      <c r="E229" s="162" t="s">
        <v>581</v>
      </c>
      <c r="F229" s="163">
        <v>230.3</v>
      </c>
      <c r="G229" s="162"/>
      <c r="H229" s="162">
        <v>102.5</v>
      </c>
      <c r="I229" s="182">
        <v>348</v>
      </c>
      <c r="J229" s="379" t="s">
        <v>808</v>
      </c>
      <c r="K229" s="130">
        <f t="shared" ref="K229:K230" si="32">H229-F229</f>
        <v>-127.80000000000001</v>
      </c>
      <c r="L229" s="131">
        <f t="shared" ref="L229:L230" si="33">K229/F229</f>
        <v>-0.55492835432045162</v>
      </c>
      <c r="M229" s="132" t="s">
        <v>621</v>
      </c>
      <c r="N229" s="133">
        <v>43896</v>
      </c>
      <c r="O229" s="54"/>
      <c r="P229" s="13"/>
      <c r="Q229" s="13"/>
      <c r="R229" s="339" t="s">
        <v>709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201">
        <v>134</v>
      </c>
      <c r="B230" s="155">
        <v>43258</v>
      </c>
      <c r="C230" s="155"/>
      <c r="D230" s="156" t="s">
        <v>427</v>
      </c>
      <c r="E230" s="157" t="s">
        <v>581</v>
      </c>
      <c r="F230" s="158">
        <f>342.5-5.1</f>
        <v>337.4</v>
      </c>
      <c r="G230" s="159"/>
      <c r="H230" s="159">
        <v>412.5</v>
      </c>
      <c r="I230" s="159">
        <v>439</v>
      </c>
      <c r="J230" s="380" t="s">
        <v>986</v>
      </c>
      <c r="K230" s="179">
        <f t="shared" si="32"/>
        <v>75.100000000000023</v>
      </c>
      <c r="L230" s="180">
        <f t="shared" si="33"/>
        <v>0.22258446947243635</v>
      </c>
      <c r="M230" s="158" t="s">
        <v>557</v>
      </c>
      <c r="N230" s="181">
        <v>44230</v>
      </c>
      <c r="O230" s="54"/>
      <c r="P230" s="13"/>
      <c r="Q230" s="13"/>
      <c r="R230" s="90" t="s">
        <v>711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210">
        <v>135</v>
      </c>
      <c r="B231" s="194">
        <v>43285</v>
      </c>
      <c r="C231" s="194"/>
      <c r="D231" s="197" t="s">
        <v>48</v>
      </c>
      <c r="E231" s="195" t="s">
        <v>581</v>
      </c>
      <c r="F231" s="193">
        <f>127.5-5.53</f>
        <v>121.97</v>
      </c>
      <c r="G231" s="195"/>
      <c r="H231" s="195"/>
      <c r="I231" s="221">
        <v>170</v>
      </c>
      <c r="J231" s="233" t="s">
        <v>559</v>
      </c>
      <c r="K231" s="223"/>
      <c r="L231" s="224"/>
      <c r="M231" s="222" t="s">
        <v>559</v>
      </c>
      <c r="N231" s="225"/>
      <c r="O231" s="54"/>
      <c r="P231" s="13"/>
      <c r="Q231" s="13"/>
      <c r="R231" s="14" t="s">
        <v>709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64">
        <v>136</v>
      </c>
      <c r="B232" s="160">
        <v>43294</v>
      </c>
      <c r="C232" s="160"/>
      <c r="D232" s="161" t="s">
        <v>240</v>
      </c>
      <c r="E232" s="162" t="s">
        <v>581</v>
      </c>
      <c r="F232" s="163">
        <v>46.5</v>
      </c>
      <c r="G232" s="162"/>
      <c r="H232" s="162">
        <v>17</v>
      </c>
      <c r="I232" s="182">
        <v>59</v>
      </c>
      <c r="J232" s="379" t="s">
        <v>805</v>
      </c>
      <c r="K232" s="130">
        <f t="shared" ref="K232" si="34">H232-F232</f>
        <v>-29.5</v>
      </c>
      <c r="L232" s="131">
        <f t="shared" ref="L232" si="35">K232/F232</f>
        <v>-0.63440860215053763</v>
      </c>
      <c r="M232" s="132" t="s">
        <v>621</v>
      </c>
      <c r="N232" s="133">
        <v>43887</v>
      </c>
      <c r="O232" s="54"/>
      <c r="P232" s="13"/>
      <c r="Q232" s="13"/>
      <c r="R232" s="14" t="s">
        <v>709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66">
        <v>137</v>
      </c>
      <c r="B233" s="191">
        <v>43396</v>
      </c>
      <c r="C233" s="191"/>
      <c r="D233" s="197" t="s">
        <v>405</v>
      </c>
      <c r="E233" s="195" t="s">
        <v>581</v>
      </c>
      <c r="F233" s="196">
        <v>156.5</v>
      </c>
      <c r="G233" s="195"/>
      <c r="H233" s="195"/>
      <c r="I233" s="221">
        <v>191</v>
      </c>
      <c r="J233" s="233" t="s">
        <v>559</v>
      </c>
      <c r="K233" s="223"/>
      <c r="L233" s="224"/>
      <c r="M233" s="222" t="s">
        <v>559</v>
      </c>
      <c r="N233" s="225"/>
      <c r="O233" s="54"/>
      <c r="P233" s="13"/>
      <c r="Q233" s="13"/>
      <c r="R233" s="14" t="s">
        <v>709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66">
        <v>138</v>
      </c>
      <c r="B234" s="191">
        <v>43439</v>
      </c>
      <c r="C234" s="191"/>
      <c r="D234" s="197" t="s">
        <v>322</v>
      </c>
      <c r="E234" s="195" t="s">
        <v>581</v>
      </c>
      <c r="F234" s="196">
        <v>259.5</v>
      </c>
      <c r="G234" s="195"/>
      <c r="H234" s="195"/>
      <c r="I234" s="221">
        <v>321</v>
      </c>
      <c r="J234" s="233" t="s">
        <v>559</v>
      </c>
      <c r="K234" s="223"/>
      <c r="L234" s="224"/>
      <c r="M234" s="222" t="s">
        <v>559</v>
      </c>
      <c r="N234" s="225"/>
      <c r="O234" s="13"/>
      <c r="P234" s="13"/>
      <c r="Q234" s="13"/>
      <c r="R234" s="14" t="s">
        <v>709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64">
        <v>139</v>
      </c>
      <c r="B235" s="160">
        <v>43439</v>
      </c>
      <c r="C235" s="160"/>
      <c r="D235" s="161" t="s">
        <v>733</v>
      </c>
      <c r="E235" s="162" t="s">
        <v>581</v>
      </c>
      <c r="F235" s="162">
        <v>715</v>
      </c>
      <c r="G235" s="162"/>
      <c r="H235" s="162">
        <v>445</v>
      </c>
      <c r="I235" s="182">
        <v>840</v>
      </c>
      <c r="J235" s="134" t="s">
        <v>785</v>
      </c>
      <c r="K235" s="130">
        <f t="shared" ref="K235:K238" si="36">H235-F235</f>
        <v>-270</v>
      </c>
      <c r="L235" s="131">
        <f t="shared" ref="L235:L238" si="37">K235/F235</f>
        <v>-0.3776223776223776</v>
      </c>
      <c r="M235" s="132" t="s">
        <v>621</v>
      </c>
      <c r="N235" s="133">
        <v>43800</v>
      </c>
      <c r="O235" s="54"/>
      <c r="P235" s="13"/>
      <c r="Q235" s="13"/>
      <c r="R235" s="14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201">
        <v>140</v>
      </c>
      <c r="B236" s="202">
        <v>43469</v>
      </c>
      <c r="C236" s="202"/>
      <c r="D236" s="151" t="s">
        <v>143</v>
      </c>
      <c r="E236" s="203" t="s">
        <v>581</v>
      </c>
      <c r="F236" s="203">
        <v>875</v>
      </c>
      <c r="G236" s="203"/>
      <c r="H236" s="203">
        <v>1165</v>
      </c>
      <c r="I236" s="227">
        <v>1185</v>
      </c>
      <c r="J236" s="137" t="s">
        <v>811</v>
      </c>
      <c r="K236" s="124">
        <f t="shared" si="36"/>
        <v>290</v>
      </c>
      <c r="L236" s="125">
        <f t="shared" si="37"/>
        <v>0.33142857142857141</v>
      </c>
      <c r="M236" s="126" t="s">
        <v>557</v>
      </c>
      <c r="N236" s="357">
        <v>43847</v>
      </c>
      <c r="O236" s="54"/>
      <c r="P236" s="13"/>
      <c r="Q236" s="13"/>
      <c r="R236" s="339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201">
        <v>141</v>
      </c>
      <c r="B237" s="202">
        <v>43559</v>
      </c>
      <c r="C237" s="202"/>
      <c r="D237" s="396" t="s">
        <v>337</v>
      </c>
      <c r="E237" s="203" t="s">
        <v>581</v>
      </c>
      <c r="F237" s="203">
        <f>387-14.63</f>
        <v>372.37</v>
      </c>
      <c r="G237" s="203"/>
      <c r="H237" s="203">
        <v>490</v>
      </c>
      <c r="I237" s="227">
        <v>490</v>
      </c>
      <c r="J237" s="137" t="s">
        <v>640</v>
      </c>
      <c r="K237" s="124">
        <f t="shared" si="36"/>
        <v>117.63</v>
      </c>
      <c r="L237" s="125">
        <f t="shared" si="37"/>
        <v>0.31589548030185027</v>
      </c>
      <c r="M237" s="126" t="s">
        <v>557</v>
      </c>
      <c r="N237" s="357">
        <v>43850</v>
      </c>
      <c r="O237" s="54"/>
      <c r="P237" s="13"/>
      <c r="Q237" s="13"/>
      <c r="R237" s="339" t="s">
        <v>709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64">
        <v>142</v>
      </c>
      <c r="B238" s="160">
        <v>43578</v>
      </c>
      <c r="C238" s="160"/>
      <c r="D238" s="161" t="s">
        <v>734</v>
      </c>
      <c r="E238" s="162" t="s">
        <v>558</v>
      </c>
      <c r="F238" s="162">
        <v>220</v>
      </c>
      <c r="G238" s="162"/>
      <c r="H238" s="162">
        <v>127.5</v>
      </c>
      <c r="I238" s="182">
        <v>284</v>
      </c>
      <c r="J238" s="379" t="s">
        <v>809</v>
      </c>
      <c r="K238" s="130">
        <f t="shared" si="36"/>
        <v>-92.5</v>
      </c>
      <c r="L238" s="131">
        <f t="shared" si="37"/>
        <v>-0.42045454545454547</v>
      </c>
      <c r="M238" s="132" t="s">
        <v>621</v>
      </c>
      <c r="N238" s="133">
        <v>43896</v>
      </c>
      <c r="O238" s="54"/>
      <c r="P238" s="13"/>
      <c r="Q238" s="13"/>
      <c r="R238" s="14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201">
        <v>143</v>
      </c>
      <c r="B239" s="202">
        <v>43622</v>
      </c>
      <c r="C239" s="202"/>
      <c r="D239" s="396" t="s">
        <v>467</v>
      </c>
      <c r="E239" s="203" t="s">
        <v>558</v>
      </c>
      <c r="F239" s="203">
        <v>332.8</v>
      </c>
      <c r="G239" s="203"/>
      <c r="H239" s="203">
        <v>405</v>
      </c>
      <c r="I239" s="227">
        <v>419</v>
      </c>
      <c r="J239" s="137" t="s">
        <v>812</v>
      </c>
      <c r="K239" s="124">
        <f t="shared" ref="K239" si="38">H239-F239</f>
        <v>72.199999999999989</v>
      </c>
      <c r="L239" s="125">
        <f t="shared" ref="L239" si="39">K239/F239</f>
        <v>0.21694711538461534</v>
      </c>
      <c r="M239" s="126" t="s">
        <v>557</v>
      </c>
      <c r="N239" s="357">
        <v>43860</v>
      </c>
      <c r="O239" s="54"/>
      <c r="P239" s="13"/>
      <c r="Q239" s="13"/>
      <c r="R239" s="14" t="s">
        <v>711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40">
        <v>144</v>
      </c>
      <c r="B240" s="139">
        <v>43641</v>
      </c>
      <c r="C240" s="139"/>
      <c r="D240" s="140" t="s">
        <v>137</v>
      </c>
      <c r="E240" s="141" t="s">
        <v>581</v>
      </c>
      <c r="F240" s="142">
        <v>386</v>
      </c>
      <c r="G240" s="143"/>
      <c r="H240" s="143">
        <v>395</v>
      </c>
      <c r="I240" s="143">
        <v>452</v>
      </c>
      <c r="J240" s="166" t="s">
        <v>802</v>
      </c>
      <c r="K240" s="167">
        <f t="shared" ref="K240" si="40">H240-F240</f>
        <v>9</v>
      </c>
      <c r="L240" s="168">
        <f t="shared" ref="L240" si="41">K240/F240</f>
        <v>2.3316062176165803E-2</v>
      </c>
      <c r="M240" s="169" t="s">
        <v>666</v>
      </c>
      <c r="N240" s="170">
        <v>43868</v>
      </c>
      <c r="O240" s="13"/>
      <c r="P240" s="13"/>
      <c r="Q240" s="13"/>
      <c r="R240" s="14" t="s">
        <v>711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67">
        <v>145</v>
      </c>
      <c r="B241" s="191">
        <v>43707</v>
      </c>
      <c r="C241" s="191"/>
      <c r="D241" s="197" t="s">
        <v>256</v>
      </c>
      <c r="E241" s="195" t="s">
        <v>581</v>
      </c>
      <c r="F241" s="195" t="s">
        <v>713</v>
      </c>
      <c r="G241" s="195"/>
      <c r="H241" s="195"/>
      <c r="I241" s="221">
        <v>190</v>
      </c>
      <c r="J241" s="233" t="s">
        <v>559</v>
      </c>
      <c r="K241" s="223"/>
      <c r="L241" s="224"/>
      <c r="M241" s="353" t="s">
        <v>559</v>
      </c>
      <c r="N241" s="225"/>
      <c r="O241" s="13"/>
      <c r="P241" s="13"/>
      <c r="Q241" s="13"/>
      <c r="R241" s="339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201">
        <v>146</v>
      </c>
      <c r="B242" s="202">
        <v>43731</v>
      </c>
      <c r="C242" s="202"/>
      <c r="D242" s="151" t="s">
        <v>419</v>
      </c>
      <c r="E242" s="203" t="s">
        <v>581</v>
      </c>
      <c r="F242" s="203">
        <v>235</v>
      </c>
      <c r="G242" s="203"/>
      <c r="H242" s="203">
        <v>295</v>
      </c>
      <c r="I242" s="227">
        <v>296</v>
      </c>
      <c r="J242" s="137" t="s">
        <v>790</v>
      </c>
      <c r="K242" s="124">
        <f t="shared" ref="K242" si="42">H242-F242</f>
        <v>60</v>
      </c>
      <c r="L242" s="125">
        <f t="shared" ref="L242" si="43">K242/F242</f>
        <v>0.25531914893617019</v>
      </c>
      <c r="M242" s="126" t="s">
        <v>557</v>
      </c>
      <c r="N242" s="357">
        <v>43844</v>
      </c>
      <c r="O242" s="54"/>
      <c r="P242" s="13"/>
      <c r="Q242" s="13"/>
      <c r="R242" s="14" t="s">
        <v>711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1">
        <v>147</v>
      </c>
      <c r="B243" s="202">
        <v>43752</v>
      </c>
      <c r="C243" s="202"/>
      <c r="D243" s="151" t="s">
        <v>781</v>
      </c>
      <c r="E243" s="203" t="s">
        <v>581</v>
      </c>
      <c r="F243" s="203">
        <v>277.5</v>
      </c>
      <c r="G243" s="203"/>
      <c r="H243" s="203">
        <v>333</v>
      </c>
      <c r="I243" s="227">
        <v>333</v>
      </c>
      <c r="J243" s="137" t="s">
        <v>791</v>
      </c>
      <c r="K243" s="124">
        <f t="shared" ref="K243" si="44">H243-F243</f>
        <v>55.5</v>
      </c>
      <c r="L243" s="125">
        <f t="shared" ref="L243" si="45">K243/F243</f>
        <v>0.2</v>
      </c>
      <c r="M243" s="126" t="s">
        <v>557</v>
      </c>
      <c r="N243" s="357">
        <v>43846</v>
      </c>
      <c r="O243" s="54"/>
      <c r="P243" s="13"/>
      <c r="Q243" s="13"/>
      <c r="R243" s="339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1">
        <v>148</v>
      </c>
      <c r="B244" s="202">
        <v>43752</v>
      </c>
      <c r="C244" s="202"/>
      <c r="D244" s="151" t="s">
        <v>780</v>
      </c>
      <c r="E244" s="203" t="s">
        <v>581</v>
      </c>
      <c r="F244" s="203">
        <v>930</v>
      </c>
      <c r="G244" s="203"/>
      <c r="H244" s="203">
        <v>1165</v>
      </c>
      <c r="I244" s="227">
        <v>1200</v>
      </c>
      <c r="J244" s="137" t="s">
        <v>792</v>
      </c>
      <c r="K244" s="124">
        <f t="shared" ref="K244" si="46">H244-F244</f>
        <v>235</v>
      </c>
      <c r="L244" s="125">
        <f t="shared" ref="L244" si="47">K244/F244</f>
        <v>0.25268817204301075</v>
      </c>
      <c r="M244" s="126" t="s">
        <v>557</v>
      </c>
      <c r="N244" s="357">
        <v>43847</v>
      </c>
      <c r="O244" s="54"/>
      <c r="P244" s="13"/>
      <c r="Q244" s="13"/>
      <c r="R244" s="339" t="s">
        <v>711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66">
        <v>149</v>
      </c>
      <c r="B245" s="342">
        <v>43753</v>
      </c>
      <c r="C245" s="207"/>
      <c r="D245" s="368" t="s">
        <v>779</v>
      </c>
      <c r="E245" s="345" t="s">
        <v>581</v>
      </c>
      <c r="F245" s="348">
        <v>111</v>
      </c>
      <c r="G245" s="345"/>
      <c r="H245" s="345"/>
      <c r="I245" s="351">
        <v>141</v>
      </c>
      <c r="J245" s="233" t="s">
        <v>559</v>
      </c>
      <c r="K245" s="233"/>
      <c r="L245" s="119"/>
      <c r="M245" s="356" t="s">
        <v>559</v>
      </c>
      <c r="N245" s="235"/>
      <c r="O245" s="13"/>
      <c r="P245" s="13"/>
      <c r="Q245" s="13"/>
      <c r="R245" s="339" t="s">
        <v>711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150</v>
      </c>
      <c r="B246" s="202">
        <v>43753</v>
      </c>
      <c r="C246" s="202"/>
      <c r="D246" s="151" t="s">
        <v>778</v>
      </c>
      <c r="E246" s="203" t="s">
        <v>581</v>
      </c>
      <c r="F246" s="204">
        <v>296</v>
      </c>
      <c r="G246" s="203"/>
      <c r="H246" s="203">
        <v>370</v>
      </c>
      <c r="I246" s="227">
        <v>370</v>
      </c>
      <c r="J246" s="137" t="s">
        <v>640</v>
      </c>
      <c r="K246" s="124">
        <f t="shared" ref="K246" si="48">H246-F246</f>
        <v>74</v>
      </c>
      <c r="L246" s="125">
        <f t="shared" ref="L246" si="49">K246/F246</f>
        <v>0.25</v>
      </c>
      <c r="M246" s="126" t="s">
        <v>557</v>
      </c>
      <c r="N246" s="357">
        <v>43853</v>
      </c>
      <c r="O246" s="54"/>
      <c r="P246" s="13"/>
      <c r="Q246" s="13"/>
      <c r="R246" s="339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67">
        <v>151</v>
      </c>
      <c r="B247" s="206">
        <v>43754</v>
      </c>
      <c r="C247" s="206"/>
      <c r="D247" s="188" t="s">
        <v>777</v>
      </c>
      <c r="E247" s="344" t="s">
        <v>581</v>
      </c>
      <c r="F247" s="347" t="s">
        <v>774</v>
      </c>
      <c r="G247" s="344"/>
      <c r="H247" s="344"/>
      <c r="I247" s="350">
        <v>344</v>
      </c>
      <c r="J247" s="233" t="s">
        <v>559</v>
      </c>
      <c r="K247" s="236"/>
      <c r="L247" s="355"/>
      <c r="M247" s="338" t="s">
        <v>559</v>
      </c>
      <c r="N247" s="358"/>
      <c r="O247" s="13"/>
      <c r="P247" s="13"/>
      <c r="Q247" s="13"/>
      <c r="R247" s="339" t="s">
        <v>711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1">
        <v>152</v>
      </c>
      <c r="B248" s="207">
        <v>43832</v>
      </c>
      <c r="C248" s="207"/>
      <c r="D248" s="211" t="s">
        <v>759</v>
      </c>
      <c r="E248" s="208" t="s">
        <v>581</v>
      </c>
      <c r="F248" s="209" t="s">
        <v>789</v>
      </c>
      <c r="G248" s="208"/>
      <c r="H248" s="208"/>
      <c r="I248" s="232">
        <v>590</v>
      </c>
      <c r="J248" s="233" t="s">
        <v>559</v>
      </c>
      <c r="K248" s="233"/>
      <c r="L248" s="119"/>
      <c r="M248" s="338" t="s">
        <v>559</v>
      </c>
      <c r="N248" s="235"/>
      <c r="O248" s="13"/>
      <c r="P248" s="13"/>
      <c r="Q248" s="13"/>
      <c r="R248" s="339" t="s">
        <v>711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1">
        <v>153</v>
      </c>
      <c r="B249" s="202">
        <v>43966</v>
      </c>
      <c r="C249" s="202"/>
      <c r="D249" s="151" t="s">
        <v>64</v>
      </c>
      <c r="E249" s="203" t="s">
        <v>581</v>
      </c>
      <c r="F249" s="204">
        <v>67.5</v>
      </c>
      <c r="G249" s="203"/>
      <c r="H249" s="203">
        <v>86</v>
      </c>
      <c r="I249" s="227">
        <v>86</v>
      </c>
      <c r="J249" s="137" t="s">
        <v>821</v>
      </c>
      <c r="K249" s="124">
        <f t="shared" ref="K249" si="50">H249-F249</f>
        <v>18.5</v>
      </c>
      <c r="L249" s="125">
        <f t="shared" ref="L249" si="51">K249/F249</f>
        <v>0.27407407407407408</v>
      </c>
      <c r="M249" s="126" t="s">
        <v>557</v>
      </c>
      <c r="N249" s="357">
        <v>44008</v>
      </c>
      <c r="O249" s="54"/>
      <c r="P249" s="13"/>
      <c r="Q249" s="13"/>
      <c r="R249" s="339" t="s">
        <v>711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5">
        <v>154</v>
      </c>
      <c r="B250" s="207">
        <v>44035</v>
      </c>
      <c r="C250" s="207"/>
      <c r="D250" s="211" t="s">
        <v>466</v>
      </c>
      <c r="E250" s="208" t="s">
        <v>581</v>
      </c>
      <c r="F250" s="209" t="s">
        <v>824</v>
      </c>
      <c r="G250" s="208"/>
      <c r="H250" s="208"/>
      <c r="I250" s="232">
        <v>296</v>
      </c>
      <c r="J250" s="233" t="s">
        <v>559</v>
      </c>
      <c r="K250" s="233"/>
      <c r="L250" s="119"/>
      <c r="M250" s="234"/>
      <c r="N250" s="235"/>
      <c r="O250" s="13"/>
      <c r="P250" s="13"/>
      <c r="Q250" s="13"/>
      <c r="R250" s="339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155</v>
      </c>
      <c r="B251" s="202">
        <v>44092</v>
      </c>
      <c r="C251" s="202"/>
      <c r="D251" s="151" t="s">
        <v>399</v>
      </c>
      <c r="E251" s="203" t="s">
        <v>581</v>
      </c>
      <c r="F251" s="203">
        <v>206</v>
      </c>
      <c r="G251" s="203"/>
      <c r="H251" s="203">
        <v>248</v>
      </c>
      <c r="I251" s="227">
        <v>248</v>
      </c>
      <c r="J251" s="137" t="s">
        <v>640</v>
      </c>
      <c r="K251" s="124">
        <f t="shared" ref="K251:K252" si="52">H251-F251</f>
        <v>42</v>
      </c>
      <c r="L251" s="125">
        <f t="shared" ref="L251:L252" si="53">K251/F251</f>
        <v>0.20388349514563106</v>
      </c>
      <c r="M251" s="126" t="s">
        <v>557</v>
      </c>
      <c r="N251" s="357">
        <v>44214</v>
      </c>
      <c r="O251" s="54"/>
      <c r="P251" s="13"/>
      <c r="Q251" s="13"/>
      <c r="R251" s="339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1">
        <v>156</v>
      </c>
      <c r="B252" s="202">
        <v>44140</v>
      </c>
      <c r="C252" s="202"/>
      <c r="D252" s="151" t="s">
        <v>399</v>
      </c>
      <c r="E252" s="203" t="s">
        <v>581</v>
      </c>
      <c r="F252" s="203">
        <v>182.5</v>
      </c>
      <c r="G252" s="203"/>
      <c r="H252" s="203">
        <v>248</v>
      </c>
      <c r="I252" s="227">
        <v>248</v>
      </c>
      <c r="J252" s="137" t="s">
        <v>640</v>
      </c>
      <c r="K252" s="124">
        <f t="shared" si="52"/>
        <v>65.5</v>
      </c>
      <c r="L252" s="125">
        <f t="shared" si="53"/>
        <v>0.35890410958904112</v>
      </c>
      <c r="M252" s="126" t="s">
        <v>557</v>
      </c>
      <c r="N252" s="357">
        <v>44214</v>
      </c>
      <c r="O252" s="54"/>
      <c r="P252" s="13"/>
      <c r="Q252" s="13"/>
      <c r="R252" s="339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205">
        <v>157</v>
      </c>
      <c r="B253" s="207">
        <v>44140</v>
      </c>
      <c r="C253" s="207"/>
      <c r="D253" s="211" t="s">
        <v>322</v>
      </c>
      <c r="E253" s="208" t="s">
        <v>581</v>
      </c>
      <c r="F253" s="209" t="s">
        <v>828</v>
      </c>
      <c r="G253" s="208"/>
      <c r="H253" s="208"/>
      <c r="I253" s="232">
        <v>320</v>
      </c>
      <c r="J253" s="233" t="s">
        <v>559</v>
      </c>
      <c r="K253" s="233"/>
      <c r="L253" s="119"/>
      <c r="M253" s="234"/>
      <c r="N253" s="235"/>
      <c r="O253" s="13"/>
      <c r="P253" s="13"/>
      <c r="Q253" s="13"/>
      <c r="R253" s="339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1">
        <v>158</v>
      </c>
      <c r="B254" s="202">
        <v>44140</v>
      </c>
      <c r="C254" s="202"/>
      <c r="D254" s="151" t="s">
        <v>462</v>
      </c>
      <c r="E254" s="203" t="s">
        <v>581</v>
      </c>
      <c r="F254" s="204">
        <v>925</v>
      </c>
      <c r="G254" s="203"/>
      <c r="H254" s="203">
        <v>1095</v>
      </c>
      <c r="I254" s="227">
        <v>1093</v>
      </c>
      <c r="J254" s="510" t="s">
        <v>836</v>
      </c>
      <c r="K254" s="124">
        <f t="shared" ref="K254" si="54">H254-F254</f>
        <v>170</v>
      </c>
      <c r="L254" s="125">
        <f t="shared" ref="L254" si="55">K254/F254</f>
        <v>0.18378378378378379</v>
      </c>
      <c r="M254" s="126" t="s">
        <v>557</v>
      </c>
      <c r="N254" s="357">
        <v>44201</v>
      </c>
      <c r="O254" s="13"/>
      <c r="P254" s="13"/>
      <c r="Q254" s="13"/>
      <c r="R254" s="339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5">
        <v>159</v>
      </c>
      <c r="B255" s="207">
        <v>44140</v>
      </c>
      <c r="C255" s="207"/>
      <c r="D255" s="211" t="s">
        <v>337</v>
      </c>
      <c r="E255" s="208" t="s">
        <v>581</v>
      </c>
      <c r="F255" s="209" t="s">
        <v>829</v>
      </c>
      <c r="G255" s="208"/>
      <c r="H255" s="208"/>
      <c r="I255" s="232">
        <v>406</v>
      </c>
      <c r="J255" s="233" t="s">
        <v>559</v>
      </c>
      <c r="K255" s="233"/>
      <c r="L255" s="119"/>
      <c r="M255" s="234"/>
      <c r="N255" s="235"/>
      <c r="O255" s="13"/>
      <c r="P255" s="13"/>
      <c r="Q255" s="13"/>
      <c r="R255" s="339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5">
        <v>160</v>
      </c>
      <c r="B256" s="207">
        <v>44141</v>
      </c>
      <c r="C256" s="207"/>
      <c r="D256" s="211" t="s">
        <v>466</v>
      </c>
      <c r="E256" s="208" t="s">
        <v>581</v>
      </c>
      <c r="F256" s="209" t="s">
        <v>830</v>
      </c>
      <c r="G256" s="208"/>
      <c r="H256" s="208"/>
      <c r="I256" s="232">
        <v>290</v>
      </c>
      <c r="J256" s="233" t="s">
        <v>559</v>
      </c>
      <c r="K256" s="233"/>
      <c r="L256" s="119"/>
      <c r="M256" s="234"/>
      <c r="N256" s="235"/>
      <c r="O256" s="13"/>
      <c r="P256" s="13"/>
      <c r="Q256" s="13"/>
      <c r="R256" s="339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5">
        <v>161</v>
      </c>
      <c r="B257" s="207">
        <v>44187</v>
      </c>
      <c r="C257" s="207"/>
      <c r="D257" s="211" t="s">
        <v>755</v>
      </c>
      <c r="E257" s="208" t="s">
        <v>581</v>
      </c>
      <c r="F257" s="498" t="s">
        <v>834</v>
      </c>
      <c r="G257" s="208"/>
      <c r="H257" s="208"/>
      <c r="I257" s="232">
        <v>239</v>
      </c>
      <c r="J257" s="499" t="s">
        <v>559</v>
      </c>
      <c r="K257" s="233"/>
      <c r="L257" s="119"/>
      <c r="M257" s="234"/>
      <c r="N257" s="235"/>
      <c r="O257" s="13"/>
      <c r="P257" s="13"/>
      <c r="Q257" s="13"/>
      <c r="R257" s="339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5"/>
      <c r="B258" s="207"/>
      <c r="C258" s="207"/>
      <c r="D258" s="211"/>
      <c r="E258" s="208"/>
      <c r="F258" s="209"/>
      <c r="G258" s="208"/>
      <c r="H258" s="208"/>
      <c r="I258" s="232"/>
      <c r="J258" s="233"/>
      <c r="K258" s="233"/>
      <c r="L258" s="119"/>
      <c r="M258" s="234"/>
      <c r="N258" s="235"/>
      <c r="O258" s="13"/>
      <c r="P258" s="13"/>
      <c r="R258" s="339"/>
    </row>
    <row r="259" spans="1:26">
      <c r="A259" s="205"/>
      <c r="B259" s="207"/>
      <c r="C259" s="207"/>
      <c r="D259" s="211"/>
      <c r="E259" s="208"/>
      <c r="F259" s="209"/>
      <c r="G259" s="208"/>
      <c r="H259" s="208"/>
      <c r="I259" s="232"/>
      <c r="J259" s="233"/>
      <c r="K259" s="233"/>
      <c r="L259" s="119"/>
      <c r="M259" s="234"/>
      <c r="N259" s="235"/>
      <c r="O259" s="13"/>
      <c r="R259" s="237"/>
    </row>
    <row r="260" spans="1:26">
      <c r="A260" s="205"/>
      <c r="B260" s="207"/>
      <c r="C260" s="207"/>
      <c r="D260" s="211"/>
      <c r="E260" s="208"/>
      <c r="F260" s="209"/>
      <c r="G260" s="208"/>
      <c r="H260" s="208"/>
      <c r="I260" s="232"/>
      <c r="J260" s="233"/>
      <c r="K260" s="233"/>
      <c r="L260" s="119"/>
      <c r="M260" s="234"/>
      <c r="N260" s="235"/>
      <c r="O260" s="13"/>
      <c r="R260" s="237"/>
    </row>
    <row r="261" spans="1:26">
      <c r="A261" s="205"/>
      <c r="B261" s="207"/>
      <c r="C261" s="207"/>
      <c r="D261" s="211"/>
      <c r="E261" s="208"/>
      <c r="F261" s="209"/>
      <c r="G261" s="208"/>
      <c r="H261" s="208"/>
      <c r="I261" s="232"/>
      <c r="J261" s="233"/>
      <c r="K261" s="233"/>
      <c r="L261" s="119"/>
      <c r="M261" s="234"/>
      <c r="N261" s="235"/>
      <c r="O261" s="13"/>
      <c r="R261" s="237"/>
    </row>
    <row r="262" spans="1:26">
      <c r="A262" s="205"/>
      <c r="B262" s="196" t="s">
        <v>784</v>
      </c>
      <c r="O262" s="13"/>
      <c r="R262" s="237"/>
    </row>
    <row r="263" spans="1:26">
      <c r="R263" s="237"/>
    </row>
    <row r="264" spans="1:26">
      <c r="R264" s="237"/>
    </row>
    <row r="265" spans="1:26">
      <c r="R265" s="237"/>
    </row>
    <row r="266" spans="1:26">
      <c r="R266" s="237"/>
    </row>
    <row r="267" spans="1:26">
      <c r="R267" s="237"/>
    </row>
    <row r="268" spans="1:26">
      <c r="R268" s="237"/>
    </row>
    <row r="269" spans="1:26">
      <c r="R269" s="237"/>
    </row>
    <row r="279" spans="1:6">
      <c r="A279" s="212"/>
    </row>
    <row r="280" spans="1:6">
      <c r="A280" s="212"/>
      <c r="F280" s="500"/>
    </row>
    <row r="281" spans="1:6">
      <c r="A281" s="208"/>
    </row>
  </sheetData>
  <autoFilter ref="R1:R277"/>
  <mergeCells count="3">
    <mergeCell ref="A59:A60"/>
    <mergeCell ref="B59:B60"/>
    <mergeCell ref="J59:J6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2021-02-04T03:20:24Z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