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F&amp;O)'!$R$1:$R$372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10" i="6"/>
  <c r="P20"/>
  <c r="K11"/>
  <c r="L11"/>
  <c r="H12"/>
  <c r="K12" s="1"/>
  <c r="L12"/>
  <c r="K14"/>
  <c r="L14"/>
  <c r="K16"/>
  <c r="L16"/>
  <c r="K19"/>
  <c r="L19"/>
  <c r="K158"/>
  <c r="M158" s="1"/>
  <c r="K157"/>
  <c r="M157" s="1"/>
  <c r="K156"/>
  <c r="M156" s="1"/>
  <c r="K155"/>
  <c r="M155" s="1"/>
  <c r="L61"/>
  <c r="K61"/>
  <c r="K57"/>
  <c r="L57"/>
  <c r="L59"/>
  <c r="K59"/>
  <c r="K154"/>
  <c r="M154" s="1"/>
  <c r="L114"/>
  <c r="K114"/>
  <c r="L111"/>
  <c r="K111"/>
  <c r="L58"/>
  <c r="K58"/>
  <c r="L113"/>
  <c r="K113"/>
  <c r="L17"/>
  <c r="K17"/>
  <c r="L106"/>
  <c r="K106"/>
  <c r="L54"/>
  <c r="K54"/>
  <c r="L18"/>
  <c r="K18"/>
  <c r="L13"/>
  <c r="K13"/>
  <c r="L167"/>
  <c r="K167"/>
  <c r="L56"/>
  <c r="K56"/>
  <c r="L55"/>
  <c r="K55"/>
  <c r="L109"/>
  <c r="K109"/>
  <c r="L110"/>
  <c r="K110"/>
  <c r="K148"/>
  <c r="M148" s="1"/>
  <c r="K153"/>
  <c r="M153" s="1"/>
  <c r="K152"/>
  <c r="M152" s="1"/>
  <c r="K151"/>
  <c r="M151" s="1"/>
  <c r="K150"/>
  <c r="M150" s="1"/>
  <c r="K149"/>
  <c r="M149" s="1"/>
  <c r="K147"/>
  <c r="M147" s="1"/>
  <c r="L107"/>
  <c r="K107"/>
  <c r="L108"/>
  <c r="K108"/>
  <c r="L105"/>
  <c r="K105"/>
  <c r="L53"/>
  <c r="K53"/>
  <c r="K145"/>
  <c r="M145" s="1"/>
  <c r="K146"/>
  <c r="M146" s="1"/>
  <c r="L99"/>
  <c r="K99"/>
  <c r="L98"/>
  <c r="K98"/>
  <c r="L104"/>
  <c r="K104"/>
  <c r="K144"/>
  <c r="M144" s="1"/>
  <c r="L103"/>
  <c r="K103"/>
  <c r="K143"/>
  <c r="M143" s="1"/>
  <c r="L52"/>
  <c r="K52"/>
  <c r="L51"/>
  <c r="K51"/>
  <c r="L101"/>
  <c r="K101"/>
  <c r="L102"/>
  <c r="K102"/>
  <c r="L100"/>
  <c r="K100"/>
  <c r="L97"/>
  <c r="K97"/>
  <c r="L96"/>
  <c r="K96"/>
  <c r="L43"/>
  <c r="K43"/>
  <c r="L47"/>
  <c r="K47"/>
  <c r="L49"/>
  <c r="K49"/>
  <c r="L50"/>
  <c r="K50"/>
  <c r="K44"/>
  <c r="L44"/>
  <c r="L39"/>
  <c r="K39"/>
  <c r="L95"/>
  <c r="K95"/>
  <c r="L94"/>
  <c r="K94"/>
  <c r="L93"/>
  <c r="K93"/>
  <c r="K139"/>
  <c r="M139" s="1"/>
  <c r="L91"/>
  <c r="K91"/>
  <c r="L42"/>
  <c r="K42"/>
  <c r="K142"/>
  <c r="M142" s="1"/>
  <c r="K141"/>
  <c r="M141" s="1"/>
  <c r="L92"/>
  <c r="K92"/>
  <c r="L90"/>
  <c r="K90"/>
  <c r="L88"/>
  <c r="K88"/>
  <c r="L40"/>
  <c r="K40"/>
  <c r="L38"/>
  <c r="K38"/>
  <c r="L35"/>
  <c r="K35"/>
  <c r="L89"/>
  <c r="K89"/>
  <c r="K124"/>
  <c r="M124" s="1"/>
  <c r="K138"/>
  <c r="M138" s="1"/>
  <c r="K140"/>
  <c r="M140" s="1"/>
  <c r="K137"/>
  <c r="M137" s="1"/>
  <c r="L46"/>
  <c r="K46"/>
  <c r="L45"/>
  <c r="K45"/>
  <c r="L85"/>
  <c r="K85"/>
  <c r="L78"/>
  <c r="K78"/>
  <c r="L84"/>
  <c r="K84"/>
  <c r="L83"/>
  <c r="K83"/>
  <c r="K136"/>
  <c r="M136" s="1"/>
  <c r="K135"/>
  <c r="M135" s="1"/>
  <c r="L87"/>
  <c r="K87"/>
  <c r="K134"/>
  <c r="M134" s="1"/>
  <c r="L86"/>
  <c r="K86"/>
  <c r="L33"/>
  <c r="K33"/>
  <c r="K132"/>
  <c r="M132" s="1"/>
  <c r="K131"/>
  <c r="M131" s="1"/>
  <c r="L41"/>
  <c r="K41"/>
  <c r="L30"/>
  <c r="K30"/>
  <c r="K133"/>
  <c r="M133" s="1"/>
  <c r="P15"/>
  <c r="L82"/>
  <c r="K82"/>
  <c r="L80"/>
  <c r="K80"/>
  <c r="K130"/>
  <c r="M130" s="1"/>
  <c r="K129"/>
  <c r="M129" s="1"/>
  <c r="L81"/>
  <c r="K81"/>
  <c r="L37"/>
  <c r="K37"/>
  <c r="L79"/>
  <c r="K79"/>
  <c r="K128"/>
  <c r="M128" s="1"/>
  <c r="K127"/>
  <c r="M127" s="1"/>
  <c r="K126"/>
  <c r="M126" s="1"/>
  <c r="K77"/>
  <c r="L77"/>
  <c r="L74"/>
  <c r="K74"/>
  <c r="L76"/>
  <c r="K76"/>
  <c r="L75"/>
  <c r="K75"/>
  <c r="L36"/>
  <c r="K36"/>
  <c r="K73"/>
  <c r="L73"/>
  <c r="L34"/>
  <c r="K34"/>
  <c r="L31"/>
  <c r="K31"/>
  <c r="L72"/>
  <c r="K72"/>
  <c r="L71"/>
  <c r="K71"/>
  <c r="L70"/>
  <c r="K70"/>
  <c r="L32"/>
  <c r="K32"/>
  <c r="M16" l="1"/>
  <c r="M12"/>
  <c r="M19"/>
  <c r="M14"/>
  <c r="M11"/>
  <c r="M107"/>
  <c r="M59"/>
  <c r="M95"/>
  <c r="M57"/>
  <c r="M111"/>
  <c r="M61"/>
  <c r="M18"/>
  <c r="M114"/>
  <c r="M98"/>
  <c r="M109"/>
  <c r="M56"/>
  <c r="M54"/>
  <c r="M58"/>
  <c r="M113"/>
  <c r="M13"/>
  <c r="M100"/>
  <c r="M17"/>
  <c r="M106"/>
  <c r="M51"/>
  <c r="M104"/>
  <c r="M99"/>
  <c r="M53"/>
  <c r="M110"/>
  <c r="M55"/>
  <c r="M167"/>
  <c r="M103"/>
  <c r="M108"/>
  <c r="M105"/>
  <c r="M101"/>
  <c r="M39"/>
  <c r="M52"/>
  <c r="M102"/>
  <c r="M91"/>
  <c r="M44"/>
  <c r="M97"/>
  <c r="M38"/>
  <c r="M42"/>
  <c r="M43"/>
  <c r="M96"/>
  <c r="M50"/>
  <c r="M49"/>
  <c r="M47"/>
  <c r="M94"/>
  <c r="M93"/>
  <c r="M35"/>
  <c r="M88"/>
  <c r="M92"/>
  <c r="M90"/>
  <c r="M40"/>
  <c r="M45"/>
  <c r="M89"/>
  <c r="M46"/>
  <c r="M33"/>
  <c r="M86"/>
  <c r="M83"/>
  <c r="M84"/>
  <c r="M78"/>
  <c r="M85"/>
  <c r="M30"/>
  <c r="M87"/>
  <c r="M37"/>
  <c r="M41"/>
  <c r="M82"/>
  <c r="M80"/>
  <c r="M81"/>
  <c r="M79"/>
  <c r="M76"/>
  <c r="M77"/>
  <c r="M71"/>
  <c r="M31"/>
  <c r="M74"/>
  <c r="M75"/>
  <c r="M34"/>
  <c r="M36"/>
  <c r="M32"/>
  <c r="M72"/>
  <c r="M73"/>
  <c r="M70"/>
  <c r="L166"/>
  <c r="K166"/>
  <c r="M166" l="1"/>
  <c r="L164" l="1"/>
  <c r="K164"/>
  <c r="M164" l="1"/>
  <c r="L165"/>
  <c r="K165"/>
  <c r="H360"/>
  <c r="M165" l="1"/>
  <c r="K360" l="1"/>
  <c r="L360" s="1"/>
  <c r="K349"/>
  <c r="L349" s="1"/>
  <c r="K339"/>
  <c r="L339" s="1"/>
  <c r="K355" l="1"/>
  <c r="L355" s="1"/>
  <c r="K356" l="1"/>
  <c r="L356" s="1"/>
  <c r="K353" l="1"/>
  <c r="L353" s="1"/>
  <c r="K332"/>
  <c r="L332" s="1"/>
  <c r="K352"/>
  <c r="L352" s="1"/>
  <c r="K351"/>
  <c r="L351" s="1"/>
  <c r="K350"/>
  <c r="L350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7"/>
  <c r="L337" s="1"/>
  <c r="K336"/>
  <c r="L336" s="1"/>
  <c r="K335"/>
  <c r="L335" s="1"/>
  <c r="K334"/>
  <c r="L334" s="1"/>
  <c r="K333"/>
  <c r="L333" s="1"/>
  <c r="K331"/>
  <c r="L331" s="1"/>
  <c r="K330"/>
  <c r="L330" s="1"/>
  <c r="K329"/>
  <c r="L329" s="1"/>
  <c r="F328"/>
  <c r="K328" s="1"/>
  <c r="L328" s="1"/>
  <c r="K327"/>
  <c r="L327" s="1"/>
  <c r="K326"/>
  <c r="L326" s="1"/>
  <c r="K325"/>
  <c r="L325" s="1"/>
  <c r="K324"/>
  <c r="L324" s="1"/>
  <c r="K323"/>
  <c r="L323" s="1"/>
  <c r="F322"/>
  <c r="K322" s="1"/>
  <c r="L322" s="1"/>
  <c r="F321"/>
  <c r="K321" s="1"/>
  <c r="L321" s="1"/>
  <c r="K320"/>
  <c r="L320" s="1"/>
  <c r="F319"/>
  <c r="K319" s="1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1"/>
  <c r="L301" s="1"/>
  <c r="K300"/>
  <c r="L300" s="1"/>
  <c r="F299"/>
  <c r="K299" s="1"/>
  <c r="L299" s="1"/>
  <c r="K298"/>
  <c r="L298" s="1"/>
  <c r="K295"/>
  <c r="L295" s="1"/>
  <c r="K294"/>
  <c r="L294" s="1"/>
  <c r="K293"/>
  <c r="L293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1"/>
  <c r="L271" s="1"/>
  <c r="K269"/>
  <c r="L269" s="1"/>
  <c r="K267"/>
  <c r="L267" s="1"/>
  <c r="K266"/>
  <c r="L266" s="1"/>
  <c r="K265"/>
  <c r="L265" s="1"/>
  <c r="K263"/>
  <c r="L263" s="1"/>
  <c r="K262"/>
  <c r="L262" s="1"/>
  <c r="K261"/>
  <c r="L261" s="1"/>
  <c r="K260"/>
  <c r="K259"/>
  <c r="L259" s="1"/>
  <c r="K258"/>
  <c r="L258" s="1"/>
  <c r="K256"/>
  <c r="L256" s="1"/>
  <c r="K255"/>
  <c r="L255" s="1"/>
  <c r="K254"/>
  <c r="L254" s="1"/>
  <c r="K253"/>
  <c r="L253" s="1"/>
  <c r="K252"/>
  <c r="L252" s="1"/>
  <c r="F251"/>
  <c r="K251" s="1"/>
  <c r="L251" s="1"/>
  <c r="H250"/>
  <c r="K250" s="1"/>
  <c r="L250" s="1"/>
  <c r="K247"/>
  <c r="L247" s="1"/>
  <c r="K246"/>
  <c r="L246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H216"/>
  <c r="K216" s="1"/>
  <c r="L216" s="1"/>
  <c r="F215"/>
  <c r="K215" s="1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M7"/>
  <c r="D7" i="5"/>
  <c r="K6" i="4"/>
  <c r="K6" i="3"/>
  <c r="L6" i="2"/>
</calcChain>
</file>

<file path=xl/sharedStrings.xml><?xml version="1.0" encoding="utf-8"?>
<sst xmlns="http://schemas.openxmlformats.org/spreadsheetml/2006/main" count="3384" uniqueCount="1268">
  <si>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</si>
  <si>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</si>
  <si>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</si>
  <si>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</si>
  <si>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</si>
  <si>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</si>
  <si>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</si>
  <si>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</si>
  <si>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</si>
  <si>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</si>
  <si>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</si>
  <si>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</si>
  <si>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</si>
  <si>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</si>
  <si>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</si>
  <si>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</si>
  <si>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</si>
  <si>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</si>
  <si>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</si>
  <si>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</si>
  <si>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</si>
  <si>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</si>
  <si>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</si>
  <si>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</si>
  <si>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</si>
  <si>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</si>
  <si>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</si>
  <si>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</si>
  <si>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</si>
  <si>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</si>
  <si>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</si>
  <si>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</si>
  <si>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</si>
  <si>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</si>
  <si>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</si>
  <si>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</si>
  <si>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</si>
  <si>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</si>
  <si>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</si>
  <si>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</si>
  <si>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</si>
  <si>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</si>
  <si>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</si>
  <si>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</si>
  <si>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</si>
  <si>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</si>
  <si>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</si>
  <si>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</si>
  <si>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</si>
  <si>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</si>
  <si>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</si>
  <si>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</si>
  <si>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</si>
  <si>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</si>
  <si>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</si>
  <si>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</si>
  <si>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</si>
  <si>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</si>
  <si>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</si>
  <si>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</si>
  <si>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</si>
  <si>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</si>
  <si>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</si>
  <si>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</si>
  <si>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</si>
  <si>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</si>
  <si>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</si>
  <si>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</si>
  <si>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</si>
  <si>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</si>
  <si>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</si>
  <si>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</si>
  <si>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</si>
  <si>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</si>
  <si>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</si>
  <si>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</si>
  <si>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</si>
  <si>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</si>
  <si>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</si>
  <si>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</si>
  <si>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</si>
  <si>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</si>
  <si>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</si>
  <si>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</si>
  <si>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</si>
  <si>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</si>
  <si>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</si>
  <si>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</si>
  <si>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</si>
  <si>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</si>
  <si>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</si>
  <si>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</si>
  <si>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</si>
  <si>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</si>
  <si>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</si>
  <si>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</si>
  <si>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</si>
  <si>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</si>
  <si>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</si>
  <si>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</si>
  <si>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</si>
  <si>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</si>
  <si>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</si>
  <si>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</si>
  <si>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</si>
  <si>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</si>
  <si>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</si>
  <si>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</si>
  <si>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</si>
  <si>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</si>
  <si>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</si>
  <si>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</si>
  <si>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</si>
  <si>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</si>
  <si>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</si>
  <si>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</si>
  <si>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</si>
  <si>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</si>
  <si>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</si>
  <si>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</si>
  <si>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</si>
  <si>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</si>
  <si>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</si>
  <si>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</si>
  <si>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</si>
  <si>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</si>
  <si>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</si>
  <si>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</si>
  <si>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</si>
  <si>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</si>
  <si>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</si>
  <si>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</si>
  <si>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</si>
  <si>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</si>
  <si>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</si>
  <si>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</si>
  <si>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</si>
  <si>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</si>
  <si>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</si>
  <si>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</si>
  <si>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</si>
  <si>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</si>
  <si>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</si>
  <si>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</si>
  <si>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</si>
  <si>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</si>
  <si>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</si>
  <si>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</si>
  <si>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</si>
  <si>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</si>
  <si>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</si>
  <si>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</si>
  <si>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</si>
  <si>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</si>
  <si>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</si>
  <si>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</si>
  <si>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</si>
  <si>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</si>
  <si>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</si>
  <si>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</si>
  <si>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</si>
  <si>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</si>
  <si>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</si>
  <si>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</si>
  <si>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</si>
  <si>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</si>
  <si>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</si>
  <si>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</si>
  <si>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</si>
  <si>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</si>
  <si>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</si>
  <si>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</si>
  <si>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</si>
  <si>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</si>
  <si>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</si>
  <si>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</si>
  <si>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</si>
  <si>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</si>
  <si>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</si>
  <si>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</si>
  <si>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</si>
  <si>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</si>
  <si>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</si>
  <si>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</si>
  <si>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</si>
  <si>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</si>
  <si>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</si>
  <si>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</si>
  <si>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</si>
  <si>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</si>
  <si>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</si>
  <si>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</si>
  <si>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</si>
  <si>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</si>
  <si>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</si>
  <si>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</si>
  <si>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</si>
  <si>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</si>
  <si>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</si>
  <si>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</si>
  <si>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</si>
  <si>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</si>
  <si>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</si>
  <si>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</si>
  <si>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</si>
  <si>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</si>
  <si>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</si>
  <si>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</si>
  <si>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</si>
  <si>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</si>
  <si>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</si>
  <si>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</si>
  <si>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</si>
  <si>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</si>
  <si>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</si>
  <si>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</si>
  <si>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</si>
  <si>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</si>
  <si>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</si>
  <si>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</si>
  <si>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</si>
  <si>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</si>
  <si>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</si>
  <si>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</si>
  <si>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</si>
  <si>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</si>
  <si>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</si>
  <si>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</si>
  <si>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</si>
  <si>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</si>
  <si>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</si>
  <si>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</si>
  <si>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</si>
  <si>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</si>
  <si>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</si>
  <si>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</si>
  <si>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</si>
  <si>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</si>
  <si>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</si>
  <si>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</si>
  <si>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</si>
  <si>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</si>
  <si>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</si>
  <si>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</si>
  <si>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</si>
  <si>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</si>
  <si>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</si>
  <si>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</si>
  <si>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</si>
  <si>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</si>
  <si>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</si>
  <si>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</si>
  <si>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</si>
  <si>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</si>
  <si>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</si>
  <si>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</si>
  <si>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</si>
  <si>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</si>
  <si>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</si>
  <si>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</si>
  <si>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</si>
  <si>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</si>
  <si>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</si>
  <si>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</si>
  <si>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</si>
  <si>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</si>
  <si>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</si>
  <si>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</si>
  <si>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</si>
  <si>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</si>
  <si>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</si>
  <si>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</si>
  <si>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</si>
  <si>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</si>
  <si>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</si>
  <si>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</si>
  <si>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</si>
  <si>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</si>
  <si>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</si>
  <si>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</si>
  <si>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</si>
  <si>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</si>
  <si>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</si>
  <si>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</si>
  <si>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</si>
  <si>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</si>
  <si>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</si>
  <si>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</si>
  <si>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</si>
  <si>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</si>
  <si>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</si>
  <si>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</si>
  <si>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</si>
  <si>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</si>
  <si>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</si>
  <si>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</si>
  <si>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</si>
  <si>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</si>
  <si>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</si>
  <si>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</si>
  <si>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</si>
  <si>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</si>
  <si>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</si>
  <si>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</si>
  <si>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</si>
  <si>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</si>
  <si>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</si>
  <si>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</si>
  <si>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</si>
  <si>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</si>
  <si>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</si>
  <si>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</si>
  <si>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</si>
  <si>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</si>
  <si>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</si>
  <si>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</si>
  <si>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</si>
  <si>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</si>
  <si>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</si>
  <si>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</si>
  <si>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</si>
  <si>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</si>
  <si>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</si>
  <si>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</si>
  <si>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</si>
  <si>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</si>
  <si>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</si>
  <si>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</si>
  <si>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</si>
  <si>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</si>
  <si>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</si>
  <si>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</si>
  <si>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</si>
  <si>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</si>
  <si>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</si>
  <si>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</si>
  <si>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</si>
  <si>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</si>
  <si>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</si>
  <si>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</si>
  <si>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</si>
  <si>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</si>
  <si>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</si>
  <si>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</si>
  <si>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</si>
  <si>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</si>
  <si>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</si>
  <si>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</si>
  <si>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</si>
  <si>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</si>
  <si>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</si>
  <si>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</si>
  <si>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</si>
  <si>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</si>
  <si>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</si>
  <si>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</si>
  <si>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</si>
  <si>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</si>
  <si>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</si>
  <si>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</si>
  <si>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</si>
  <si>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</si>
  <si>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</si>
  <si>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</si>
  <si>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</si>
  <si>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</si>
  <si>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</si>
  <si>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</si>
  <si>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</si>
  <si>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</si>
  <si>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</si>
  <si>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</si>
  <si>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</si>
  <si>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</si>
  <si>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</si>
  <si>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</si>
  <si>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</si>
  <si>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</si>
  <si>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</si>
  <si>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</si>
  <si>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</si>
  <si>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</si>
  <si>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</si>
  <si>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</si>
  <si>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</si>
  <si>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</si>
  <si>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</si>
  <si>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</si>
  <si>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</si>
  <si>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</si>
  <si>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</si>
  <si>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</si>
  <si>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</si>
  <si>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</si>
  <si>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</si>
  <si>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</si>
  <si>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</si>
  <si>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</si>
  <si>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</si>
  <si>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</si>
  <si>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</si>
  <si>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</si>
  <si>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</si>
  <si>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</si>
  <si>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</si>
  <si>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</si>
  <si>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</si>
  <si>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</si>
  <si>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</si>
  <si>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</si>
  <si>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</si>
  <si>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</si>
  <si>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</si>
  <si>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</si>
  <si>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</si>
  <si>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</si>
  <si>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</si>
  <si>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</si>
  <si>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</si>
  <si>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</si>
  <si>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</si>
  <si>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</si>
  <si>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</si>
  <si>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</si>
  <si>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</si>
  <si>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</si>
  <si>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</si>
  <si>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</si>
  <si>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</si>
  <si>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</si>
  <si>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</si>
  <si>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</si>
  <si>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</si>
  <si>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</si>
  <si>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</si>
  <si>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</si>
  <si>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</si>
  <si>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</si>
  <si>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</si>
  <si>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</si>
  <si>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</si>
  <si>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</si>
  <si>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</si>
  <si>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</si>
  <si>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</si>
  <si>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</si>
  <si>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</si>
  <si>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</si>
  <si>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</si>
  <si>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</si>
  <si>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</si>
  <si>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</si>
  <si>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</si>
  <si>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</si>
  <si>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</si>
  <si>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</si>
  <si>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</si>
  <si>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</si>
  <si>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</si>
  <si>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</si>
  <si>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</si>
  <si>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</si>
  <si>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</si>
  <si>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</si>
  <si>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</si>
  <si>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</si>
  <si>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</si>
  <si>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</si>
  <si>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</si>
  <si>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</si>
  <si>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</si>
  <si>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</si>
  <si>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</si>
  <si>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</si>
  <si>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</si>
  <si>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</si>
  <si>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</si>
  <si>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</si>
  <si>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</si>
  <si>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</si>
  <si>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</si>
  <si>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</si>
  <si>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</si>
  <si>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</si>
  <si>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</si>
  <si>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</si>
  <si>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</si>
  <si>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</si>
  <si>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</si>
  <si>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</si>
  <si>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</si>
  <si>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</si>
  <si>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</si>
  <si>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</si>
  <si>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</si>
  <si>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</si>
  <si>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</si>
  <si>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</si>
  <si>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</si>
  <si>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</si>
  <si>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</si>
  <si>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</si>
  <si>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</si>
  <si>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</si>
  <si>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</si>
  <si>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</si>
  <si>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</si>
  <si>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</si>
  <si>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</si>
  <si>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</si>
  <si>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</si>
  <si>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</si>
  <si>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</si>
  <si>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</si>
  <si>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</si>
  <si>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</si>
  <si>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</si>
  <si>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</si>
  <si>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</si>
  <si>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</si>
  <si>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</si>
  <si>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</si>
  <si>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</si>
  <si>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</si>
  <si>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</si>
  <si>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</si>
  <si>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</si>
  <si>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</si>
  <si>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</si>
  <si>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</si>
  <si>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</si>
  <si>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</si>
  <si>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</si>
  <si>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</si>
  <si>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</si>
  <si>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</si>
  <si>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</si>
  <si>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</si>
  <si>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</si>
  <si>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</si>
  <si>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</si>
  <si>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</si>
  <si>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</si>
  <si>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</si>
  <si>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</si>
  <si>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</si>
  <si>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</si>
  <si>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</si>
  <si>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</si>
  <si>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</si>
  <si>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</si>
  <si>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</si>
  <si>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</si>
  <si>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</si>
  <si>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</si>
  <si>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</si>
  <si>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</si>
  <si>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</si>
  <si>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</si>
  <si>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</si>
  <si>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</si>
  <si>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</si>
  <si>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</si>
  <si>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</si>
  <si>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</si>
  <si>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</si>
  <si>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</si>
  <si>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</si>
  <si>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</si>
  <si>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</si>
  <si>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</si>
  <si>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</si>
  <si>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</si>
  <si>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</si>
  <si>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</si>
  <si>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</si>
  <si>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</si>
  <si>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</si>
  <si>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</si>
  <si>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</si>
  <si>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</si>
  <si>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</si>
  <si>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</si>
  <si>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</si>
  <si>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</si>
  <si>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</si>
  <si>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</si>
  <si>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</si>
  <si>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</si>
  <si>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</si>
  <si>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</si>
  <si>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</si>
  <si>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</si>
  <si>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</si>
  <si>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</si>
  <si>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</si>
  <si>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</si>
  <si>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</si>
  <si>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</si>
  <si>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</si>
  <si>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</si>
  <si>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</si>
  <si>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</si>
  <si>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</si>
  <si>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</si>
  <si>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</si>
  <si>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</si>
  <si>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</si>
  <si>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</si>
  <si>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</si>
  <si>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</si>
  <si>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</si>
  <si>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</si>
  <si>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</si>
  <si>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</si>
  <si>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</si>
  <si>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</si>
  <si>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</si>
  <si>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</si>
  <si>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</si>
  <si>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</si>
  <si>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</si>
  <si>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</si>
  <si>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</si>
  <si>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</si>
  <si>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</si>
  <si>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</si>
  <si>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</si>
  <si>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</si>
  <si>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</si>
  <si>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</si>
  <si>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</si>
  <si>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</si>
  <si>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</si>
  <si>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</si>
  <si>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</si>
  <si>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</si>
  <si>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</si>
  <si>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</si>
  <si>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</si>
  <si>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</si>
  <si>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</si>
  <si>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</si>
  <si>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</si>
  <si>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</si>
  <si>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</si>
  <si>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</si>
  <si>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</si>
  <si>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</si>
  <si>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</si>
  <si>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</si>
  <si>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</si>
  <si>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</si>
  <si>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</si>
  <si>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</si>
  <si>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</si>
  <si>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</si>
  <si>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</si>
  <si>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</si>
  <si>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</si>
  <si>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</si>
  <si>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</si>
  <si>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</si>
  <si>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</si>
  <si>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</si>
  <si>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</si>
  <si>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</si>
  <si>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</si>
  <si>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</si>
  <si>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</si>
  <si>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</si>
  <si>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</si>
  <si>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</si>
  <si>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</si>
  <si>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</si>
  <si>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</si>
  <si>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</si>
  <si>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</si>
  <si>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</si>
  <si>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</si>
  <si>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</si>
  <si>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</si>
  <si>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</si>
  <si>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</si>
  <si>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</si>
  <si>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</si>
  <si>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</si>
  <si>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</si>
  <si>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</si>
  <si>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</si>
  <si>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</si>
  <si>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</si>
  <si>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</si>
  <si>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</si>
  <si>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</si>
  <si>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</si>
  <si>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</si>
  <si>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</si>
  <si>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</si>
  <si>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</si>
  <si>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</si>
  <si>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</si>
  <si>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</si>
  <si>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</si>
  <si>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</si>
  <si>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</si>
  <si>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</si>
  <si>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</si>
  <si>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</si>
  <si>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</si>
  <si>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</si>
  <si>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</si>
  <si>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</si>
  <si>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</si>
  <si>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</si>
  <si>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</si>
  <si>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</si>
  <si>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</si>
  <si>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</si>
  <si>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</si>
  <si>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</si>
  <si>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</si>
  <si>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</si>
  <si>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</si>
  <si>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</si>
  <si>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</si>
  <si>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</si>
  <si>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</si>
  <si>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</si>
  <si>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</si>
  <si>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</si>
  <si>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</si>
  <si>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</si>
  <si>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</si>
  <si>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</si>
  <si>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</si>
  <si>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</si>
  <si>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</si>
  <si>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</si>
  <si>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</si>
  <si>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</si>
  <si>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</si>
  <si>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</si>
  <si>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</si>
  <si>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</si>
  <si>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</si>
  <si>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</si>
  <si>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</si>
  <si>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</si>
  <si>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</si>
  <si>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</si>
  <si>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</si>
  <si>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</si>
  <si>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</si>
  <si>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</si>
  <si>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</si>
  <si>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</si>
  <si>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</si>
  <si>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</si>
  <si>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</si>
  <si>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</si>
  <si>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</si>
  <si>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</si>
  <si>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</si>
  <si>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</si>
  <si>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</si>
  <si>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</si>
  <si>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</si>
  <si>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</si>
  <si>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</si>
  <si>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</si>
  <si>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</si>
  <si>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</si>
  <si>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</si>
  <si>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</si>
  <si>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</si>
  <si>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</si>
  <si>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</si>
  <si>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</si>
  <si>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</si>
  <si>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</si>
  <si>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</si>
  <si>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</si>
  <si>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</si>
  <si>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</si>
  <si>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</si>
  <si>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</si>
  <si>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</si>
  <si>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</si>
  <si>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</si>
  <si>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</si>
  <si>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</si>
  <si>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</si>
  <si>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</si>
  <si>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</si>
  <si>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</si>
  <si>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</si>
  <si>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</si>
  <si>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</si>
  <si>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</si>
  <si>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</si>
  <si>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</si>
  <si>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</si>
  <si>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</si>
  <si>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</si>
  <si>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</si>
  <si>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</si>
  <si>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</si>
  <si>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</si>
  <si>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</si>
  <si>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</si>
  <si>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</si>
  <si>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</si>
  <si>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</si>
  <si>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</si>
  <si>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</si>
  <si>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</si>
  <si>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</si>
  <si>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</si>
  <si>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</si>
  <si>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</si>
  <si>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</si>
  <si>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</si>
  <si>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</si>
  <si>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</si>
  <si>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</si>
  <si>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</si>
  <si>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</si>
  <si>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</si>
  <si>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</si>
  <si>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</si>
  <si>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</si>
  <si>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</si>
  <si>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</si>
  <si>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</si>
  <si>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</si>
  <si>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</si>
  <si>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</si>
  <si>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</si>
  <si>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</si>
  <si>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</si>
  <si>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</si>
  <si>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</si>
  <si>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</si>
  <si>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</si>
  <si>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</si>
  <si>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</si>
  <si>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</si>
  <si>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</si>
  <si>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</si>
  <si>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</si>
  <si>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</si>
  <si>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</si>
  <si>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</si>
  <si>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</si>
  <si>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</si>
  <si>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</si>
  <si>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</si>
  <si>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</si>
  <si>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</si>
  <si>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</si>
  <si>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</si>
  <si>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</si>
  <si>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</si>
  <si>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</si>
  <si>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</si>
  <si>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</si>
  <si>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</si>
  <si>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</si>
  <si>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</si>
  <si>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</si>
  <si>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</si>
  <si>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</si>
  <si>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</si>
  <si>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</si>
  <si>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</si>
  <si>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</si>
  <si>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</si>
  <si>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</si>
  <si>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</si>
  <si>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</si>
  <si>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</si>
  <si>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</si>
  <si>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</si>
  <si>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</si>
  <si>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</si>
  <si>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</si>
  <si>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</si>
  <si>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</si>
  <si>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</si>
  <si>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</si>
  <si>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</si>
  <si>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</si>
  <si>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</si>
  <si>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</si>
  <si>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</si>
  <si>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</si>
  <si>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</si>
  <si>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</si>
  <si>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</si>
  <si>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</si>
  <si>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</si>
  <si>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</si>
  <si>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</si>
  <si>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</si>
  <si>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</si>
  <si>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</si>
  <si>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</si>
  <si>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</si>
  <si>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</si>
  <si>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</si>
  <si>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</si>
  <si>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</si>
  <si>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</si>
  <si>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</si>
  <si>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</si>
  <si>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</si>
  <si>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</si>
  <si>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</si>
  <si>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</si>
  <si>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</si>
  <si>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</si>
  <si>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</si>
  <si>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</si>
  <si>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</si>
  <si>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</si>
  <si>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</si>
  <si>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</si>
  <si>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</si>
  <si>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</si>
  <si>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</si>
  <si>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</si>
  <si>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</si>
  <si>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</si>
  <si>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</si>
  <si>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</si>
  <si>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</si>
  <si>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</si>
  <si>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</si>
  <si>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</si>
  <si>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</si>
  <si>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</si>
  <si>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</si>
  <si>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</si>
  <si>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</si>
  <si>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</si>
  <si>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</si>
  <si>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</si>
  <si>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</si>
  <si>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</si>
  <si>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</si>
  <si>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</si>
  <si>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</si>
  <si>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</si>
  <si>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</si>
  <si>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</si>
  <si>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</si>
  <si>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</si>
  <si>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</si>
  <si>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</si>
  <si>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</si>
  <si>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</si>
  <si>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</si>
  <si>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</si>
  <si>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</si>
  <si>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</si>
  <si>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</si>
  <si>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</si>
  <si>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</si>
  <si>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</si>
  <si>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</si>
  <si>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</si>
  <si>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</si>
  <si>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</si>
  <si>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</si>
  <si>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</si>
  <si>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</si>
  <si>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</si>
  <si>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</si>
  <si>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</si>
  <si>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</si>
  <si>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</si>
  <si>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</si>
  <si>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</si>
  <si>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</si>
  <si>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</si>
  <si>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</si>
  <si>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</si>
  <si>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</si>
  <si>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</si>
  <si>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</si>
  <si>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</si>
  <si>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</si>
  <si>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</si>
  <si>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</si>
  <si>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</si>
  <si>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</si>
  <si>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</si>
  <si>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1530-1550</t>
  </si>
  <si>
    <t>565-555</t>
  </si>
  <si>
    <t>COROMANDEL JUNE FUT</t>
  </si>
  <si>
    <t>930-950</t>
  </si>
  <si>
    <t>TITAN JUNE FUT</t>
  </si>
  <si>
    <t>1900-1890</t>
  </si>
  <si>
    <t>Loss of Rs.37.5/-</t>
  </si>
  <si>
    <t>Profit of Rs.16.5/-</t>
  </si>
  <si>
    <t>210-214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</si>
  <si>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</si>
  <si>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</si>
  <si>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</si>
  <si>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</si>
  <si>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</si>
  <si>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</si>
  <si>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15400-15300</t>
  </si>
  <si>
    <t>2160-2200</t>
  </si>
  <si>
    <t>RELIANCE 2560 CE JUN</t>
  </si>
  <si>
    <t>70-90</t>
  </si>
  <si>
    <t>TITAN 2200 CE JUN</t>
  </si>
  <si>
    <t>1150-1200</t>
  </si>
  <si>
    <t>Profit of Rs.25.5/-</t>
  </si>
  <si>
    <t>Loss of Rs.11/-</t>
  </si>
  <si>
    <t>620-640</t>
  </si>
  <si>
    <t>122-124</t>
  </si>
  <si>
    <t>HCLTECH JUNE FUT</t>
  </si>
  <si>
    <t>VEDL JUNE FUT</t>
  </si>
  <si>
    <t>235-240</t>
  </si>
  <si>
    <t>15600-15700</t>
  </si>
  <si>
    <t>COLPAL JULY FUT</t>
  </si>
  <si>
    <t>1520-1550</t>
  </si>
  <si>
    <t>NIFTY 15500 CE 23-JUN</t>
  </si>
  <si>
    <t>Profit of Rs.21.5/-</t>
  </si>
  <si>
    <t xml:space="preserve">M&amp;M 990 CE JUN </t>
  </si>
  <si>
    <t>Profit of Rs.6.5/-</t>
  </si>
  <si>
    <t>25-30</t>
  </si>
  <si>
    <t>SELLWIN</t>
  </si>
  <si>
    <t>Profit of Rs.19.5/-</t>
  </si>
  <si>
    <t>Profit of Rs.41/-</t>
  </si>
  <si>
    <t>Loss of Rs.8/-</t>
  </si>
  <si>
    <t>2200-2300</t>
  </si>
  <si>
    <t>NIFTY 15500 PE 23-JUN</t>
  </si>
  <si>
    <t>80-100</t>
  </si>
  <si>
    <t xml:space="preserve">MARUTI 8200 CE JUN </t>
  </si>
  <si>
    <t>65-70</t>
  </si>
  <si>
    <t>BANKNIFTY 33000 CE 23-JUN</t>
  </si>
  <si>
    <t>150-200</t>
  </si>
  <si>
    <t>BANKNIFTY 33000 PE 23-JUN</t>
  </si>
  <si>
    <t>BANKNIFTY 33100 PE 23-JUN</t>
  </si>
  <si>
    <t>Loss of Rs.52.5/-</t>
  </si>
  <si>
    <t>Profit of Rs.26.5/-</t>
  </si>
  <si>
    <t>Profit of Rs.39/-</t>
  </si>
  <si>
    <t>RELIANCE JUNE FUT</t>
  </si>
  <si>
    <t>2580-2600</t>
  </si>
  <si>
    <t>Loss of Rs.45/-</t>
  </si>
  <si>
    <t>AMBIKCO</t>
  </si>
  <si>
    <t>1700-1800</t>
  </si>
  <si>
    <t>Part profit of Rs.175/-</t>
  </si>
  <si>
    <t>Part profit of Rs.89/-</t>
  </si>
  <si>
    <t xml:space="preserve">TRENT </t>
  </si>
  <si>
    <t xml:space="preserve">HAVELLS JUNE FUT </t>
  </si>
  <si>
    <t>1130-1150</t>
  </si>
  <si>
    <t>SHAIBAL GHOSH</t>
  </si>
  <si>
    <t>Part profit of Rs.80/-</t>
  </si>
  <si>
    <t>Profit of Rs.29/-</t>
  </si>
  <si>
    <t>134-132</t>
  </si>
  <si>
    <t>PIDILITIND JULY FUT</t>
  </si>
  <si>
    <t>2137-2143</t>
  </si>
  <si>
    <t>2200-2240</t>
  </si>
  <si>
    <t>LICHSGFIN JULY FUT</t>
  </si>
  <si>
    <t>322-318</t>
  </si>
  <si>
    <t>Part profit of Rs.40/-</t>
  </si>
  <si>
    <t>ETT</t>
  </si>
  <si>
    <t>JETMALL</t>
  </si>
  <si>
    <t>BHARAT KUMAR PUKHRAJJI</t>
  </si>
  <si>
    <t>TAAZAINT</t>
  </si>
  <si>
    <t>COMPINFO</t>
  </si>
  <si>
    <t>Compuage Infocom Ltd</t>
  </si>
  <si>
    <t>ANUSTUP TRADING  PRIVATE LIMITED</t>
  </si>
  <si>
    <t>AJAY HARKISHANDAS MEHTA</t>
  </si>
  <si>
    <t>750-760</t>
  </si>
  <si>
    <t>980-990</t>
  </si>
  <si>
    <t>1100-1150</t>
  </si>
  <si>
    <t>620-630</t>
  </si>
  <si>
    <t>IRCTC JULY FUT</t>
  </si>
  <si>
    <t>MOONGIPASEC</t>
  </si>
  <si>
    <t>VISAGAR FINANCIAL SERVICES LIMITED</t>
  </si>
  <si>
    <t>Loss of Rs.17/-</t>
  </si>
  <si>
    <t xml:space="preserve"> 1114-1122</t>
  </si>
  <si>
    <t>NIFTY 15800 PE JUN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</si>
  <si>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</si>
  <si>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</si>
  <si>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</si>
  <si>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</si>
  <si>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</si>
  <si>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</si>
  <si>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</si>
  <si>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</si>
  <si>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</si>
  <si>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</si>
  <si>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</si>
  <si>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</si>
  <si>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</si>
  <si>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</si>
  <si>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</si>
  <si>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</si>
  <si>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</si>
  <si>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</si>
  <si>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</si>
  <si>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</si>
  <si>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</si>
  <si>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</si>
  <si>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</si>
  <si>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</si>
  <si>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</si>
  <si>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</si>
  <si>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</si>
  <si>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</si>
  <si>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</si>
  <si>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</si>
  <si>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</si>
  <si>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</si>
  <si>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</si>
  <si>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AMERISE</t>
  </si>
  <si>
    <t>NAKUL HASMUKH AMIN</t>
  </si>
  <si>
    <t>PURAV BHARATBHAI PATEL</t>
  </si>
  <si>
    <t>MANISH MISHRA</t>
  </si>
  <si>
    <t>APPRECIATE FINCAP PRIVATE LIMITED</t>
  </si>
  <si>
    <t>GIANLIFE</t>
  </si>
  <si>
    <t>ARUN KUMAR GUPTA</t>
  </si>
  <si>
    <t>IFL</t>
  </si>
  <si>
    <t>MOHAMMED MOHSIN HAJIMOHAMMED AJMERWALA</t>
  </si>
  <si>
    <t>JANUSCORP</t>
  </si>
  <si>
    <t>LEMON MANAGEMENT CONSULTANCY PRIVATE LIMITED</t>
  </si>
  <si>
    <t>KPEL</t>
  </si>
  <si>
    <t>JOLLY ASHISH MITHANI</t>
  </si>
  <si>
    <t>LATIMMETAL</t>
  </si>
  <si>
    <t>YACOOBALI AIYUB MOHAMMED</t>
  </si>
  <si>
    <t>ADITYA SINGHAL</t>
  </si>
  <si>
    <t>PANTH</t>
  </si>
  <si>
    <t>NAVEEN KUMAR CHENNAMANENI</t>
  </si>
  <si>
    <t>L7 HITECH PRIVATE LIMITED</t>
  </si>
  <si>
    <t>RIIL</t>
  </si>
  <si>
    <t>Reliance Indl Infra Ltd</t>
  </si>
  <si>
    <t>XTX MARKETS LLP</t>
  </si>
  <si>
    <t>HRTI PRIVATE LIMITED</t>
  </si>
  <si>
    <t>QE SECURITIES</t>
  </si>
  <si>
    <t>GRAVITON RESEARCH CAPITAL LLP</t>
  </si>
  <si>
    <t>NK SECURITIES RESEARCH PRIVATE LIMITED</t>
  </si>
  <si>
    <t>SARVESHWAR</t>
  </si>
  <si>
    <t>Sarveshwar Foods Limited</t>
  </si>
  <si>
    <t>SAWARNBHUMI VANIJYA PRIVATE LIMITED</t>
  </si>
  <si>
    <t>UNITEDPOLY</t>
  </si>
  <si>
    <t>United Polyfab Guj. Ltd.</t>
  </si>
  <si>
    <t>NIRMALKUMAR MANGALCHAND MITTAL</t>
  </si>
  <si>
    <t>SRPL</t>
  </si>
  <si>
    <t>Shree Ram Proteins Ltd.</t>
  </si>
  <si>
    <t>LAVJIBHAI VALJIBHAI SAVALIYA</t>
  </si>
  <si>
    <t>DHANSHREE BARTER PVT LTD</t>
  </si>
  <si>
    <t>Loss of Rs.16.5/-</t>
  </si>
  <si>
    <t>Loss of Rs.4/-</t>
  </si>
  <si>
    <t>RAYMOND</t>
  </si>
  <si>
    <t>Loss of Rs.27.5/-</t>
  </si>
  <si>
    <t>940-960</t>
  </si>
  <si>
    <t>100-120</t>
  </si>
  <si>
    <t>NIFTY 15800 CE JUN</t>
  </si>
  <si>
    <t xml:space="preserve">BANKNIFTY 33500 CE JUN </t>
  </si>
  <si>
    <t>160-200</t>
  </si>
  <si>
    <t>60-80</t>
  </si>
  <si>
    <t>Loss of Rs.22.5/-</t>
  </si>
  <si>
    <t>AARTECH</t>
  </si>
  <si>
    <t>PRAJAKTA SHASHIKANT KULKARNI</t>
  </si>
  <si>
    <t>DISHA RESOURCES LIMITED</t>
  </si>
  <si>
    <t>BCLENTERPR</t>
  </si>
  <si>
    <t>NEETESH KUMAR</t>
  </si>
  <si>
    <t>COCHINM</t>
  </si>
  <si>
    <t>KRISHNANKUTTY AJI</t>
  </si>
  <si>
    <t>SATHIVILAS NARAYANAN KARTHA SASIDHARANKARTHA</t>
  </si>
  <si>
    <t>ARORA SANJAY</t>
  </si>
  <si>
    <t>SETHI SANDEEP</t>
  </si>
  <si>
    <t>PRAVIN KANTILAL SHAH</t>
  </si>
  <si>
    <t>FISCHER</t>
  </si>
  <si>
    <t>KETAN RASHIKLAL DOSHI</t>
  </si>
  <si>
    <t>LALIT DUA</t>
  </si>
  <si>
    <t>LALIT DUA (HUF)</t>
  </si>
  <si>
    <t>AMIT GARG</t>
  </si>
  <si>
    <t>BINDU GARG</t>
  </si>
  <si>
    <t>SHIMLA RANI</t>
  </si>
  <si>
    <t>SAHIL GARG</t>
  </si>
  <si>
    <t>MUNISH KUMAR HUF</t>
  </si>
  <si>
    <t>ARPNA GARG</t>
  </si>
  <si>
    <t>ALPHA LEON ENTERPRISES LLP</t>
  </si>
  <si>
    <t>GUJCOTEX</t>
  </si>
  <si>
    <t>SPARK FINANCE</t>
  </si>
  <si>
    <t>TOPGAIN FINANCE PRIVATE LIMITED</t>
  </si>
  <si>
    <t>HCG</t>
  </si>
  <si>
    <t>ACESO COMPANY PTE LTD</t>
  </si>
  <si>
    <t>BASAVALINGASHETTY SADASHIVIAH AJAIKUMAR</t>
  </si>
  <si>
    <t>THAKOR VISHAL RAJESHBHAI</t>
  </si>
  <si>
    <t>INDIANVSH</t>
  </si>
  <si>
    <t>SUHANI HOMES PRIVATE LIMITED</t>
  </si>
  <si>
    <t>MONKEY BEVERAGES PRIVATE LIMITED</t>
  </si>
  <si>
    <t>RIPALBEN DHARMIKKUMAR PARIKH</t>
  </si>
  <si>
    <t>SUNIL MADANCHAND DARDA</t>
  </si>
  <si>
    <t>SURESHCHAND SUDARSHAN</t>
  </si>
  <si>
    <t>RATANCHAND LODHA *</t>
  </si>
  <si>
    <t>KKFIN</t>
  </si>
  <si>
    <t>KHATTU CONSTRUCTION AND DEVELOPERS PRIVATE LIMITED</t>
  </si>
  <si>
    <t>LAL</t>
  </si>
  <si>
    <t>PARVEEN KUMAR AGARWAL</t>
  </si>
  <si>
    <t>ANSHU AGGARWAL</t>
  </si>
  <si>
    <t>LLFICL</t>
  </si>
  <si>
    <t>PRACHI HITESH RUPARELIYA</t>
  </si>
  <si>
    <t>KURJIBHAI PREMJIBHAI RUPARELIYA</t>
  </si>
  <si>
    <t>RFLL</t>
  </si>
  <si>
    <t>PRIYA AGARWAL</t>
  </si>
  <si>
    <t>SALASAR</t>
  </si>
  <si>
    <t>AG DYNAMIC FUNDS LIMITED</t>
  </si>
  <si>
    <t>7M DEVELOPERS LLP</t>
  </si>
  <si>
    <t>SCARNOSE</t>
  </si>
  <si>
    <t>SONALBEN HARISINH BARAD</t>
  </si>
  <si>
    <t>RAJEEV M KANOTRA HUF</t>
  </si>
  <si>
    <t>KASHYAP COMMDEAL PRIVATE LIMITED</t>
  </si>
  <si>
    <t>SIMPLEXCAS</t>
  </si>
  <si>
    <t>SHREE LAXMI ASSOCIATES P LTD</t>
  </si>
  <si>
    <t>STARHFL</t>
  </si>
  <si>
    <t>SUMALYAKHANDERAOKALE</t>
  </si>
  <si>
    <t>SUYOG</t>
  </si>
  <si>
    <t>NARIMAN INVESTMENT HOLDINGS PRIVATE LIMITED</t>
  </si>
  <si>
    <t>KISHORE KARUKOLA</t>
  </si>
  <si>
    <t>VCU</t>
  </si>
  <si>
    <t>MANHARLAL CHIMANLA PARIKH HUF</t>
  </si>
  <si>
    <t>DHRASTI ALPESHBHAI SHAH</t>
  </si>
  <si>
    <t>AMBANIORG</t>
  </si>
  <si>
    <t>Ambani Organics Limited</t>
  </si>
  <si>
    <t>RAKESH ANIL BISSA</t>
  </si>
  <si>
    <t>NAKSHATRA GARMENTS PRIVATE LIMITED</t>
  </si>
  <si>
    <t>DPWIRES</t>
  </si>
  <si>
    <t>D P Wires Limited</t>
  </si>
  <si>
    <t>VIJIT SHARES AND COMMODITIES PVT.LTD.</t>
  </si>
  <si>
    <t>VIJIT GLOBAL SECURITIES PRIVATE LIMITED</t>
  </si>
  <si>
    <t>GLOBE</t>
  </si>
  <si>
    <t>Globe Textiles (I) Ltd.</t>
  </si>
  <si>
    <t>KSHITIJPOL</t>
  </si>
  <si>
    <t>Kshitij Polyline Limited</t>
  </si>
  <si>
    <t>ZENAB AIYUB YACOOBALI</t>
  </si>
  <si>
    <t>LIBAS</t>
  </si>
  <si>
    <t>Libas Consu Products Ltd</t>
  </si>
  <si>
    <t>PATINTLOG</t>
  </si>
  <si>
    <t>Patel Integrated Logistic</t>
  </si>
  <si>
    <t>A S PATEL TRUST</t>
  </si>
  <si>
    <t>ANSHU  GUPTA</t>
  </si>
  <si>
    <t>PATINTPP</t>
  </si>
  <si>
    <t>Patel Inte Rs. 2.5 ppd up</t>
  </si>
  <si>
    <t>RBL Bank Limited</t>
  </si>
  <si>
    <t>PASHUPATI CAPITA SER PVT LTD</t>
  </si>
  <si>
    <t>GAGAN NIRMALKUMAR MITTAL</t>
  </si>
  <si>
    <t>EMRALD COMMERCIAL LIMITED</t>
  </si>
  <si>
    <t>VIJIT VIJAY RAMAVAT</t>
  </si>
  <si>
    <t>ELECTHERM</t>
  </si>
  <si>
    <t>Electrotherm (India) Ltd</t>
  </si>
  <si>
    <t>EARC TRUST SC 30</t>
  </si>
  <si>
    <t>KANANIIND</t>
  </si>
  <si>
    <t>Kanani Industries Ltd</t>
  </si>
  <si>
    <t>HARSHIL PREMJIBHAI KANANI</t>
  </si>
  <si>
    <t>APOLLOHOSP JULY FUT</t>
  </si>
  <si>
    <t>3715-3725</t>
  </si>
  <si>
    <t>3850-3900</t>
  </si>
  <si>
    <t>1486-1490</t>
  </si>
  <si>
    <t>1530-1560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</si>
</sst>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52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165" fontId="31" fillId="25" borderId="26" xfId="0" applyNumberFormat="1" applyFont="1" applyFill="1" applyBorder="1" applyAlignment="1">
      <alignment horizontal="center" vertical="center"/>
    </xf>
    <xf numFmtId="15" fontId="31" fillId="11" borderId="26" xfId="0" applyNumberFormat="1" applyFont="1" applyFill="1" applyBorder="1" applyAlignment="1">
      <alignment horizontal="center" vertical="center"/>
    </xf>
    <xf numFmtId="0" fontId="32" fillId="11" borderId="26" xfId="0" applyFont="1" applyFill="1" applyBorder="1"/>
    <xf numFmtId="43" fontId="31" fillId="11" borderId="26" xfId="0" applyNumberFormat="1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center" vertical="top"/>
    </xf>
    <xf numFmtId="16" fontId="32" fillId="19" borderId="23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165" fontId="41" fillId="25" borderId="28" xfId="0" applyNumberFormat="1" applyFont="1" applyFill="1" applyBorder="1" applyAlignment="1">
      <alignment horizontal="center" vertical="center"/>
    </xf>
    <xf numFmtId="0" fontId="32" fillId="26" borderId="23" xfId="0" applyFont="1" applyFill="1" applyBorder="1" applyAlignment="1">
      <alignment horizontal="center" vertical="center"/>
    </xf>
    <xf numFmtId="0" fontId="32" fillId="25" borderId="23" xfId="0" applyFont="1" applyFill="1" applyBorder="1" applyAlignment="1">
      <alignment horizontal="center" vertical="center"/>
    </xf>
    <xf numFmtId="2" fontId="32" fillId="25" borderId="23" xfId="0" applyNumberFormat="1" applyFont="1" applyFill="1" applyBorder="1" applyAlignment="1">
      <alignment horizontal="center" vertical="center"/>
    </xf>
    <xf numFmtId="166" fontId="32" fillId="25" borderId="23" xfId="0" applyNumberFormat="1" applyFont="1" applyFill="1" applyBorder="1" applyAlignment="1">
      <alignment horizontal="center" vertical="center"/>
    </xf>
    <xf numFmtId="165" fontId="31" fillId="25" borderId="23" xfId="0" applyNumberFormat="1" applyFont="1" applyFill="1" applyBorder="1" applyAlignment="1">
      <alignment horizontal="center" vertical="center"/>
    </xf>
    <xf numFmtId="0" fontId="41" fillId="14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2" fontId="32" fillId="11" borderId="23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8" t="s">
        <v>16</v>
      </c>
      <c r="B9" s="520" t="s">
        <v>17</v>
      </c>
      <c r="C9" s="520" t="s">
        <v>18</v>
      </c>
      <c r="D9" s="520" t="s">
        <v>19</v>
      </c>
      <c r="E9" s="23" t="s">
        <v>20</v>
      </c>
      <c r="F9" s="23" t="s">
        <v>21</v>
      </c>
      <c r="G9" s="515" t="s">
        <v>22</v>
      </c>
      <c r="H9" s="516"/>
      <c r="I9" s="517"/>
      <c r="J9" s="515" t="s">
        <v>23</v>
      </c>
      <c r="K9" s="516"/>
      <c r="L9" s="517"/>
      <c r="M9" s="23"/>
      <c r="N9" s="24"/>
      <c r="O9" s="24"/>
      <c r="P9" s="24"/>
    </row>
    <row r="10" spans="1:16" ht="59.25" customHeight="1">
      <c r="A10" s="519"/>
      <c r="B10" s="521"/>
      <c r="C10" s="521"/>
      <c r="D10" s="52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15744.35</v>
      </c>
      <c r="F11" s="32">
        <v>15775.066666666666</v>
      </c>
      <c r="G11" s="33">
        <v>15676.133333333331</v>
      </c>
      <c r="H11" s="33">
        <v>15607.916666666666</v>
      </c>
      <c r="I11" s="33">
        <v>15508.983333333332</v>
      </c>
      <c r="J11" s="33">
        <v>15843.283333333331</v>
      </c>
      <c r="K11" s="33">
        <v>15942.216666666665</v>
      </c>
      <c r="L11" s="33">
        <v>16010.433333333331</v>
      </c>
      <c r="M11" s="34">
        <v>15874</v>
      </c>
      <c r="N11" s="34">
        <v>15706.85</v>
      </c>
      <c r="O11" s="35">
        <v>12765650</v>
      </c>
      <c r="P11" s="36">
        <v>-0.14451670838317535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33396.949999999997</v>
      </c>
      <c r="F12" s="37">
        <v>33463.533333333333</v>
      </c>
      <c r="G12" s="38">
        <v>33194.066666666666</v>
      </c>
      <c r="H12" s="38">
        <v>32991.183333333334</v>
      </c>
      <c r="I12" s="38">
        <v>32721.716666666667</v>
      </c>
      <c r="J12" s="38">
        <v>33666.416666666664</v>
      </c>
      <c r="K12" s="38">
        <v>33935.883333333324</v>
      </c>
      <c r="L12" s="38">
        <v>34138.766666666663</v>
      </c>
      <c r="M12" s="28">
        <v>33733</v>
      </c>
      <c r="N12" s="28">
        <v>33260.65</v>
      </c>
      <c r="O12" s="39">
        <v>2426700</v>
      </c>
      <c r="P12" s="40">
        <v>-0.1129104484431975</v>
      </c>
    </row>
    <row r="13" spans="1:16" ht="12.75" customHeight="1">
      <c r="A13" s="28">
        <v>3</v>
      </c>
      <c r="B13" s="29" t="s">
        <v>35</v>
      </c>
      <c r="C13" s="30" t="s">
        <v>796</v>
      </c>
      <c r="D13" s="31">
        <v>44768</v>
      </c>
      <c r="E13" s="37">
        <v>15455.85</v>
      </c>
      <c r="F13" s="37">
        <v>15468.266666666668</v>
      </c>
      <c r="G13" s="38">
        <v>15387.633333333337</v>
      </c>
      <c r="H13" s="38">
        <v>15319.416666666668</v>
      </c>
      <c r="I13" s="38">
        <v>15238.783333333336</v>
      </c>
      <c r="J13" s="38">
        <v>15536.483333333337</v>
      </c>
      <c r="K13" s="38">
        <v>15617.116666666669</v>
      </c>
      <c r="L13" s="38">
        <v>15685.333333333338</v>
      </c>
      <c r="M13" s="28">
        <v>15548.9</v>
      </c>
      <c r="N13" s="28">
        <v>15400.05</v>
      </c>
      <c r="O13" s="39">
        <v>2160</v>
      </c>
      <c r="P13" s="40">
        <v>3.8461538461538464E-2</v>
      </c>
    </row>
    <row r="14" spans="1:16" ht="12.75" customHeight="1">
      <c r="A14" s="28">
        <v>4</v>
      </c>
      <c r="B14" s="29" t="s">
        <v>35</v>
      </c>
      <c r="C14" s="30" t="s">
        <v>825</v>
      </c>
      <c r="D14" s="31">
        <v>44768</v>
      </c>
      <c r="E14" s="37">
        <v>6311</v>
      </c>
      <c r="F14" s="37">
        <v>6340.6833333333334</v>
      </c>
      <c r="G14" s="38">
        <v>6281.3166666666666</v>
      </c>
      <c r="H14" s="38">
        <v>6251.6333333333332</v>
      </c>
      <c r="I14" s="38">
        <v>6192.2666666666664</v>
      </c>
      <c r="J14" s="38">
        <v>6370.3666666666668</v>
      </c>
      <c r="K14" s="38">
        <v>6429.7333333333336</v>
      </c>
      <c r="L14" s="38">
        <v>6459.416666666667</v>
      </c>
      <c r="M14" s="28">
        <v>6400.05</v>
      </c>
      <c r="N14" s="28">
        <v>6311</v>
      </c>
      <c r="O14" s="39">
        <v>975</v>
      </c>
      <c r="P14" s="40">
        <v>0.44444444444444442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699.65</v>
      </c>
      <c r="F15" s="37">
        <v>699.25</v>
      </c>
      <c r="G15" s="38">
        <v>691.4</v>
      </c>
      <c r="H15" s="38">
        <v>683.15</v>
      </c>
      <c r="I15" s="38">
        <v>675.3</v>
      </c>
      <c r="J15" s="38">
        <v>707.5</v>
      </c>
      <c r="K15" s="38">
        <v>715.34999999999991</v>
      </c>
      <c r="L15" s="38">
        <v>723.6</v>
      </c>
      <c r="M15" s="28">
        <v>707.1</v>
      </c>
      <c r="N15" s="28">
        <v>691</v>
      </c>
      <c r="O15" s="39">
        <v>2918900</v>
      </c>
      <c r="P15" s="40">
        <v>-0.20930232558139536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2296.5500000000002</v>
      </c>
      <c r="F16" s="37">
        <v>2291.7833333333333</v>
      </c>
      <c r="G16" s="38">
        <v>2276.3166666666666</v>
      </c>
      <c r="H16" s="38">
        <v>2256.0833333333335</v>
      </c>
      <c r="I16" s="38">
        <v>2240.6166666666668</v>
      </c>
      <c r="J16" s="38">
        <v>2312.0166666666664</v>
      </c>
      <c r="K16" s="38">
        <v>2327.4833333333327</v>
      </c>
      <c r="L16" s="38">
        <v>2347.7166666666662</v>
      </c>
      <c r="M16" s="28">
        <v>2307.25</v>
      </c>
      <c r="N16" s="28">
        <v>2271.5500000000002</v>
      </c>
      <c r="O16" s="39">
        <v>486250</v>
      </c>
      <c r="P16" s="40">
        <v>-0.45548712206047032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18754.349999999999</v>
      </c>
      <c r="F17" s="37">
        <v>18833.783333333333</v>
      </c>
      <c r="G17" s="38">
        <v>18560.566666666666</v>
      </c>
      <c r="H17" s="38">
        <v>18366.783333333333</v>
      </c>
      <c r="I17" s="38">
        <v>18093.566666666666</v>
      </c>
      <c r="J17" s="38">
        <v>19027.566666666666</v>
      </c>
      <c r="K17" s="38">
        <v>19300.783333333333</v>
      </c>
      <c r="L17" s="38">
        <v>19494.566666666666</v>
      </c>
      <c r="M17" s="28">
        <v>19107</v>
      </c>
      <c r="N17" s="28">
        <v>18640</v>
      </c>
      <c r="O17" s="39">
        <v>36600</v>
      </c>
      <c r="P17" s="40">
        <v>-0.13105413105413105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89.4</v>
      </c>
      <c r="F18" s="37">
        <v>89.149999999999991</v>
      </c>
      <c r="G18" s="38">
        <v>88.499999999999986</v>
      </c>
      <c r="H18" s="38">
        <v>87.6</v>
      </c>
      <c r="I18" s="38">
        <v>86.949999999999989</v>
      </c>
      <c r="J18" s="38">
        <v>90.049999999999983</v>
      </c>
      <c r="K18" s="38">
        <v>90.699999999999989</v>
      </c>
      <c r="L18" s="38">
        <v>91.59999999999998</v>
      </c>
      <c r="M18" s="28">
        <v>89.8</v>
      </c>
      <c r="N18" s="28">
        <v>88.25</v>
      </c>
      <c r="O18" s="39">
        <v>17863200</v>
      </c>
      <c r="P18" s="40">
        <v>-5.8473799057588309E-2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237</v>
      </c>
      <c r="F19" s="37">
        <v>238.4</v>
      </c>
      <c r="G19" s="38">
        <v>233.65</v>
      </c>
      <c r="H19" s="38">
        <v>230.3</v>
      </c>
      <c r="I19" s="38">
        <v>225.55</v>
      </c>
      <c r="J19" s="38">
        <v>241.75</v>
      </c>
      <c r="K19" s="38">
        <v>246.5</v>
      </c>
      <c r="L19" s="38">
        <v>249.85</v>
      </c>
      <c r="M19" s="28">
        <v>243.15</v>
      </c>
      <c r="N19" s="28">
        <v>235.05</v>
      </c>
      <c r="O19" s="39">
        <v>9521200</v>
      </c>
      <c r="P19" s="40">
        <v>-0.13530106257378985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2125.5</v>
      </c>
      <c r="F20" s="37">
        <v>2134.6</v>
      </c>
      <c r="G20" s="38">
        <v>2112.1999999999998</v>
      </c>
      <c r="H20" s="38">
        <v>2098.9</v>
      </c>
      <c r="I20" s="38">
        <v>2076.5</v>
      </c>
      <c r="J20" s="38">
        <v>2147.8999999999996</v>
      </c>
      <c r="K20" s="38">
        <v>2170.3000000000002</v>
      </c>
      <c r="L20" s="38">
        <v>2183.5999999999995</v>
      </c>
      <c r="M20" s="28">
        <v>2157</v>
      </c>
      <c r="N20" s="28">
        <v>2121.3000000000002</v>
      </c>
      <c r="O20" s="39">
        <v>2810750</v>
      </c>
      <c r="P20" s="40">
        <v>-0.22866355653128431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2194.6999999999998</v>
      </c>
      <c r="F21" s="37">
        <v>2212.7166666666667</v>
      </c>
      <c r="G21" s="38">
        <v>2171.9833333333336</v>
      </c>
      <c r="H21" s="38">
        <v>2149.2666666666669</v>
      </c>
      <c r="I21" s="38">
        <v>2108.5333333333338</v>
      </c>
      <c r="J21" s="38">
        <v>2235.4333333333334</v>
      </c>
      <c r="K21" s="38">
        <v>2276.1666666666661</v>
      </c>
      <c r="L21" s="38">
        <v>2298.8833333333332</v>
      </c>
      <c r="M21" s="28">
        <v>2253.4499999999998</v>
      </c>
      <c r="N21" s="28">
        <v>2190</v>
      </c>
      <c r="O21" s="39">
        <v>21894000</v>
      </c>
      <c r="P21" s="40">
        <v>-3.0595528005313261E-2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667.9</v>
      </c>
      <c r="F22" s="37">
        <v>671.55</v>
      </c>
      <c r="G22" s="38">
        <v>659.64999999999986</v>
      </c>
      <c r="H22" s="38">
        <v>651.39999999999986</v>
      </c>
      <c r="I22" s="38">
        <v>639.49999999999977</v>
      </c>
      <c r="J22" s="38">
        <v>679.8</v>
      </c>
      <c r="K22" s="38">
        <v>691.7</v>
      </c>
      <c r="L22" s="38">
        <v>699.95</v>
      </c>
      <c r="M22" s="28">
        <v>683.45</v>
      </c>
      <c r="N22" s="28">
        <v>663.3</v>
      </c>
      <c r="O22" s="39">
        <v>78840000</v>
      </c>
      <c r="P22" s="40">
        <v>-1.6482402657144193E-2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3010.2</v>
      </c>
      <c r="F23" s="37">
        <v>3002.2999999999997</v>
      </c>
      <c r="G23" s="38">
        <v>2954.5999999999995</v>
      </c>
      <c r="H23" s="38">
        <v>2898.9999999999995</v>
      </c>
      <c r="I23" s="38">
        <v>2851.2999999999993</v>
      </c>
      <c r="J23" s="38">
        <v>3057.8999999999996</v>
      </c>
      <c r="K23" s="38">
        <v>3105.5999999999995</v>
      </c>
      <c r="L23" s="38">
        <v>3161.2</v>
      </c>
      <c r="M23" s="28">
        <v>3050</v>
      </c>
      <c r="N23" s="28">
        <v>2946.7</v>
      </c>
      <c r="O23" s="39">
        <v>233000</v>
      </c>
      <c r="P23" s="40">
        <v>-0.1363973313565604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459.45</v>
      </c>
      <c r="F24" s="37">
        <v>462.73333333333329</v>
      </c>
      <c r="G24" s="38">
        <v>455.11666666666656</v>
      </c>
      <c r="H24" s="38">
        <v>450.78333333333325</v>
      </c>
      <c r="I24" s="38">
        <v>443.16666666666652</v>
      </c>
      <c r="J24" s="38">
        <v>467.06666666666661</v>
      </c>
      <c r="K24" s="38">
        <v>474.68333333333328</v>
      </c>
      <c r="L24" s="38">
        <v>479.01666666666665</v>
      </c>
      <c r="M24" s="28">
        <v>470.35</v>
      </c>
      <c r="N24" s="28">
        <v>458.4</v>
      </c>
      <c r="O24" s="39">
        <v>6202000</v>
      </c>
      <c r="P24" s="40">
        <v>-4.7604422604422603E-2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362.85</v>
      </c>
      <c r="F25" s="37">
        <v>363.8</v>
      </c>
      <c r="G25" s="38">
        <v>360.90000000000003</v>
      </c>
      <c r="H25" s="38">
        <v>358.95000000000005</v>
      </c>
      <c r="I25" s="38">
        <v>356.05000000000007</v>
      </c>
      <c r="J25" s="38">
        <v>365.75</v>
      </c>
      <c r="K25" s="38">
        <v>368.65</v>
      </c>
      <c r="L25" s="38">
        <v>370.59999999999997</v>
      </c>
      <c r="M25" s="28">
        <v>366.7</v>
      </c>
      <c r="N25" s="28">
        <v>361.85</v>
      </c>
      <c r="O25" s="39">
        <v>48398400</v>
      </c>
      <c r="P25" s="40">
        <v>-0.15296934312701155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3684.85</v>
      </c>
      <c r="F26" s="37">
        <v>3708.7833333333333</v>
      </c>
      <c r="G26" s="38">
        <v>3643.5666666666666</v>
      </c>
      <c r="H26" s="38">
        <v>3602.2833333333333</v>
      </c>
      <c r="I26" s="38">
        <v>3537.0666666666666</v>
      </c>
      <c r="J26" s="38">
        <v>3750.0666666666666</v>
      </c>
      <c r="K26" s="38">
        <v>3815.2833333333328</v>
      </c>
      <c r="L26" s="38">
        <v>3856.5666666666666</v>
      </c>
      <c r="M26" s="28">
        <v>3774</v>
      </c>
      <c r="N26" s="28">
        <v>3667.5</v>
      </c>
      <c r="O26" s="39">
        <v>1802500</v>
      </c>
      <c r="P26" s="40">
        <v>-6.2235806724328539E-2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183.6</v>
      </c>
      <c r="F27" s="37">
        <v>184.1</v>
      </c>
      <c r="G27" s="38">
        <v>182.39999999999998</v>
      </c>
      <c r="H27" s="38">
        <v>181.2</v>
      </c>
      <c r="I27" s="38">
        <v>179.49999999999997</v>
      </c>
      <c r="J27" s="38">
        <v>185.29999999999998</v>
      </c>
      <c r="K27" s="38">
        <v>186.99999999999997</v>
      </c>
      <c r="L27" s="38">
        <v>188.2</v>
      </c>
      <c r="M27" s="28">
        <v>185.8</v>
      </c>
      <c r="N27" s="28">
        <v>182.9</v>
      </c>
      <c r="O27" s="39">
        <v>14129500</v>
      </c>
      <c r="P27" s="40">
        <v>-9.5190829918032793E-2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146.4</v>
      </c>
      <c r="F28" s="37">
        <v>146.46666666666667</v>
      </c>
      <c r="G28" s="38">
        <v>144.08333333333334</v>
      </c>
      <c r="H28" s="38">
        <v>141.76666666666668</v>
      </c>
      <c r="I28" s="38">
        <v>139.38333333333335</v>
      </c>
      <c r="J28" s="38">
        <v>148.78333333333333</v>
      </c>
      <c r="K28" s="38">
        <v>151.16666666666666</v>
      </c>
      <c r="L28" s="38">
        <v>153.48333333333332</v>
      </c>
      <c r="M28" s="28">
        <v>148.85</v>
      </c>
      <c r="N28" s="28">
        <v>144.15</v>
      </c>
      <c r="O28" s="39">
        <v>36355000</v>
      </c>
      <c r="P28" s="40">
        <v>-0.15307738899501466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2698.3</v>
      </c>
      <c r="F29" s="37">
        <v>2702.7500000000005</v>
      </c>
      <c r="G29" s="38">
        <v>2673.6000000000008</v>
      </c>
      <c r="H29" s="38">
        <v>2648.9000000000005</v>
      </c>
      <c r="I29" s="38">
        <v>2619.7500000000009</v>
      </c>
      <c r="J29" s="38">
        <v>2727.4500000000007</v>
      </c>
      <c r="K29" s="38">
        <v>2756.6000000000004</v>
      </c>
      <c r="L29" s="38">
        <v>2781.3000000000006</v>
      </c>
      <c r="M29" s="28">
        <v>2731.9</v>
      </c>
      <c r="N29" s="28">
        <v>2678.05</v>
      </c>
      <c r="O29" s="39">
        <v>6597000</v>
      </c>
      <c r="P29" s="40">
        <v>-2.2876567255922801E-2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1656.15</v>
      </c>
      <c r="F30" s="37">
        <v>1662.8833333333332</v>
      </c>
      <c r="G30" s="38">
        <v>1624.7666666666664</v>
      </c>
      <c r="H30" s="38">
        <v>1593.3833333333332</v>
      </c>
      <c r="I30" s="38">
        <v>1555.2666666666664</v>
      </c>
      <c r="J30" s="38">
        <v>1694.2666666666664</v>
      </c>
      <c r="K30" s="38">
        <v>1732.3833333333332</v>
      </c>
      <c r="L30" s="38">
        <v>1763.7666666666664</v>
      </c>
      <c r="M30" s="28">
        <v>1701</v>
      </c>
      <c r="N30" s="28">
        <v>1631.5</v>
      </c>
      <c r="O30" s="39">
        <v>525250</v>
      </c>
      <c r="P30" s="40">
        <v>-0.13457181694608064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7987.05</v>
      </c>
      <c r="F31" s="37">
        <v>7975.45</v>
      </c>
      <c r="G31" s="38">
        <v>7865.0999999999995</v>
      </c>
      <c r="H31" s="38">
        <v>7743.15</v>
      </c>
      <c r="I31" s="38">
        <v>7632.7999999999993</v>
      </c>
      <c r="J31" s="38">
        <v>8097.4</v>
      </c>
      <c r="K31" s="38">
        <v>8207.75</v>
      </c>
      <c r="L31" s="38">
        <v>8329.7000000000007</v>
      </c>
      <c r="M31" s="28">
        <v>8085.8</v>
      </c>
      <c r="N31" s="28">
        <v>7853.5</v>
      </c>
      <c r="O31" s="39">
        <v>100050</v>
      </c>
      <c r="P31" s="40">
        <v>-3.1930333817126268E-2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580.15</v>
      </c>
      <c r="F32" s="37">
        <v>578.11666666666667</v>
      </c>
      <c r="G32" s="38">
        <v>569.08333333333337</v>
      </c>
      <c r="H32" s="38">
        <v>558.01666666666665</v>
      </c>
      <c r="I32" s="38">
        <v>548.98333333333335</v>
      </c>
      <c r="J32" s="38">
        <v>589.18333333333339</v>
      </c>
      <c r="K32" s="38">
        <v>598.2166666666667</v>
      </c>
      <c r="L32" s="38">
        <v>609.28333333333342</v>
      </c>
      <c r="M32" s="28">
        <v>587.15</v>
      </c>
      <c r="N32" s="28">
        <v>567.04999999999995</v>
      </c>
      <c r="O32" s="39">
        <v>6802000</v>
      </c>
      <c r="P32" s="40">
        <v>-9.1855807743658216E-2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513.54999999999995</v>
      </c>
      <c r="F33" s="37">
        <v>514.75</v>
      </c>
      <c r="G33" s="38">
        <v>510.5</v>
      </c>
      <c r="H33" s="38">
        <v>507.45</v>
      </c>
      <c r="I33" s="38">
        <v>503.2</v>
      </c>
      <c r="J33" s="38">
        <v>517.79999999999995</v>
      </c>
      <c r="K33" s="38">
        <v>522.04999999999995</v>
      </c>
      <c r="L33" s="38">
        <v>525.1</v>
      </c>
      <c r="M33" s="28">
        <v>519</v>
      </c>
      <c r="N33" s="28">
        <v>511.7</v>
      </c>
      <c r="O33" s="39">
        <v>14175000</v>
      </c>
      <c r="P33" s="40">
        <v>-3.9503997831684512E-2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636.70000000000005</v>
      </c>
      <c r="F34" s="37">
        <v>633.6</v>
      </c>
      <c r="G34" s="38">
        <v>627.75</v>
      </c>
      <c r="H34" s="38">
        <v>618.79999999999995</v>
      </c>
      <c r="I34" s="38">
        <v>612.94999999999993</v>
      </c>
      <c r="J34" s="38">
        <v>642.55000000000007</v>
      </c>
      <c r="K34" s="38">
        <v>648.4000000000002</v>
      </c>
      <c r="L34" s="38">
        <v>657.35000000000014</v>
      </c>
      <c r="M34" s="28">
        <v>639.45000000000005</v>
      </c>
      <c r="N34" s="28">
        <v>624.65</v>
      </c>
      <c r="O34" s="39">
        <v>63367200</v>
      </c>
      <c r="P34" s="40">
        <v>-4.1876837101280984E-2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3679.5</v>
      </c>
      <c r="F35" s="37">
        <v>3695.25</v>
      </c>
      <c r="G35" s="38">
        <v>3655.55</v>
      </c>
      <c r="H35" s="38">
        <v>3631.6000000000004</v>
      </c>
      <c r="I35" s="38">
        <v>3591.9000000000005</v>
      </c>
      <c r="J35" s="38">
        <v>3719.2</v>
      </c>
      <c r="K35" s="38">
        <v>3758.8999999999996</v>
      </c>
      <c r="L35" s="38">
        <v>3782.8499999999995</v>
      </c>
      <c r="M35" s="28">
        <v>3734.95</v>
      </c>
      <c r="N35" s="28">
        <v>3671.3</v>
      </c>
      <c r="O35" s="39">
        <v>2298250</v>
      </c>
      <c r="P35" s="40">
        <v>-0.16427272727272726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10960.65</v>
      </c>
      <c r="F36" s="37">
        <v>11041.533333333333</v>
      </c>
      <c r="G36" s="38">
        <v>10859.116666666665</v>
      </c>
      <c r="H36" s="38">
        <v>10757.583333333332</v>
      </c>
      <c r="I36" s="38">
        <v>10575.166666666664</v>
      </c>
      <c r="J36" s="38">
        <v>11143.066666666666</v>
      </c>
      <c r="K36" s="38">
        <v>11325.483333333334</v>
      </c>
      <c r="L36" s="38">
        <v>11427.016666666666</v>
      </c>
      <c r="M36" s="28">
        <v>11223.95</v>
      </c>
      <c r="N36" s="28">
        <v>10940</v>
      </c>
      <c r="O36" s="39">
        <v>1277250</v>
      </c>
      <c r="P36" s="40">
        <v>-6.3404387739225141E-3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5396.7</v>
      </c>
      <c r="F37" s="37">
        <v>5437.5666666666666</v>
      </c>
      <c r="G37" s="38">
        <v>5334.1333333333332</v>
      </c>
      <c r="H37" s="38">
        <v>5271.5666666666666</v>
      </c>
      <c r="I37" s="38">
        <v>5168.1333333333332</v>
      </c>
      <c r="J37" s="38">
        <v>5500.1333333333332</v>
      </c>
      <c r="K37" s="38">
        <v>5603.5666666666657</v>
      </c>
      <c r="L37" s="38">
        <v>5666.1333333333332</v>
      </c>
      <c r="M37" s="28">
        <v>5541</v>
      </c>
      <c r="N37" s="28">
        <v>5375</v>
      </c>
      <c r="O37" s="39">
        <v>6036875</v>
      </c>
      <c r="P37" s="40">
        <v>-7.7424161381523651E-2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2155.6999999999998</v>
      </c>
      <c r="F38" s="37">
        <v>2163</v>
      </c>
      <c r="G38" s="38">
        <v>2135</v>
      </c>
      <c r="H38" s="38">
        <v>2114.3000000000002</v>
      </c>
      <c r="I38" s="38">
        <v>2086.3000000000002</v>
      </c>
      <c r="J38" s="38">
        <v>2183.6999999999998</v>
      </c>
      <c r="K38" s="38">
        <v>2211.6999999999998</v>
      </c>
      <c r="L38" s="38">
        <v>2232.3999999999996</v>
      </c>
      <c r="M38" s="28">
        <v>2191</v>
      </c>
      <c r="N38" s="28">
        <v>2142.3000000000002</v>
      </c>
      <c r="O38" s="39">
        <v>1221600</v>
      </c>
      <c r="P38" s="40">
        <v>-0.1011037527593819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359.55</v>
      </c>
      <c r="F39" s="37">
        <v>362.15000000000003</v>
      </c>
      <c r="G39" s="38">
        <v>354.40000000000009</v>
      </c>
      <c r="H39" s="38">
        <v>349.25000000000006</v>
      </c>
      <c r="I39" s="38">
        <v>341.50000000000011</v>
      </c>
      <c r="J39" s="38">
        <v>367.30000000000007</v>
      </c>
      <c r="K39" s="38">
        <v>375.04999999999995</v>
      </c>
      <c r="L39" s="38">
        <v>380.20000000000005</v>
      </c>
      <c r="M39" s="28">
        <v>369.9</v>
      </c>
      <c r="N39" s="28">
        <v>357</v>
      </c>
      <c r="O39" s="39">
        <v>5792000</v>
      </c>
      <c r="P39" s="40">
        <v>-8.4008097165991905E-2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264.10000000000002</v>
      </c>
      <c r="F40" s="37">
        <v>267.56666666666666</v>
      </c>
      <c r="G40" s="38">
        <v>259.43333333333334</v>
      </c>
      <c r="H40" s="38">
        <v>254.76666666666665</v>
      </c>
      <c r="I40" s="38">
        <v>246.63333333333333</v>
      </c>
      <c r="J40" s="38">
        <v>272.23333333333335</v>
      </c>
      <c r="K40" s="38">
        <v>280.36666666666667</v>
      </c>
      <c r="L40" s="38">
        <v>285.03333333333336</v>
      </c>
      <c r="M40" s="28">
        <v>275.7</v>
      </c>
      <c r="N40" s="28">
        <v>262.89999999999998</v>
      </c>
      <c r="O40" s="39">
        <v>32239800</v>
      </c>
      <c r="P40" s="40">
        <v>-3.2308606623804637E-2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97.65</v>
      </c>
      <c r="F41" s="37">
        <v>99.183333333333337</v>
      </c>
      <c r="G41" s="38">
        <v>95.866666666666674</v>
      </c>
      <c r="H41" s="38">
        <v>94.083333333333343</v>
      </c>
      <c r="I41" s="38">
        <v>90.76666666666668</v>
      </c>
      <c r="J41" s="38">
        <v>100.96666666666667</v>
      </c>
      <c r="K41" s="38">
        <v>104.28333333333333</v>
      </c>
      <c r="L41" s="38">
        <v>106.06666666666666</v>
      </c>
      <c r="M41" s="28">
        <v>102.5</v>
      </c>
      <c r="N41" s="28">
        <v>97.4</v>
      </c>
      <c r="O41" s="39">
        <v>101286900</v>
      </c>
      <c r="P41" s="40">
        <v>-9.8090127517165776E-4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1671.8</v>
      </c>
      <c r="F42" s="37">
        <v>1676.5666666666666</v>
      </c>
      <c r="G42" s="38">
        <v>1658.2333333333331</v>
      </c>
      <c r="H42" s="38">
        <v>1644.6666666666665</v>
      </c>
      <c r="I42" s="38">
        <v>1626.333333333333</v>
      </c>
      <c r="J42" s="38">
        <v>1690.1333333333332</v>
      </c>
      <c r="K42" s="38">
        <v>1708.4666666666667</v>
      </c>
      <c r="L42" s="38">
        <v>1722.0333333333333</v>
      </c>
      <c r="M42" s="28">
        <v>1694.9</v>
      </c>
      <c r="N42" s="28">
        <v>1663</v>
      </c>
      <c r="O42" s="39">
        <v>1647250</v>
      </c>
      <c r="P42" s="40">
        <v>-7.2180916976456011E-2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233.95</v>
      </c>
      <c r="F43" s="37">
        <v>235.4</v>
      </c>
      <c r="G43" s="38">
        <v>231</v>
      </c>
      <c r="H43" s="38">
        <v>228.04999999999998</v>
      </c>
      <c r="I43" s="38">
        <v>223.64999999999998</v>
      </c>
      <c r="J43" s="38">
        <v>238.35000000000002</v>
      </c>
      <c r="K43" s="38">
        <v>242.75000000000006</v>
      </c>
      <c r="L43" s="38">
        <v>245.70000000000005</v>
      </c>
      <c r="M43" s="28">
        <v>239.8</v>
      </c>
      <c r="N43" s="28">
        <v>232.45</v>
      </c>
      <c r="O43" s="39">
        <v>26315000</v>
      </c>
      <c r="P43" s="40">
        <v>-0.10771807756732379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569.25</v>
      </c>
      <c r="F44" s="37">
        <v>570.06666666666672</v>
      </c>
      <c r="G44" s="38">
        <v>564.43333333333339</v>
      </c>
      <c r="H44" s="38">
        <v>559.61666666666667</v>
      </c>
      <c r="I44" s="38">
        <v>553.98333333333335</v>
      </c>
      <c r="J44" s="38">
        <v>574.88333333333344</v>
      </c>
      <c r="K44" s="38">
        <v>580.51666666666688</v>
      </c>
      <c r="L44" s="38">
        <v>585.33333333333348</v>
      </c>
      <c r="M44" s="28">
        <v>575.70000000000005</v>
      </c>
      <c r="N44" s="28">
        <v>565.25</v>
      </c>
      <c r="O44" s="39">
        <v>4908200</v>
      </c>
      <c r="P44" s="40">
        <v>-0.12217194570135746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635.4</v>
      </c>
      <c r="F45" s="37">
        <v>637.81666666666672</v>
      </c>
      <c r="G45" s="38">
        <v>627.78333333333342</v>
      </c>
      <c r="H45" s="38">
        <v>620.16666666666674</v>
      </c>
      <c r="I45" s="38">
        <v>610.13333333333344</v>
      </c>
      <c r="J45" s="38">
        <v>645.43333333333339</v>
      </c>
      <c r="K45" s="38">
        <v>655.4666666666667</v>
      </c>
      <c r="L45" s="38">
        <v>663.08333333333337</v>
      </c>
      <c r="M45" s="28">
        <v>647.85</v>
      </c>
      <c r="N45" s="28">
        <v>630.20000000000005</v>
      </c>
      <c r="O45" s="39">
        <v>7268000</v>
      </c>
      <c r="P45" s="40">
        <v>-7.3018302404183402E-2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684.2</v>
      </c>
      <c r="F46" s="37">
        <v>685.21666666666658</v>
      </c>
      <c r="G46" s="38">
        <v>679.03333333333319</v>
      </c>
      <c r="H46" s="38">
        <v>673.86666666666656</v>
      </c>
      <c r="I46" s="38">
        <v>667.68333333333317</v>
      </c>
      <c r="J46" s="38">
        <v>690.38333333333321</v>
      </c>
      <c r="K46" s="38">
        <v>696.56666666666661</v>
      </c>
      <c r="L46" s="38">
        <v>701.73333333333323</v>
      </c>
      <c r="M46" s="28">
        <v>691.4</v>
      </c>
      <c r="N46" s="28">
        <v>680.05</v>
      </c>
      <c r="O46" s="39">
        <v>50327200</v>
      </c>
      <c r="P46" s="40">
        <v>-5.1951538144920276E-2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44.95</v>
      </c>
      <c r="F47" s="37">
        <v>45.483333333333327</v>
      </c>
      <c r="G47" s="38">
        <v>44.216666666666654</v>
      </c>
      <c r="H47" s="38">
        <v>43.483333333333327</v>
      </c>
      <c r="I47" s="38">
        <v>42.216666666666654</v>
      </c>
      <c r="J47" s="38">
        <v>46.216666666666654</v>
      </c>
      <c r="K47" s="38">
        <v>47.48333333333332</v>
      </c>
      <c r="L47" s="38">
        <v>48.216666666666654</v>
      </c>
      <c r="M47" s="28">
        <v>46.75</v>
      </c>
      <c r="N47" s="28">
        <v>44.75</v>
      </c>
      <c r="O47" s="39">
        <v>92778000</v>
      </c>
      <c r="P47" s="40">
        <v>-0.20036199095022625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309.14999999999998</v>
      </c>
      <c r="F48" s="37">
        <v>310.09999999999997</v>
      </c>
      <c r="G48" s="38">
        <v>306.99999999999994</v>
      </c>
      <c r="H48" s="38">
        <v>304.84999999999997</v>
      </c>
      <c r="I48" s="38">
        <v>301.74999999999994</v>
      </c>
      <c r="J48" s="38">
        <v>312.24999999999994</v>
      </c>
      <c r="K48" s="38">
        <v>315.34999999999997</v>
      </c>
      <c r="L48" s="38">
        <v>317.49999999999994</v>
      </c>
      <c r="M48" s="28">
        <v>313.2</v>
      </c>
      <c r="N48" s="28">
        <v>307.95</v>
      </c>
      <c r="O48" s="39">
        <v>13717200</v>
      </c>
      <c r="P48" s="40">
        <v>-0.13640312771503041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15073.85</v>
      </c>
      <c r="F49" s="37">
        <v>15198.766666666668</v>
      </c>
      <c r="G49" s="38">
        <v>14915.133333333337</v>
      </c>
      <c r="H49" s="38">
        <v>14756.416666666668</v>
      </c>
      <c r="I49" s="38">
        <v>14472.783333333336</v>
      </c>
      <c r="J49" s="38">
        <v>15357.483333333337</v>
      </c>
      <c r="K49" s="38">
        <v>15641.116666666669</v>
      </c>
      <c r="L49" s="38">
        <v>15799.833333333338</v>
      </c>
      <c r="M49" s="28">
        <v>15482.4</v>
      </c>
      <c r="N49" s="28">
        <v>15040.05</v>
      </c>
      <c r="O49" s="39">
        <v>83100</v>
      </c>
      <c r="P49" s="40">
        <v>-0.15376782077393075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309.2</v>
      </c>
      <c r="F50" s="37">
        <v>311.88333333333333</v>
      </c>
      <c r="G50" s="38">
        <v>305.46666666666664</v>
      </c>
      <c r="H50" s="38">
        <v>301.73333333333329</v>
      </c>
      <c r="I50" s="38">
        <v>295.31666666666661</v>
      </c>
      <c r="J50" s="38">
        <v>315.61666666666667</v>
      </c>
      <c r="K50" s="38">
        <v>322.03333333333342</v>
      </c>
      <c r="L50" s="38">
        <v>325.76666666666671</v>
      </c>
      <c r="M50" s="28">
        <v>318.3</v>
      </c>
      <c r="N50" s="28">
        <v>308.14999999999998</v>
      </c>
      <c r="O50" s="39">
        <v>13048200</v>
      </c>
      <c r="P50" s="40">
        <v>-0.12599469496021221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3470.05</v>
      </c>
      <c r="F51" s="37">
        <v>3457.1833333333329</v>
      </c>
      <c r="G51" s="38">
        <v>3427.9166666666661</v>
      </c>
      <c r="H51" s="38">
        <v>3385.7833333333333</v>
      </c>
      <c r="I51" s="38">
        <v>3356.5166666666664</v>
      </c>
      <c r="J51" s="38">
        <v>3499.3166666666657</v>
      </c>
      <c r="K51" s="38">
        <v>3528.583333333333</v>
      </c>
      <c r="L51" s="38">
        <v>3570.7166666666653</v>
      </c>
      <c r="M51" s="28">
        <v>3486.45</v>
      </c>
      <c r="N51" s="28">
        <v>3415.05</v>
      </c>
      <c r="O51" s="39">
        <v>1789400</v>
      </c>
      <c r="P51" s="40">
        <v>-5.4827804774984154E-2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348.8</v>
      </c>
      <c r="F52" s="37">
        <v>353.2166666666667</v>
      </c>
      <c r="G52" s="38">
        <v>342.73333333333341</v>
      </c>
      <c r="H52" s="38">
        <v>336.66666666666669</v>
      </c>
      <c r="I52" s="38">
        <v>326.18333333333339</v>
      </c>
      <c r="J52" s="38">
        <v>359.28333333333342</v>
      </c>
      <c r="K52" s="38">
        <v>369.76666666666677</v>
      </c>
      <c r="L52" s="38">
        <v>375.83333333333343</v>
      </c>
      <c r="M52" s="28">
        <v>363.7</v>
      </c>
      <c r="N52" s="28">
        <v>347.15</v>
      </c>
      <c r="O52" s="39">
        <v>2891200</v>
      </c>
      <c r="P52" s="40">
        <v>-0.18175128771155261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181.3</v>
      </c>
      <c r="F53" s="37">
        <v>183.41666666666666</v>
      </c>
      <c r="G53" s="38">
        <v>178.58333333333331</v>
      </c>
      <c r="H53" s="38">
        <v>175.86666666666665</v>
      </c>
      <c r="I53" s="38">
        <v>171.0333333333333</v>
      </c>
      <c r="J53" s="38">
        <v>186.13333333333333</v>
      </c>
      <c r="K53" s="38">
        <v>190.96666666666664</v>
      </c>
      <c r="L53" s="38">
        <v>193.68333333333334</v>
      </c>
      <c r="M53" s="28">
        <v>188.25</v>
      </c>
      <c r="N53" s="28">
        <v>180.7</v>
      </c>
      <c r="O53" s="39">
        <v>42452100</v>
      </c>
      <c r="P53" s="40">
        <v>-3.302583025830258E-2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427.5</v>
      </c>
      <c r="F54" s="37">
        <v>431.35000000000008</v>
      </c>
      <c r="G54" s="38">
        <v>420.50000000000017</v>
      </c>
      <c r="H54" s="38">
        <v>413.50000000000011</v>
      </c>
      <c r="I54" s="38">
        <v>402.6500000000002</v>
      </c>
      <c r="J54" s="38">
        <v>438.35000000000014</v>
      </c>
      <c r="K54" s="38">
        <v>449.20000000000005</v>
      </c>
      <c r="L54" s="38">
        <v>456.2000000000001</v>
      </c>
      <c r="M54" s="28">
        <v>442.2</v>
      </c>
      <c r="N54" s="28">
        <v>424.35</v>
      </c>
      <c r="O54" s="39">
        <v>3116100</v>
      </c>
      <c r="P54" s="40">
        <v>-4.397247980855519E-2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266.55</v>
      </c>
      <c r="F55" s="37">
        <v>268.83333333333331</v>
      </c>
      <c r="G55" s="38">
        <v>262.91666666666663</v>
      </c>
      <c r="H55" s="38">
        <v>259.2833333333333</v>
      </c>
      <c r="I55" s="38">
        <v>253.36666666666662</v>
      </c>
      <c r="J55" s="38">
        <v>272.46666666666664</v>
      </c>
      <c r="K55" s="38">
        <v>278.38333333333327</v>
      </c>
      <c r="L55" s="38">
        <v>282.01666666666665</v>
      </c>
      <c r="M55" s="28">
        <v>274.75</v>
      </c>
      <c r="N55" s="28">
        <v>265.2</v>
      </c>
      <c r="O55" s="39">
        <v>4543500</v>
      </c>
      <c r="P55" s="40">
        <v>-0.16070933776669438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620</v>
      </c>
      <c r="F56" s="37">
        <v>623.31666666666672</v>
      </c>
      <c r="G56" s="38">
        <v>614.68333333333339</v>
      </c>
      <c r="H56" s="38">
        <v>609.36666666666667</v>
      </c>
      <c r="I56" s="38">
        <v>600.73333333333335</v>
      </c>
      <c r="J56" s="38">
        <v>628.63333333333344</v>
      </c>
      <c r="K56" s="38">
        <v>637.26666666666688</v>
      </c>
      <c r="L56" s="38">
        <v>642.58333333333348</v>
      </c>
      <c r="M56" s="28">
        <v>631.95000000000005</v>
      </c>
      <c r="N56" s="28">
        <v>618</v>
      </c>
      <c r="O56" s="39">
        <v>8766250</v>
      </c>
      <c r="P56" s="40">
        <v>-5.7004417842382782E-4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917.3</v>
      </c>
      <c r="F57" s="37">
        <v>923.9666666666667</v>
      </c>
      <c r="G57" s="38">
        <v>907.23333333333335</v>
      </c>
      <c r="H57" s="38">
        <v>897.16666666666663</v>
      </c>
      <c r="I57" s="38">
        <v>880.43333333333328</v>
      </c>
      <c r="J57" s="38">
        <v>934.03333333333342</v>
      </c>
      <c r="K57" s="38">
        <v>950.76666666666677</v>
      </c>
      <c r="L57" s="38">
        <v>960.83333333333348</v>
      </c>
      <c r="M57" s="28">
        <v>940.7</v>
      </c>
      <c r="N57" s="28">
        <v>913.9</v>
      </c>
      <c r="O57" s="39">
        <v>8289450</v>
      </c>
      <c r="P57" s="40">
        <v>-4.6290756805264732E-2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183.85</v>
      </c>
      <c r="F58" s="37">
        <v>184.21666666666667</v>
      </c>
      <c r="G58" s="38">
        <v>181.28333333333333</v>
      </c>
      <c r="H58" s="38">
        <v>178.71666666666667</v>
      </c>
      <c r="I58" s="38">
        <v>175.78333333333333</v>
      </c>
      <c r="J58" s="38">
        <v>186.78333333333333</v>
      </c>
      <c r="K58" s="38">
        <v>189.71666666666667</v>
      </c>
      <c r="L58" s="38">
        <v>192.28333333333333</v>
      </c>
      <c r="M58" s="28">
        <v>187.15</v>
      </c>
      <c r="N58" s="28">
        <v>181.65</v>
      </c>
      <c r="O58" s="39">
        <v>32550000</v>
      </c>
      <c r="P58" s="40">
        <v>-5.256723716381418E-2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3549.6</v>
      </c>
      <c r="F59" s="37">
        <v>3597.2166666666672</v>
      </c>
      <c r="G59" s="38">
        <v>3492.4333333333343</v>
      </c>
      <c r="H59" s="38">
        <v>3435.2666666666673</v>
      </c>
      <c r="I59" s="38">
        <v>3330.4833333333345</v>
      </c>
      <c r="J59" s="38">
        <v>3654.3833333333341</v>
      </c>
      <c r="K59" s="38">
        <v>3759.166666666667</v>
      </c>
      <c r="L59" s="38">
        <v>3816.3333333333339</v>
      </c>
      <c r="M59" s="28">
        <v>3702</v>
      </c>
      <c r="N59" s="28">
        <v>3540.05</v>
      </c>
      <c r="O59" s="39">
        <v>482550</v>
      </c>
      <c r="P59" s="40">
        <v>-0.15200773218522098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1489.6</v>
      </c>
      <c r="F60" s="37">
        <v>1493.8666666666668</v>
      </c>
      <c r="G60" s="38">
        <v>1480.7333333333336</v>
      </c>
      <c r="H60" s="38">
        <v>1471.8666666666668</v>
      </c>
      <c r="I60" s="38">
        <v>1458.7333333333336</v>
      </c>
      <c r="J60" s="38">
        <v>1502.7333333333336</v>
      </c>
      <c r="K60" s="38">
        <v>1515.8666666666668</v>
      </c>
      <c r="L60" s="38">
        <v>1524.7333333333336</v>
      </c>
      <c r="M60" s="28">
        <v>1507</v>
      </c>
      <c r="N60" s="28">
        <v>1485</v>
      </c>
      <c r="O60" s="39">
        <v>2415000</v>
      </c>
      <c r="P60" s="40">
        <v>-4.2331714087439277E-2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595.9</v>
      </c>
      <c r="F61" s="37">
        <v>605.19999999999993</v>
      </c>
      <c r="G61" s="38">
        <v>583.19999999999982</v>
      </c>
      <c r="H61" s="38">
        <v>570.49999999999989</v>
      </c>
      <c r="I61" s="38">
        <v>548.49999999999977</v>
      </c>
      <c r="J61" s="38">
        <v>617.89999999999986</v>
      </c>
      <c r="K61" s="38">
        <v>639.90000000000009</v>
      </c>
      <c r="L61" s="38">
        <v>652.59999999999991</v>
      </c>
      <c r="M61" s="28">
        <v>627.20000000000005</v>
      </c>
      <c r="N61" s="28">
        <v>592.5</v>
      </c>
      <c r="O61" s="39">
        <v>6842000</v>
      </c>
      <c r="P61" s="40">
        <v>-2.6077549393611569E-2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948.6</v>
      </c>
      <c r="F62" s="37">
        <v>951.54999999999984</v>
      </c>
      <c r="G62" s="38">
        <v>938.09999999999968</v>
      </c>
      <c r="H62" s="38">
        <v>927.5999999999998</v>
      </c>
      <c r="I62" s="38">
        <v>914.14999999999964</v>
      </c>
      <c r="J62" s="38">
        <v>962.04999999999973</v>
      </c>
      <c r="K62" s="38">
        <v>975.49999999999977</v>
      </c>
      <c r="L62" s="38">
        <v>985.99999999999977</v>
      </c>
      <c r="M62" s="28">
        <v>965</v>
      </c>
      <c r="N62" s="28">
        <v>941.05</v>
      </c>
      <c r="O62" s="39">
        <v>1200500</v>
      </c>
      <c r="P62" s="40">
        <v>-0.49998438101981529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338.45</v>
      </c>
      <c r="F63" s="37">
        <v>340.0333333333333</v>
      </c>
      <c r="G63" s="38">
        <v>334.66666666666663</v>
      </c>
      <c r="H63" s="38">
        <v>330.88333333333333</v>
      </c>
      <c r="I63" s="38">
        <v>325.51666666666665</v>
      </c>
      <c r="J63" s="38">
        <v>343.81666666666661</v>
      </c>
      <c r="K63" s="38">
        <v>349.18333333333328</v>
      </c>
      <c r="L63" s="38">
        <v>352.96666666666658</v>
      </c>
      <c r="M63" s="28">
        <v>345.4</v>
      </c>
      <c r="N63" s="28">
        <v>336.25</v>
      </c>
      <c r="O63" s="39">
        <v>3492000</v>
      </c>
      <c r="P63" s="40">
        <v>2.4688522707699374E-3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133.19999999999999</v>
      </c>
      <c r="F64" s="37">
        <v>134.56666666666666</v>
      </c>
      <c r="G64" s="38">
        <v>131.13333333333333</v>
      </c>
      <c r="H64" s="38">
        <v>129.06666666666666</v>
      </c>
      <c r="I64" s="38">
        <v>125.63333333333333</v>
      </c>
      <c r="J64" s="38">
        <v>136.63333333333333</v>
      </c>
      <c r="K64" s="38">
        <v>140.06666666666666</v>
      </c>
      <c r="L64" s="38">
        <v>142.13333333333333</v>
      </c>
      <c r="M64" s="28">
        <v>138</v>
      </c>
      <c r="N64" s="28">
        <v>132.5</v>
      </c>
      <c r="O64" s="39">
        <v>10550000</v>
      </c>
      <c r="P64" s="40">
        <v>-0.10647740361813131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1014.95</v>
      </c>
      <c r="F65" s="37">
        <v>1011.5333333333334</v>
      </c>
      <c r="G65" s="38">
        <v>1003.8666666666668</v>
      </c>
      <c r="H65" s="38">
        <v>992.78333333333342</v>
      </c>
      <c r="I65" s="38">
        <v>985.11666666666679</v>
      </c>
      <c r="J65" s="38">
        <v>1022.6166666666668</v>
      </c>
      <c r="K65" s="38">
        <v>1030.2833333333335</v>
      </c>
      <c r="L65" s="38">
        <v>1041.3666666666668</v>
      </c>
      <c r="M65" s="28">
        <v>1019.2</v>
      </c>
      <c r="N65" s="28">
        <v>1000.45</v>
      </c>
      <c r="O65" s="39">
        <v>1476000</v>
      </c>
      <c r="P65" s="40">
        <v>-3.0732860520094562E-2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495.7</v>
      </c>
      <c r="F66" s="37">
        <v>497.51666666666665</v>
      </c>
      <c r="G66" s="38">
        <v>492.33333333333331</v>
      </c>
      <c r="H66" s="38">
        <v>488.96666666666664</v>
      </c>
      <c r="I66" s="38">
        <v>483.7833333333333</v>
      </c>
      <c r="J66" s="38">
        <v>500.88333333333333</v>
      </c>
      <c r="K66" s="38">
        <v>506.06666666666672</v>
      </c>
      <c r="L66" s="38">
        <v>509.43333333333334</v>
      </c>
      <c r="M66" s="28">
        <v>502.7</v>
      </c>
      <c r="N66" s="28">
        <v>494.15</v>
      </c>
      <c r="O66" s="39">
        <v>13191250</v>
      </c>
      <c r="P66" s="40">
        <v>-4.6358214350262064E-2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1287.1500000000001</v>
      </c>
      <c r="F67" s="37">
        <v>1288.1000000000001</v>
      </c>
      <c r="G67" s="38">
        <v>1270.7500000000002</v>
      </c>
      <c r="H67" s="38">
        <v>1254.3500000000001</v>
      </c>
      <c r="I67" s="38">
        <v>1237.0000000000002</v>
      </c>
      <c r="J67" s="38">
        <v>1304.5000000000002</v>
      </c>
      <c r="K67" s="38">
        <v>1321.8500000000001</v>
      </c>
      <c r="L67" s="38">
        <v>1338.2500000000002</v>
      </c>
      <c r="M67" s="28">
        <v>1305.45</v>
      </c>
      <c r="N67" s="28">
        <v>1271.7</v>
      </c>
      <c r="O67" s="39">
        <v>1209000</v>
      </c>
      <c r="P67" s="40">
        <v>-5.9692786311491344E-2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1739.9</v>
      </c>
      <c r="F68" s="37">
        <v>1769.5333333333335</v>
      </c>
      <c r="G68" s="38">
        <v>1705.7166666666672</v>
      </c>
      <c r="H68" s="38">
        <v>1671.5333333333335</v>
      </c>
      <c r="I68" s="38">
        <v>1607.7166666666672</v>
      </c>
      <c r="J68" s="38">
        <v>1803.7166666666672</v>
      </c>
      <c r="K68" s="38">
        <v>1867.5333333333333</v>
      </c>
      <c r="L68" s="38">
        <v>1901.7166666666672</v>
      </c>
      <c r="M68" s="28">
        <v>1833.35</v>
      </c>
      <c r="N68" s="28">
        <v>1735.35</v>
      </c>
      <c r="O68" s="39">
        <v>1518500</v>
      </c>
      <c r="P68" s="40">
        <v>3.7935748462064253E-2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166.95</v>
      </c>
      <c r="F69" s="37">
        <v>173.18333333333331</v>
      </c>
      <c r="G69" s="38">
        <v>159.26666666666662</v>
      </c>
      <c r="H69" s="38">
        <v>151.58333333333331</v>
      </c>
      <c r="I69" s="38">
        <v>137.66666666666663</v>
      </c>
      <c r="J69" s="38">
        <v>180.86666666666662</v>
      </c>
      <c r="K69" s="38">
        <v>194.7833333333333</v>
      </c>
      <c r="L69" s="38">
        <v>202.46666666666661</v>
      </c>
      <c r="M69" s="28">
        <v>187.1</v>
      </c>
      <c r="N69" s="28">
        <v>165.5</v>
      </c>
      <c r="O69" s="39">
        <v>14800500</v>
      </c>
      <c r="P69" s="40">
        <v>4.1767848470131132E-2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3623.8</v>
      </c>
      <c r="F70" s="37">
        <v>3604.1</v>
      </c>
      <c r="G70" s="38">
        <v>3575.2</v>
      </c>
      <c r="H70" s="38">
        <v>3526.6</v>
      </c>
      <c r="I70" s="38">
        <v>3497.7</v>
      </c>
      <c r="J70" s="38">
        <v>3652.7</v>
      </c>
      <c r="K70" s="38">
        <v>3681.6000000000004</v>
      </c>
      <c r="L70" s="38">
        <v>3730.2</v>
      </c>
      <c r="M70" s="28">
        <v>3633</v>
      </c>
      <c r="N70" s="28">
        <v>3555.5</v>
      </c>
      <c r="O70" s="39">
        <v>2591100</v>
      </c>
      <c r="P70" s="40">
        <v>-9.4812227074235811E-2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3548.1</v>
      </c>
      <c r="F71" s="37">
        <v>3570.9500000000003</v>
      </c>
      <c r="G71" s="38">
        <v>3512.1500000000005</v>
      </c>
      <c r="H71" s="38">
        <v>3476.2000000000003</v>
      </c>
      <c r="I71" s="38">
        <v>3417.4000000000005</v>
      </c>
      <c r="J71" s="38">
        <v>3606.9000000000005</v>
      </c>
      <c r="K71" s="38">
        <v>3665.7000000000007</v>
      </c>
      <c r="L71" s="38">
        <v>3701.6500000000005</v>
      </c>
      <c r="M71" s="28">
        <v>3629.75</v>
      </c>
      <c r="N71" s="28">
        <v>3535</v>
      </c>
      <c r="O71" s="39">
        <v>580750</v>
      </c>
      <c r="P71" s="40">
        <v>-0.21320914479254868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313.39999999999998</v>
      </c>
      <c r="F72" s="37">
        <v>314.75</v>
      </c>
      <c r="G72" s="38">
        <v>306.85000000000002</v>
      </c>
      <c r="H72" s="38">
        <v>300.3</v>
      </c>
      <c r="I72" s="38">
        <v>292.40000000000003</v>
      </c>
      <c r="J72" s="38">
        <v>321.3</v>
      </c>
      <c r="K72" s="38">
        <v>329.2</v>
      </c>
      <c r="L72" s="38">
        <v>335.75</v>
      </c>
      <c r="M72" s="28">
        <v>322.64999999999998</v>
      </c>
      <c r="N72" s="28">
        <v>308.2</v>
      </c>
      <c r="O72" s="39">
        <v>41378700</v>
      </c>
      <c r="P72" s="40">
        <v>-8.1593788910862081E-2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4345.2</v>
      </c>
      <c r="F73" s="37">
        <v>4343.0333333333328</v>
      </c>
      <c r="G73" s="38">
        <v>4314.2166666666653</v>
      </c>
      <c r="H73" s="38">
        <v>4283.2333333333327</v>
      </c>
      <c r="I73" s="38">
        <v>4254.4166666666652</v>
      </c>
      <c r="J73" s="38">
        <v>4374.0166666666655</v>
      </c>
      <c r="K73" s="38">
        <v>4402.833333333333</v>
      </c>
      <c r="L73" s="38">
        <v>4433.8166666666657</v>
      </c>
      <c r="M73" s="28">
        <v>4371.8500000000004</v>
      </c>
      <c r="N73" s="28">
        <v>4312.05</v>
      </c>
      <c r="O73" s="39">
        <v>1816625</v>
      </c>
      <c r="P73" s="40">
        <v>-6.8098749599230526E-2</v>
      </c>
    </row>
    <row r="74" spans="1:16" ht="12.75" customHeight="1">
      <c r="A74" s="28">
        <v>64</v>
      </c>
      <c r="B74" s="29" t="s">
        <v>49</v>
      </c>
      <c r="C74" s="281" t="s">
        <v>99</v>
      </c>
      <c r="D74" s="31">
        <v>44770</v>
      </c>
      <c r="E74" s="37">
        <v>2791.8</v>
      </c>
      <c r="F74" s="37">
        <v>2826.8333333333335</v>
      </c>
      <c r="G74" s="38">
        <v>2746.5166666666669</v>
      </c>
      <c r="H74" s="38">
        <v>2701.2333333333336</v>
      </c>
      <c r="I74" s="38">
        <v>2620.916666666667</v>
      </c>
      <c r="J74" s="38">
        <v>2872.1166666666668</v>
      </c>
      <c r="K74" s="38">
        <v>2952.4333333333334</v>
      </c>
      <c r="L74" s="38">
        <v>2997.7166666666667</v>
      </c>
      <c r="M74" s="28">
        <v>2907.15</v>
      </c>
      <c r="N74" s="28">
        <v>2781.55</v>
      </c>
      <c r="O74" s="39">
        <v>3091200</v>
      </c>
      <c r="P74" s="40">
        <v>-0.12337468982630273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1443.2</v>
      </c>
      <c r="F75" s="37">
        <v>1431.9166666666667</v>
      </c>
      <c r="G75" s="38">
        <v>1410.4333333333334</v>
      </c>
      <c r="H75" s="38">
        <v>1377.6666666666667</v>
      </c>
      <c r="I75" s="38">
        <v>1356.1833333333334</v>
      </c>
      <c r="J75" s="38">
        <v>1464.6833333333334</v>
      </c>
      <c r="K75" s="38">
        <v>1486.1666666666665</v>
      </c>
      <c r="L75" s="38">
        <v>1518.9333333333334</v>
      </c>
      <c r="M75" s="28">
        <v>1453.4</v>
      </c>
      <c r="N75" s="28">
        <v>1399.15</v>
      </c>
      <c r="O75" s="39">
        <v>2254450</v>
      </c>
      <c r="P75" s="40">
        <v>-0.13119966087325138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138</v>
      </c>
      <c r="F76" s="37">
        <v>139.13333333333333</v>
      </c>
      <c r="G76" s="38">
        <v>136.51666666666665</v>
      </c>
      <c r="H76" s="38">
        <v>135.03333333333333</v>
      </c>
      <c r="I76" s="38">
        <v>132.41666666666666</v>
      </c>
      <c r="J76" s="38">
        <v>140.61666666666665</v>
      </c>
      <c r="K76" s="38">
        <v>143.23333333333332</v>
      </c>
      <c r="L76" s="38">
        <v>144.71666666666664</v>
      </c>
      <c r="M76" s="28">
        <v>141.75</v>
      </c>
      <c r="N76" s="28">
        <v>137.65</v>
      </c>
      <c r="O76" s="39">
        <v>19530000</v>
      </c>
      <c r="P76" s="40">
        <v>-8.2064297800338415E-2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89.45</v>
      </c>
      <c r="F77" s="37">
        <v>90</v>
      </c>
      <c r="G77" s="38">
        <v>88.65</v>
      </c>
      <c r="H77" s="38">
        <v>87.850000000000009</v>
      </c>
      <c r="I77" s="38">
        <v>86.500000000000014</v>
      </c>
      <c r="J77" s="38">
        <v>90.8</v>
      </c>
      <c r="K77" s="38">
        <v>92.149999999999991</v>
      </c>
      <c r="L77" s="38">
        <v>92.949999999999989</v>
      </c>
      <c r="M77" s="28">
        <v>91.35</v>
      </c>
      <c r="N77" s="28">
        <v>89.2</v>
      </c>
      <c r="O77" s="39">
        <v>71190000</v>
      </c>
      <c r="P77" s="40">
        <v>-0.10923423423423423</v>
      </c>
    </row>
    <row r="78" spans="1:16" ht="12.75" customHeight="1">
      <c r="A78" s="28">
        <v>68</v>
      </c>
      <c r="B78" s="29" t="s">
        <v>86</v>
      </c>
      <c r="C78" s="30" t="s">
        <v>356</v>
      </c>
      <c r="D78" s="31">
        <v>44770</v>
      </c>
      <c r="E78" s="37">
        <v>103.05</v>
      </c>
      <c r="F78" s="37">
        <v>103.66666666666667</v>
      </c>
      <c r="G78" s="38">
        <v>101.68333333333334</v>
      </c>
      <c r="H78" s="38">
        <v>100.31666666666666</v>
      </c>
      <c r="I78" s="38">
        <v>98.333333333333329</v>
      </c>
      <c r="J78" s="38">
        <v>105.03333333333335</v>
      </c>
      <c r="K78" s="38">
        <v>107.01666666666667</v>
      </c>
      <c r="L78" s="38">
        <v>108.38333333333335</v>
      </c>
      <c r="M78" s="28">
        <v>105.65</v>
      </c>
      <c r="N78" s="28">
        <v>102.3</v>
      </c>
      <c r="O78" s="39">
        <v>11341200</v>
      </c>
      <c r="P78" s="40">
        <v>-5.9305585507871468E-2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135.6</v>
      </c>
      <c r="F79" s="37">
        <v>137.14999999999998</v>
      </c>
      <c r="G79" s="38">
        <v>133.59999999999997</v>
      </c>
      <c r="H79" s="38">
        <v>131.6</v>
      </c>
      <c r="I79" s="38">
        <v>128.04999999999998</v>
      </c>
      <c r="J79" s="38">
        <v>139.14999999999995</v>
      </c>
      <c r="K79" s="38">
        <v>142.69999999999996</v>
      </c>
      <c r="L79" s="38">
        <v>144.69999999999993</v>
      </c>
      <c r="M79" s="28">
        <v>140.69999999999999</v>
      </c>
      <c r="N79" s="28">
        <v>135.15</v>
      </c>
      <c r="O79" s="39">
        <v>24723300</v>
      </c>
      <c r="P79" s="40">
        <v>-7.5923392612859103E-2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386.9</v>
      </c>
      <c r="F80" s="37">
        <v>389.79999999999995</v>
      </c>
      <c r="G80" s="38">
        <v>382.14999999999992</v>
      </c>
      <c r="H80" s="38">
        <v>377.4</v>
      </c>
      <c r="I80" s="38">
        <v>369.74999999999994</v>
      </c>
      <c r="J80" s="38">
        <v>394.5499999999999</v>
      </c>
      <c r="K80" s="38">
        <v>402.2</v>
      </c>
      <c r="L80" s="38">
        <v>406.94999999999987</v>
      </c>
      <c r="M80" s="28">
        <v>397.45</v>
      </c>
      <c r="N80" s="28">
        <v>385.05</v>
      </c>
      <c r="O80" s="39">
        <v>6142150</v>
      </c>
      <c r="P80" s="40">
        <v>-5.7692307692307696E-2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34.049999999999997</v>
      </c>
      <c r="F81" s="37">
        <v>34.333333333333336</v>
      </c>
      <c r="G81" s="38">
        <v>33.616666666666674</v>
      </c>
      <c r="H81" s="38">
        <v>33.183333333333337</v>
      </c>
      <c r="I81" s="38">
        <v>32.466666666666676</v>
      </c>
      <c r="J81" s="38">
        <v>34.766666666666673</v>
      </c>
      <c r="K81" s="38">
        <v>35.483333333333327</v>
      </c>
      <c r="L81" s="38">
        <v>35.916666666666671</v>
      </c>
      <c r="M81" s="28">
        <v>35.049999999999997</v>
      </c>
      <c r="N81" s="28">
        <v>33.9</v>
      </c>
      <c r="O81" s="39">
        <v>98077500</v>
      </c>
      <c r="P81" s="40">
        <v>-0.20946681175190424</v>
      </c>
    </row>
    <row r="82" spans="1:16" ht="12.75" customHeight="1">
      <c r="A82" s="28">
        <v>72</v>
      </c>
      <c r="B82" s="29" t="s">
        <v>44</v>
      </c>
      <c r="C82" s="30" t="s">
        <v>371</v>
      </c>
      <c r="D82" s="31">
        <v>44770</v>
      </c>
      <c r="E82" s="37">
        <v>573.5</v>
      </c>
      <c r="F82" s="37">
        <v>578.88333333333333</v>
      </c>
      <c r="G82" s="38">
        <v>564.81666666666661</v>
      </c>
      <c r="H82" s="38">
        <v>556.13333333333333</v>
      </c>
      <c r="I82" s="38">
        <v>542.06666666666661</v>
      </c>
      <c r="J82" s="38">
        <v>587.56666666666661</v>
      </c>
      <c r="K82" s="38">
        <v>601.63333333333344</v>
      </c>
      <c r="L82" s="38">
        <v>610.31666666666661</v>
      </c>
      <c r="M82" s="28">
        <v>592.95000000000005</v>
      </c>
      <c r="N82" s="28">
        <v>570.20000000000005</v>
      </c>
      <c r="O82" s="39">
        <v>3409900</v>
      </c>
      <c r="P82" s="40">
        <v>-0.12886084357356359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759.55</v>
      </c>
      <c r="F83" s="37">
        <v>760.85</v>
      </c>
      <c r="G83" s="38">
        <v>749.7</v>
      </c>
      <c r="H83" s="38">
        <v>739.85</v>
      </c>
      <c r="I83" s="38">
        <v>728.7</v>
      </c>
      <c r="J83" s="38">
        <v>770.7</v>
      </c>
      <c r="K83" s="38">
        <v>781.84999999999991</v>
      </c>
      <c r="L83" s="38">
        <v>791.7</v>
      </c>
      <c r="M83" s="28">
        <v>772</v>
      </c>
      <c r="N83" s="28">
        <v>751</v>
      </c>
      <c r="O83" s="39">
        <v>8430000</v>
      </c>
      <c r="P83" s="40">
        <v>-2.9975260341752488E-2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1185.8</v>
      </c>
      <c r="F84" s="37">
        <v>1190.3333333333333</v>
      </c>
      <c r="G84" s="38">
        <v>1164.6666666666665</v>
      </c>
      <c r="H84" s="38">
        <v>1143.5333333333333</v>
      </c>
      <c r="I84" s="38">
        <v>1117.8666666666666</v>
      </c>
      <c r="J84" s="38">
        <v>1211.4666666666665</v>
      </c>
      <c r="K84" s="38">
        <v>1237.133333333333</v>
      </c>
      <c r="L84" s="38">
        <v>1258.2666666666664</v>
      </c>
      <c r="M84" s="28">
        <v>1216</v>
      </c>
      <c r="N84" s="28">
        <v>1169.2</v>
      </c>
      <c r="O84" s="39">
        <v>4269525</v>
      </c>
      <c r="P84" s="40">
        <v>-5.3462064990273075E-2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272.35000000000002</v>
      </c>
      <c r="F85" s="37">
        <v>273.76666666666665</v>
      </c>
      <c r="G85" s="38">
        <v>268.63333333333333</v>
      </c>
      <c r="H85" s="38">
        <v>264.91666666666669</v>
      </c>
      <c r="I85" s="38">
        <v>259.78333333333336</v>
      </c>
      <c r="J85" s="38">
        <v>277.48333333333329</v>
      </c>
      <c r="K85" s="38">
        <v>282.61666666666662</v>
      </c>
      <c r="L85" s="38">
        <v>286.33333333333326</v>
      </c>
      <c r="M85" s="28">
        <v>278.89999999999998</v>
      </c>
      <c r="N85" s="28">
        <v>270.05</v>
      </c>
      <c r="O85" s="39">
        <v>8080000</v>
      </c>
      <c r="P85" s="40">
        <v>-6.4018580621246088E-2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1324.1</v>
      </c>
      <c r="F86" s="37">
        <v>1325</v>
      </c>
      <c r="G86" s="38">
        <v>1312.25</v>
      </c>
      <c r="H86" s="38">
        <v>1300.4000000000001</v>
      </c>
      <c r="I86" s="38">
        <v>1287.6500000000001</v>
      </c>
      <c r="J86" s="38">
        <v>1336.85</v>
      </c>
      <c r="K86" s="38">
        <v>1349.6</v>
      </c>
      <c r="L86" s="38">
        <v>1361.4499999999998</v>
      </c>
      <c r="M86" s="28">
        <v>1337.75</v>
      </c>
      <c r="N86" s="28">
        <v>1313.15</v>
      </c>
      <c r="O86" s="39">
        <v>14618600</v>
      </c>
      <c r="P86" s="40">
        <v>-3.9162378224423082E-3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218.35</v>
      </c>
      <c r="F87" s="37">
        <v>217.26666666666665</v>
      </c>
      <c r="G87" s="38">
        <v>214.58333333333331</v>
      </c>
      <c r="H87" s="38">
        <v>210.81666666666666</v>
      </c>
      <c r="I87" s="38">
        <v>208.13333333333333</v>
      </c>
      <c r="J87" s="38">
        <v>221.0333333333333</v>
      </c>
      <c r="K87" s="38">
        <v>223.71666666666664</v>
      </c>
      <c r="L87" s="38">
        <v>227.48333333333329</v>
      </c>
      <c r="M87" s="28">
        <v>219.95</v>
      </c>
      <c r="N87" s="28">
        <v>213.5</v>
      </c>
      <c r="O87" s="39">
        <v>3090000</v>
      </c>
      <c r="P87" s="40">
        <v>-5.5883161722020229E-2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415.25</v>
      </c>
      <c r="F88" s="37">
        <v>415.08333333333331</v>
      </c>
      <c r="G88" s="38">
        <v>410.76666666666665</v>
      </c>
      <c r="H88" s="38">
        <v>406.28333333333336</v>
      </c>
      <c r="I88" s="38">
        <v>401.9666666666667</v>
      </c>
      <c r="J88" s="38">
        <v>419.56666666666661</v>
      </c>
      <c r="K88" s="38">
        <v>423.88333333333333</v>
      </c>
      <c r="L88" s="38">
        <v>428.36666666666656</v>
      </c>
      <c r="M88" s="28">
        <v>419.4</v>
      </c>
      <c r="N88" s="28">
        <v>410.6</v>
      </c>
      <c r="O88" s="39">
        <v>4012500</v>
      </c>
      <c r="P88" s="40">
        <v>-0.15437302423603794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1754.1</v>
      </c>
      <c r="F89" s="37">
        <v>1765.05</v>
      </c>
      <c r="G89" s="38">
        <v>1735.6499999999999</v>
      </c>
      <c r="H89" s="38">
        <v>1717.1999999999998</v>
      </c>
      <c r="I89" s="38">
        <v>1687.7999999999997</v>
      </c>
      <c r="J89" s="38">
        <v>1783.5</v>
      </c>
      <c r="K89" s="38">
        <v>1812.9</v>
      </c>
      <c r="L89" s="38">
        <v>1831.3500000000001</v>
      </c>
      <c r="M89" s="28">
        <v>1794.45</v>
      </c>
      <c r="N89" s="28">
        <v>1746.6</v>
      </c>
      <c r="O89" s="39">
        <v>1417400</v>
      </c>
      <c r="P89" s="40">
        <v>-0.22392717815344604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1100.25</v>
      </c>
      <c r="F90" s="37">
        <v>1100.1833333333334</v>
      </c>
      <c r="G90" s="38">
        <v>1090.0666666666668</v>
      </c>
      <c r="H90" s="38">
        <v>1079.8833333333334</v>
      </c>
      <c r="I90" s="38">
        <v>1069.7666666666669</v>
      </c>
      <c r="J90" s="38">
        <v>1110.3666666666668</v>
      </c>
      <c r="K90" s="38">
        <v>1120.4833333333336</v>
      </c>
      <c r="L90" s="38">
        <v>1130.6666666666667</v>
      </c>
      <c r="M90" s="28">
        <v>1110.3</v>
      </c>
      <c r="N90" s="28">
        <v>1090</v>
      </c>
      <c r="O90" s="39">
        <v>6513500</v>
      </c>
      <c r="P90" s="40">
        <v>-6.9039582694077942E-4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967.45</v>
      </c>
      <c r="F91" s="37">
        <v>974</v>
      </c>
      <c r="G91" s="38">
        <v>958</v>
      </c>
      <c r="H91" s="38">
        <v>948.55</v>
      </c>
      <c r="I91" s="38">
        <v>932.55</v>
      </c>
      <c r="J91" s="38">
        <v>983.45</v>
      </c>
      <c r="K91" s="38">
        <v>999.45</v>
      </c>
      <c r="L91" s="38">
        <v>1008.9000000000001</v>
      </c>
      <c r="M91" s="28">
        <v>990</v>
      </c>
      <c r="N91" s="28">
        <v>964.55</v>
      </c>
      <c r="O91" s="39">
        <v>20729100</v>
      </c>
      <c r="P91" s="40">
        <v>-8.5990308342850083E-2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2168.1999999999998</v>
      </c>
      <c r="F92" s="37">
        <v>2174.8166666666671</v>
      </c>
      <c r="G92" s="38">
        <v>2150.983333333334</v>
      </c>
      <c r="H92" s="38">
        <v>2133.7666666666669</v>
      </c>
      <c r="I92" s="38">
        <v>2109.9333333333338</v>
      </c>
      <c r="J92" s="38">
        <v>2192.0333333333342</v>
      </c>
      <c r="K92" s="38">
        <v>2215.8666666666672</v>
      </c>
      <c r="L92" s="38">
        <v>2233.0833333333344</v>
      </c>
      <c r="M92" s="28">
        <v>2198.65</v>
      </c>
      <c r="N92" s="28">
        <v>2157.6</v>
      </c>
      <c r="O92" s="39">
        <v>25118100</v>
      </c>
      <c r="P92" s="40">
        <v>-7.5741412417324513E-3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1791.7</v>
      </c>
      <c r="F93" s="37">
        <v>1781.0333333333335</v>
      </c>
      <c r="G93" s="38">
        <v>1762.616666666667</v>
      </c>
      <c r="H93" s="38">
        <v>1733.5333333333335</v>
      </c>
      <c r="I93" s="38">
        <v>1715.116666666667</v>
      </c>
      <c r="J93" s="38">
        <v>1810.116666666667</v>
      </c>
      <c r="K93" s="38">
        <v>1828.5333333333335</v>
      </c>
      <c r="L93" s="38">
        <v>1857.616666666667</v>
      </c>
      <c r="M93" s="28">
        <v>1799.45</v>
      </c>
      <c r="N93" s="28">
        <v>1751.95</v>
      </c>
      <c r="O93" s="39">
        <v>3204000</v>
      </c>
      <c r="P93" s="40">
        <v>-0.12019111953208667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1345.25</v>
      </c>
      <c r="F94" s="37">
        <v>1347.3500000000001</v>
      </c>
      <c r="G94" s="38">
        <v>1338.4500000000003</v>
      </c>
      <c r="H94" s="38">
        <v>1331.65</v>
      </c>
      <c r="I94" s="38">
        <v>1322.7500000000002</v>
      </c>
      <c r="J94" s="38">
        <v>1354.1500000000003</v>
      </c>
      <c r="K94" s="38">
        <v>1363.0500000000004</v>
      </c>
      <c r="L94" s="38">
        <v>1369.8500000000004</v>
      </c>
      <c r="M94" s="28">
        <v>1356.25</v>
      </c>
      <c r="N94" s="28">
        <v>1340.55</v>
      </c>
      <c r="O94" s="39">
        <v>61373950</v>
      </c>
      <c r="P94" s="40">
        <v>-2.3735367710101311E-2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551.29999999999995</v>
      </c>
      <c r="F95" s="37">
        <v>549.4666666666667</v>
      </c>
      <c r="G95" s="38">
        <v>542.48333333333335</v>
      </c>
      <c r="H95" s="38">
        <v>533.66666666666663</v>
      </c>
      <c r="I95" s="38">
        <v>526.68333333333328</v>
      </c>
      <c r="J95" s="38">
        <v>558.28333333333342</v>
      </c>
      <c r="K95" s="38">
        <v>565.26666666666677</v>
      </c>
      <c r="L95" s="38">
        <v>574.08333333333348</v>
      </c>
      <c r="M95" s="28">
        <v>556.45000000000005</v>
      </c>
      <c r="N95" s="28">
        <v>540.65</v>
      </c>
      <c r="O95" s="39">
        <v>21890000</v>
      </c>
      <c r="P95" s="40">
        <v>-1.108184664314466E-2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2691.15</v>
      </c>
      <c r="F96" s="37">
        <v>2707.65</v>
      </c>
      <c r="G96" s="38">
        <v>2668.75</v>
      </c>
      <c r="H96" s="38">
        <v>2646.35</v>
      </c>
      <c r="I96" s="38">
        <v>2607.4499999999998</v>
      </c>
      <c r="J96" s="38">
        <v>2730.05</v>
      </c>
      <c r="K96" s="38">
        <v>2768.9500000000007</v>
      </c>
      <c r="L96" s="38">
        <v>2791.3500000000004</v>
      </c>
      <c r="M96" s="28">
        <v>2746.55</v>
      </c>
      <c r="N96" s="28">
        <v>2685.25</v>
      </c>
      <c r="O96" s="39">
        <v>3801600</v>
      </c>
      <c r="P96" s="40">
        <v>-3.4587840926405607E-2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339.1</v>
      </c>
      <c r="F97" s="37">
        <v>342.18333333333334</v>
      </c>
      <c r="G97" s="38">
        <v>334.66666666666669</v>
      </c>
      <c r="H97" s="38">
        <v>330.23333333333335</v>
      </c>
      <c r="I97" s="38">
        <v>322.7166666666667</v>
      </c>
      <c r="J97" s="38">
        <v>346.61666666666667</v>
      </c>
      <c r="K97" s="38">
        <v>354.13333333333333</v>
      </c>
      <c r="L97" s="38">
        <v>358.56666666666666</v>
      </c>
      <c r="M97" s="28">
        <v>349.7</v>
      </c>
      <c r="N97" s="28">
        <v>337.75</v>
      </c>
      <c r="O97" s="39">
        <v>44068550</v>
      </c>
      <c r="P97" s="40">
        <v>-0.16935483870967741</v>
      </c>
    </row>
    <row r="98" spans="1:16" ht="12.75" customHeight="1">
      <c r="A98" s="28">
        <v>88</v>
      </c>
      <c r="B98" s="29" t="s">
        <v>119</v>
      </c>
      <c r="C98" s="30" t="s">
        <v>381</v>
      </c>
      <c r="D98" s="31">
        <v>44770</v>
      </c>
      <c r="E98" s="37">
        <v>87.05</v>
      </c>
      <c r="F98" s="37">
        <v>87.600000000000009</v>
      </c>
      <c r="G98" s="38">
        <v>84.950000000000017</v>
      </c>
      <c r="H98" s="38">
        <v>82.850000000000009</v>
      </c>
      <c r="I98" s="38">
        <v>80.200000000000017</v>
      </c>
      <c r="J98" s="38">
        <v>89.700000000000017</v>
      </c>
      <c r="K98" s="38">
        <v>92.350000000000023</v>
      </c>
      <c r="L98" s="38">
        <v>94.450000000000017</v>
      </c>
      <c r="M98" s="28">
        <v>90.25</v>
      </c>
      <c r="N98" s="28">
        <v>85.5</v>
      </c>
      <c r="O98" s="39">
        <v>11782000</v>
      </c>
      <c r="P98" s="40">
        <v>-2.5257915332621842E-2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217.7</v>
      </c>
      <c r="F99" s="37">
        <v>219.88333333333333</v>
      </c>
      <c r="G99" s="38">
        <v>214.76666666666665</v>
      </c>
      <c r="H99" s="38">
        <v>211.83333333333331</v>
      </c>
      <c r="I99" s="38">
        <v>206.71666666666664</v>
      </c>
      <c r="J99" s="38">
        <v>222.81666666666666</v>
      </c>
      <c r="K99" s="38">
        <v>227.93333333333334</v>
      </c>
      <c r="L99" s="38">
        <v>230.86666666666667</v>
      </c>
      <c r="M99" s="28">
        <v>225</v>
      </c>
      <c r="N99" s="28">
        <v>216.95</v>
      </c>
      <c r="O99" s="39">
        <v>20638800</v>
      </c>
      <c r="P99" s="40">
        <v>-1.7733230531996914E-2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2234.25</v>
      </c>
      <c r="F100" s="37">
        <v>2236.7666666666669</v>
      </c>
      <c r="G100" s="38">
        <v>2217.4833333333336</v>
      </c>
      <c r="H100" s="38">
        <v>2200.7166666666667</v>
      </c>
      <c r="I100" s="38">
        <v>2181.4333333333334</v>
      </c>
      <c r="J100" s="38">
        <v>2253.5333333333338</v>
      </c>
      <c r="K100" s="38">
        <v>2272.8166666666675</v>
      </c>
      <c r="L100" s="38">
        <v>2289.5833333333339</v>
      </c>
      <c r="M100" s="28">
        <v>2256.0500000000002</v>
      </c>
      <c r="N100" s="28">
        <v>2220</v>
      </c>
      <c r="O100" s="39">
        <v>12489600</v>
      </c>
      <c r="P100" s="40">
        <v>8.6981804084995031E-3</v>
      </c>
    </row>
    <row r="101" spans="1:16" ht="12.75" customHeight="1">
      <c r="A101" s="28">
        <v>91</v>
      </c>
      <c r="B101" s="29" t="s">
        <v>44</v>
      </c>
      <c r="C101" s="30" t="s">
        <v>382</v>
      </c>
      <c r="D101" s="31">
        <v>44770</v>
      </c>
      <c r="E101" s="37">
        <v>33194.400000000001</v>
      </c>
      <c r="F101" s="37">
        <v>32939.833333333336</v>
      </c>
      <c r="G101" s="38">
        <v>32474.566666666673</v>
      </c>
      <c r="H101" s="38">
        <v>31754.733333333337</v>
      </c>
      <c r="I101" s="38">
        <v>31289.466666666674</v>
      </c>
      <c r="J101" s="38">
        <v>33659.666666666672</v>
      </c>
      <c r="K101" s="38">
        <v>34124.933333333334</v>
      </c>
      <c r="L101" s="38">
        <v>34844.76666666667</v>
      </c>
      <c r="M101" s="28">
        <v>33405.1</v>
      </c>
      <c r="N101" s="28">
        <v>32220</v>
      </c>
      <c r="O101" s="39">
        <v>15210</v>
      </c>
      <c r="P101" s="40">
        <v>3.9603960396039604E-3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95.1</v>
      </c>
      <c r="F102" s="37">
        <v>95.95</v>
      </c>
      <c r="G102" s="38">
        <v>92.9</v>
      </c>
      <c r="H102" s="38">
        <v>90.7</v>
      </c>
      <c r="I102" s="38">
        <v>87.65</v>
      </c>
      <c r="J102" s="38">
        <v>98.15</v>
      </c>
      <c r="K102" s="38">
        <v>101.19999999999999</v>
      </c>
      <c r="L102" s="38">
        <v>103.4</v>
      </c>
      <c r="M102" s="28">
        <v>99</v>
      </c>
      <c r="N102" s="28">
        <v>93.75</v>
      </c>
      <c r="O102" s="39">
        <v>34328000</v>
      </c>
      <c r="P102" s="40">
        <v>2.6051816692770291E-2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708.6</v>
      </c>
      <c r="F103" s="37">
        <v>707.54999999999984</v>
      </c>
      <c r="G103" s="38">
        <v>702.09999999999968</v>
      </c>
      <c r="H103" s="38">
        <v>695.5999999999998</v>
      </c>
      <c r="I103" s="38">
        <v>690.14999999999964</v>
      </c>
      <c r="J103" s="38">
        <v>714.04999999999973</v>
      </c>
      <c r="K103" s="38">
        <v>719.49999999999977</v>
      </c>
      <c r="L103" s="38">
        <v>725.99999999999977</v>
      </c>
      <c r="M103" s="28">
        <v>713</v>
      </c>
      <c r="N103" s="28">
        <v>701.05</v>
      </c>
      <c r="O103" s="39">
        <v>84566625</v>
      </c>
      <c r="P103" s="40">
        <v>-6.7665773069345309E-3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1124.25</v>
      </c>
      <c r="F104" s="37">
        <v>1123.1166666666666</v>
      </c>
      <c r="G104" s="38">
        <v>1114.1333333333332</v>
      </c>
      <c r="H104" s="38">
        <v>1104.0166666666667</v>
      </c>
      <c r="I104" s="38">
        <v>1095.0333333333333</v>
      </c>
      <c r="J104" s="38">
        <v>1133.2333333333331</v>
      </c>
      <c r="K104" s="38">
        <v>1142.2166666666662</v>
      </c>
      <c r="L104" s="38">
        <v>1152.333333333333</v>
      </c>
      <c r="M104" s="28">
        <v>1132.0999999999999</v>
      </c>
      <c r="N104" s="28">
        <v>1113</v>
      </c>
      <c r="O104" s="39">
        <v>3245300</v>
      </c>
      <c r="P104" s="40">
        <v>-0.11966797325340096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490.3</v>
      </c>
      <c r="F105" s="37">
        <v>488.36666666666673</v>
      </c>
      <c r="G105" s="38">
        <v>483.38333333333344</v>
      </c>
      <c r="H105" s="38">
        <v>476.4666666666667</v>
      </c>
      <c r="I105" s="38">
        <v>471.48333333333341</v>
      </c>
      <c r="J105" s="38">
        <v>495.28333333333347</v>
      </c>
      <c r="K105" s="38">
        <v>500.26666666666671</v>
      </c>
      <c r="L105" s="38">
        <v>507.18333333333351</v>
      </c>
      <c r="M105" s="28">
        <v>493.35</v>
      </c>
      <c r="N105" s="28">
        <v>481.45</v>
      </c>
      <c r="O105" s="39">
        <v>6222000</v>
      </c>
      <c r="P105" s="40">
        <v>-0.11565931137405394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8.4</v>
      </c>
      <c r="F106" s="37">
        <v>8.5333333333333332</v>
      </c>
      <c r="G106" s="38">
        <v>8.2666666666666657</v>
      </c>
      <c r="H106" s="38">
        <v>8.1333333333333329</v>
      </c>
      <c r="I106" s="38">
        <v>7.8666666666666654</v>
      </c>
      <c r="J106" s="38">
        <v>8.6666666666666661</v>
      </c>
      <c r="K106" s="38">
        <v>8.9333333333333353</v>
      </c>
      <c r="L106" s="38">
        <v>9.0666666666666664</v>
      </c>
      <c r="M106" s="28">
        <v>8.8000000000000007</v>
      </c>
      <c r="N106" s="28">
        <v>8.4</v>
      </c>
      <c r="O106" s="39">
        <v>576030000</v>
      </c>
      <c r="P106" s="40">
        <v>-0.2959445585215606</v>
      </c>
    </row>
    <row r="107" spans="1:16" ht="12.75" customHeight="1">
      <c r="A107" s="28">
        <v>97</v>
      </c>
      <c r="B107" s="29" t="s">
        <v>63</v>
      </c>
      <c r="C107" s="30" t="s">
        <v>386</v>
      </c>
      <c r="D107" s="31">
        <v>44770</v>
      </c>
      <c r="E107" s="37">
        <v>49.05</v>
      </c>
      <c r="F107" s="37">
        <v>49.316666666666663</v>
      </c>
      <c r="G107" s="38">
        <v>48.383333333333326</v>
      </c>
      <c r="H107" s="38">
        <v>47.716666666666661</v>
      </c>
      <c r="I107" s="38">
        <v>46.783333333333324</v>
      </c>
      <c r="J107" s="38">
        <v>49.983333333333327</v>
      </c>
      <c r="K107" s="38">
        <v>50.916666666666664</v>
      </c>
      <c r="L107" s="38">
        <v>51.583333333333329</v>
      </c>
      <c r="M107" s="28">
        <v>50.25</v>
      </c>
      <c r="N107" s="28">
        <v>48.65</v>
      </c>
      <c r="O107" s="39">
        <v>102570000</v>
      </c>
      <c r="P107" s="40">
        <v>-8.5991801817857774E-2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31.45</v>
      </c>
      <c r="F108" s="37">
        <v>31.55</v>
      </c>
      <c r="G108" s="38">
        <v>31</v>
      </c>
      <c r="H108" s="38">
        <v>30.55</v>
      </c>
      <c r="I108" s="38">
        <v>30</v>
      </c>
      <c r="J108" s="38">
        <v>32</v>
      </c>
      <c r="K108" s="38">
        <v>32.550000000000004</v>
      </c>
      <c r="L108" s="38">
        <v>33</v>
      </c>
      <c r="M108" s="28">
        <v>32.1</v>
      </c>
      <c r="N108" s="28">
        <v>31.1</v>
      </c>
      <c r="O108" s="39">
        <v>255915000</v>
      </c>
      <c r="P108" s="40">
        <v>-4.3111310030589475E-2</v>
      </c>
    </row>
    <row r="109" spans="1:16" ht="12.75" customHeight="1">
      <c r="A109" s="28">
        <v>99</v>
      </c>
      <c r="B109" s="29" t="s">
        <v>44</v>
      </c>
      <c r="C109" s="30" t="s">
        <v>396</v>
      </c>
      <c r="D109" s="31">
        <v>44770</v>
      </c>
      <c r="E109" s="37">
        <v>159.19999999999999</v>
      </c>
      <c r="F109" s="37">
        <v>160.08333333333334</v>
      </c>
      <c r="G109" s="38">
        <v>157.51666666666668</v>
      </c>
      <c r="H109" s="38">
        <v>155.83333333333334</v>
      </c>
      <c r="I109" s="38">
        <v>153.26666666666668</v>
      </c>
      <c r="J109" s="38">
        <v>161.76666666666668</v>
      </c>
      <c r="K109" s="38">
        <v>164.33333333333334</v>
      </c>
      <c r="L109" s="38">
        <v>166.01666666666668</v>
      </c>
      <c r="M109" s="28">
        <v>162.65</v>
      </c>
      <c r="N109" s="28">
        <v>158.4</v>
      </c>
      <c r="O109" s="39">
        <v>48862500</v>
      </c>
      <c r="P109" s="40">
        <v>-5.2225778295024734E-2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356.55</v>
      </c>
      <c r="F110" s="37">
        <v>360.3</v>
      </c>
      <c r="G110" s="38">
        <v>351.8</v>
      </c>
      <c r="H110" s="38">
        <v>347.05</v>
      </c>
      <c r="I110" s="38">
        <v>338.55</v>
      </c>
      <c r="J110" s="38">
        <v>365.05</v>
      </c>
      <c r="K110" s="38">
        <v>373.55</v>
      </c>
      <c r="L110" s="38">
        <v>378.3</v>
      </c>
      <c r="M110" s="28">
        <v>368.8</v>
      </c>
      <c r="N110" s="28">
        <v>355.55</v>
      </c>
      <c r="O110" s="39">
        <v>10170875</v>
      </c>
      <c r="P110" s="40">
        <v>-0.10512944592305831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225.6</v>
      </c>
      <c r="F111" s="37">
        <v>227.96666666666667</v>
      </c>
      <c r="G111" s="38">
        <v>222.28333333333333</v>
      </c>
      <c r="H111" s="38">
        <v>218.96666666666667</v>
      </c>
      <c r="I111" s="38">
        <v>213.28333333333333</v>
      </c>
      <c r="J111" s="38">
        <v>231.28333333333333</v>
      </c>
      <c r="K111" s="38">
        <v>236.96666666666667</v>
      </c>
      <c r="L111" s="38">
        <v>240.28333333333333</v>
      </c>
      <c r="M111" s="28">
        <v>233.65</v>
      </c>
      <c r="N111" s="28">
        <v>224.65</v>
      </c>
      <c r="O111" s="39">
        <v>19044170</v>
      </c>
      <c r="P111" s="40">
        <v>-8.1117795458955949E-2</v>
      </c>
    </row>
    <row r="112" spans="1:16" ht="12.75" customHeight="1">
      <c r="A112" s="28">
        <v>102</v>
      </c>
      <c r="B112" s="29" t="s">
        <v>42</v>
      </c>
      <c r="C112" s="30" t="s">
        <v>393</v>
      </c>
      <c r="D112" s="31">
        <v>44770</v>
      </c>
      <c r="E112" s="37">
        <v>156.69999999999999</v>
      </c>
      <c r="F112" s="37">
        <v>158.35</v>
      </c>
      <c r="G112" s="38">
        <v>153.39999999999998</v>
      </c>
      <c r="H112" s="38">
        <v>150.1</v>
      </c>
      <c r="I112" s="38">
        <v>145.14999999999998</v>
      </c>
      <c r="J112" s="38">
        <v>161.64999999999998</v>
      </c>
      <c r="K112" s="38">
        <v>166.59999999999997</v>
      </c>
      <c r="L112" s="38">
        <v>169.89999999999998</v>
      </c>
      <c r="M112" s="28">
        <v>163.30000000000001</v>
      </c>
      <c r="N112" s="28">
        <v>155.05000000000001</v>
      </c>
      <c r="O112" s="39">
        <v>10181900</v>
      </c>
      <c r="P112" s="40">
        <v>-5.6689951638903814E-2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3816.9</v>
      </c>
      <c r="F113" s="37">
        <v>3863.4333333333329</v>
      </c>
      <c r="G113" s="38">
        <v>3756.1166666666659</v>
      </c>
      <c r="H113" s="38">
        <v>3695.333333333333</v>
      </c>
      <c r="I113" s="38">
        <v>3588.016666666666</v>
      </c>
      <c r="J113" s="38">
        <v>3924.2166666666658</v>
      </c>
      <c r="K113" s="38">
        <v>4031.5333333333324</v>
      </c>
      <c r="L113" s="38">
        <v>4092.3166666666657</v>
      </c>
      <c r="M113" s="28">
        <v>3970.75</v>
      </c>
      <c r="N113" s="28">
        <v>3802.65</v>
      </c>
      <c r="O113" s="39">
        <v>224550</v>
      </c>
      <c r="P113" s="40">
        <v>-0.25206095428428676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1610.7</v>
      </c>
      <c r="F114" s="37">
        <v>1615.6000000000001</v>
      </c>
      <c r="G114" s="38">
        <v>1599.6000000000004</v>
      </c>
      <c r="H114" s="38">
        <v>1588.5000000000002</v>
      </c>
      <c r="I114" s="38">
        <v>1572.5000000000005</v>
      </c>
      <c r="J114" s="38">
        <v>1626.7000000000003</v>
      </c>
      <c r="K114" s="38">
        <v>1642.6999999999998</v>
      </c>
      <c r="L114" s="38">
        <v>1653.8000000000002</v>
      </c>
      <c r="M114" s="28">
        <v>1631.6</v>
      </c>
      <c r="N114" s="28">
        <v>1604.5</v>
      </c>
      <c r="O114" s="39">
        <v>3145800</v>
      </c>
      <c r="P114" s="40">
        <v>-2.4679109567805543E-2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792.75</v>
      </c>
      <c r="F115" s="37">
        <v>798.81666666666661</v>
      </c>
      <c r="G115" s="38">
        <v>784.73333333333323</v>
      </c>
      <c r="H115" s="38">
        <v>776.71666666666658</v>
      </c>
      <c r="I115" s="38">
        <v>762.63333333333321</v>
      </c>
      <c r="J115" s="38">
        <v>806.83333333333326</v>
      </c>
      <c r="K115" s="38">
        <v>820.91666666666674</v>
      </c>
      <c r="L115" s="38">
        <v>828.93333333333328</v>
      </c>
      <c r="M115" s="28">
        <v>812.9</v>
      </c>
      <c r="N115" s="28">
        <v>790.8</v>
      </c>
      <c r="O115" s="39">
        <v>26737200</v>
      </c>
      <c r="P115" s="40">
        <v>-0.15049612536101342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209.75</v>
      </c>
      <c r="F116" s="37">
        <v>209.06666666666669</v>
      </c>
      <c r="G116" s="38">
        <v>206.68333333333339</v>
      </c>
      <c r="H116" s="38">
        <v>203.6166666666667</v>
      </c>
      <c r="I116" s="38">
        <v>201.23333333333341</v>
      </c>
      <c r="J116" s="38">
        <v>212.13333333333338</v>
      </c>
      <c r="K116" s="38">
        <v>214.51666666666665</v>
      </c>
      <c r="L116" s="38">
        <v>217.58333333333337</v>
      </c>
      <c r="M116" s="28">
        <v>211.45</v>
      </c>
      <c r="N116" s="28">
        <v>206</v>
      </c>
      <c r="O116" s="39">
        <v>15212400</v>
      </c>
      <c r="P116" s="40">
        <v>-0.14143489254108724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1465.2</v>
      </c>
      <c r="F117" s="37">
        <v>1469.9333333333332</v>
      </c>
      <c r="G117" s="38">
        <v>1453.6166666666663</v>
      </c>
      <c r="H117" s="38">
        <v>1442.0333333333331</v>
      </c>
      <c r="I117" s="38">
        <v>1425.7166666666662</v>
      </c>
      <c r="J117" s="38">
        <v>1481.5166666666664</v>
      </c>
      <c r="K117" s="38">
        <v>1497.8333333333335</v>
      </c>
      <c r="L117" s="38">
        <v>1509.4166666666665</v>
      </c>
      <c r="M117" s="28">
        <v>1486.25</v>
      </c>
      <c r="N117" s="28">
        <v>1458.35</v>
      </c>
      <c r="O117" s="39">
        <v>39897300</v>
      </c>
      <c r="P117" s="40">
        <v>-7.7745107557454132E-2</v>
      </c>
    </row>
    <row r="118" spans="1:16" ht="12.75" customHeight="1">
      <c r="A118" s="28">
        <v>108</v>
      </c>
      <c r="B118" s="29" t="s">
        <v>86</v>
      </c>
      <c r="C118" s="30" t="s">
        <v>402</v>
      </c>
      <c r="D118" s="31">
        <v>44770</v>
      </c>
      <c r="E118" s="37">
        <v>631.95000000000005</v>
      </c>
      <c r="F118" s="37">
        <v>639.98333333333335</v>
      </c>
      <c r="G118" s="38">
        <v>622.2166666666667</v>
      </c>
      <c r="H118" s="38">
        <v>612.48333333333335</v>
      </c>
      <c r="I118" s="38">
        <v>594.7166666666667</v>
      </c>
      <c r="J118" s="38">
        <v>649.7166666666667</v>
      </c>
      <c r="K118" s="38">
        <v>667.48333333333335</v>
      </c>
      <c r="L118" s="38">
        <v>677.2166666666667</v>
      </c>
      <c r="M118" s="28">
        <v>657.75</v>
      </c>
      <c r="N118" s="28">
        <v>630.25</v>
      </c>
      <c r="O118" s="39">
        <v>733500</v>
      </c>
      <c r="P118" s="40">
        <v>-0.10192837465564739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74.099999999999994</v>
      </c>
      <c r="F119" s="37">
        <v>74.400000000000006</v>
      </c>
      <c r="G119" s="38">
        <v>73.350000000000009</v>
      </c>
      <c r="H119" s="38">
        <v>72.600000000000009</v>
      </c>
      <c r="I119" s="38">
        <v>71.550000000000011</v>
      </c>
      <c r="J119" s="38">
        <v>75.150000000000006</v>
      </c>
      <c r="K119" s="38">
        <v>76.200000000000017</v>
      </c>
      <c r="L119" s="38">
        <v>76.95</v>
      </c>
      <c r="M119" s="28">
        <v>75.45</v>
      </c>
      <c r="N119" s="28">
        <v>73.650000000000006</v>
      </c>
      <c r="O119" s="39">
        <v>65880750</v>
      </c>
      <c r="P119" s="40">
        <v>0.44565682498930254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899.9</v>
      </c>
      <c r="F120" s="37">
        <v>898.9</v>
      </c>
      <c r="G120" s="38">
        <v>891.05</v>
      </c>
      <c r="H120" s="38">
        <v>882.19999999999993</v>
      </c>
      <c r="I120" s="38">
        <v>874.34999999999991</v>
      </c>
      <c r="J120" s="38">
        <v>907.75</v>
      </c>
      <c r="K120" s="38">
        <v>915.60000000000014</v>
      </c>
      <c r="L120" s="38">
        <v>924.45</v>
      </c>
      <c r="M120" s="28">
        <v>906.75</v>
      </c>
      <c r="N120" s="28">
        <v>890.05</v>
      </c>
      <c r="O120" s="39">
        <v>732550</v>
      </c>
      <c r="P120" s="40">
        <v>-0.13822716310805247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573.85</v>
      </c>
      <c r="F121" s="37">
        <v>580.19999999999993</v>
      </c>
      <c r="G121" s="38">
        <v>565.39999999999986</v>
      </c>
      <c r="H121" s="38">
        <v>556.94999999999993</v>
      </c>
      <c r="I121" s="38">
        <v>542.14999999999986</v>
      </c>
      <c r="J121" s="38">
        <v>588.64999999999986</v>
      </c>
      <c r="K121" s="38">
        <v>603.44999999999982</v>
      </c>
      <c r="L121" s="38">
        <v>611.89999999999986</v>
      </c>
      <c r="M121" s="28">
        <v>595</v>
      </c>
      <c r="N121" s="28">
        <v>571.75</v>
      </c>
      <c r="O121" s="39">
        <v>11564000</v>
      </c>
      <c r="P121" s="40">
        <v>-7.1453664020234661E-2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272.55</v>
      </c>
      <c r="F122" s="37">
        <v>272.76666666666671</v>
      </c>
      <c r="G122" s="38">
        <v>270.93333333333339</v>
      </c>
      <c r="H122" s="38">
        <v>269.31666666666666</v>
      </c>
      <c r="I122" s="38">
        <v>267.48333333333335</v>
      </c>
      <c r="J122" s="38">
        <v>274.38333333333344</v>
      </c>
      <c r="K122" s="38">
        <v>276.21666666666681</v>
      </c>
      <c r="L122" s="38">
        <v>277.83333333333348</v>
      </c>
      <c r="M122" s="28">
        <v>274.60000000000002</v>
      </c>
      <c r="N122" s="28">
        <v>271.14999999999998</v>
      </c>
      <c r="O122" s="39">
        <v>87574400</v>
      </c>
      <c r="P122" s="40">
        <v>-7.327892722901358E-2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327.55</v>
      </c>
      <c r="F123" s="37">
        <v>332.73333333333329</v>
      </c>
      <c r="G123" s="38">
        <v>320.46666666666658</v>
      </c>
      <c r="H123" s="38">
        <v>313.38333333333327</v>
      </c>
      <c r="I123" s="38">
        <v>301.11666666666656</v>
      </c>
      <c r="J123" s="38">
        <v>339.81666666666661</v>
      </c>
      <c r="K123" s="38">
        <v>352.08333333333337</v>
      </c>
      <c r="L123" s="38">
        <v>359.16666666666663</v>
      </c>
      <c r="M123" s="28">
        <v>345</v>
      </c>
      <c r="N123" s="28">
        <v>325.64999999999998</v>
      </c>
      <c r="O123" s="39">
        <v>36125000</v>
      </c>
      <c r="P123" s="40">
        <v>-8.3441692302813106E-2</v>
      </c>
    </row>
    <row r="124" spans="1:16" ht="12.75" customHeight="1">
      <c r="A124" s="28">
        <v>114</v>
      </c>
      <c r="B124" s="29" t="s">
        <v>42</v>
      </c>
      <c r="C124" s="30" t="s">
        <v>404</v>
      </c>
      <c r="D124" s="31">
        <v>44770</v>
      </c>
      <c r="E124" s="37">
        <v>2106.4499999999998</v>
      </c>
      <c r="F124" s="37">
        <v>2110.1166666666663</v>
      </c>
      <c r="G124" s="38">
        <v>2084.3833333333328</v>
      </c>
      <c r="H124" s="38">
        <v>2062.3166666666666</v>
      </c>
      <c r="I124" s="38">
        <v>2036.583333333333</v>
      </c>
      <c r="J124" s="38">
        <v>2132.1833333333325</v>
      </c>
      <c r="K124" s="38">
        <v>2157.9166666666661</v>
      </c>
      <c r="L124" s="38">
        <v>2179.9833333333322</v>
      </c>
      <c r="M124" s="28">
        <v>2135.85</v>
      </c>
      <c r="N124" s="28">
        <v>2088.0500000000002</v>
      </c>
      <c r="O124" s="39">
        <v>434500</v>
      </c>
      <c r="P124" s="40">
        <v>-0.2295757790682211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548.20000000000005</v>
      </c>
      <c r="F125" s="37">
        <v>550.68333333333328</v>
      </c>
      <c r="G125" s="38">
        <v>536.96666666666658</v>
      </c>
      <c r="H125" s="38">
        <v>525.73333333333335</v>
      </c>
      <c r="I125" s="38">
        <v>512.01666666666665</v>
      </c>
      <c r="J125" s="38">
        <v>561.91666666666652</v>
      </c>
      <c r="K125" s="38">
        <v>575.63333333333321</v>
      </c>
      <c r="L125" s="38">
        <v>586.86666666666645</v>
      </c>
      <c r="M125" s="28">
        <v>564.4</v>
      </c>
      <c r="N125" s="28">
        <v>539.45000000000005</v>
      </c>
      <c r="O125" s="39">
        <v>50579100</v>
      </c>
      <c r="P125" s="40">
        <v>-4.2769545222279E-2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511.1</v>
      </c>
      <c r="F126" s="37">
        <v>512.63333333333333</v>
      </c>
      <c r="G126" s="38">
        <v>506.06666666666661</v>
      </c>
      <c r="H126" s="38">
        <v>501.0333333333333</v>
      </c>
      <c r="I126" s="38">
        <v>494.46666666666658</v>
      </c>
      <c r="J126" s="38">
        <v>517.66666666666663</v>
      </c>
      <c r="K126" s="38">
        <v>524.23333333333346</v>
      </c>
      <c r="L126" s="38">
        <v>529.26666666666665</v>
      </c>
      <c r="M126" s="28">
        <v>519.20000000000005</v>
      </c>
      <c r="N126" s="28">
        <v>507.6</v>
      </c>
      <c r="O126" s="39">
        <v>9522500</v>
      </c>
      <c r="P126" s="40">
        <v>-1.5889419971579898E-2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1658.4</v>
      </c>
      <c r="F127" s="37">
        <v>1662.4666666666665</v>
      </c>
      <c r="G127" s="38">
        <v>1642.9333333333329</v>
      </c>
      <c r="H127" s="38">
        <v>1627.4666666666665</v>
      </c>
      <c r="I127" s="38">
        <v>1607.9333333333329</v>
      </c>
      <c r="J127" s="38">
        <v>1677.9333333333329</v>
      </c>
      <c r="K127" s="38">
        <v>1697.4666666666662</v>
      </c>
      <c r="L127" s="38">
        <v>1712.9333333333329</v>
      </c>
      <c r="M127" s="28">
        <v>1682</v>
      </c>
      <c r="N127" s="28">
        <v>1647</v>
      </c>
      <c r="O127" s="39">
        <v>17022400</v>
      </c>
      <c r="P127" s="40">
        <v>-5.9494342291371995E-2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67.150000000000006</v>
      </c>
      <c r="F128" s="37">
        <v>67.816666666666663</v>
      </c>
      <c r="G128" s="38">
        <v>66.333333333333329</v>
      </c>
      <c r="H128" s="38">
        <v>65.516666666666666</v>
      </c>
      <c r="I128" s="38">
        <v>64.033333333333331</v>
      </c>
      <c r="J128" s="38">
        <v>68.633333333333326</v>
      </c>
      <c r="K128" s="38">
        <v>70.116666666666674</v>
      </c>
      <c r="L128" s="38">
        <v>70.933333333333323</v>
      </c>
      <c r="M128" s="28">
        <v>69.3</v>
      </c>
      <c r="N128" s="28">
        <v>67</v>
      </c>
      <c r="O128" s="39">
        <v>51964452</v>
      </c>
      <c r="P128" s="40">
        <v>-0.11772727272727272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2086.65</v>
      </c>
      <c r="F129" s="37">
        <v>2096.35</v>
      </c>
      <c r="G129" s="38">
        <v>2064.7999999999997</v>
      </c>
      <c r="H129" s="38">
        <v>2042.9499999999998</v>
      </c>
      <c r="I129" s="38">
        <v>2011.3999999999996</v>
      </c>
      <c r="J129" s="38">
        <v>2118.1999999999998</v>
      </c>
      <c r="K129" s="38">
        <v>2149.75</v>
      </c>
      <c r="L129" s="38">
        <v>2171.6</v>
      </c>
      <c r="M129" s="28">
        <v>2127.9</v>
      </c>
      <c r="N129" s="28">
        <v>2074.5</v>
      </c>
      <c r="O129" s="39">
        <v>1127500</v>
      </c>
      <c r="P129" s="40">
        <v>-5.4209919261822379E-2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464.35</v>
      </c>
      <c r="F130" s="37">
        <v>464.16666666666669</v>
      </c>
      <c r="G130" s="38">
        <v>459.18333333333339</v>
      </c>
      <c r="H130" s="38">
        <v>454.01666666666671</v>
      </c>
      <c r="I130" s="38">
        <v>449.03333333333342</v>
      </c>
      <c r="J130" s="38">
        <v>469.33333333333337</v>
      </c>
      <c r="K130" s="38">
        <v>474.31666666666661</v>
      </c>
      <c r="L130" s="38">
        <v>479.48333333333335</v>
      </c>
      <c r="M130" s="28">
        <v>469.15</v>
      </c>
      <c r="N130" s="28">
        <v>459</v>
      </c>
      <c r="O130" s="39">
        <v>5867100</v>
      </c>
      <c r="P130" s="40">
        <v>-6.6313377255800623E-2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326.95</v>
      </c>
      <c r="F131" s="37">
        <v>327.26666666666665</v>
      </c>
      <c r="G131" s="38">
        <v>324.83333333333331</v>
      </c>
      <c r="H131" s="38">
        <v>322.71666666666664</v>
      </c>
      <c r="I131" s="38">
        <v>320.2833333333333</v>
      </c>
      <c r="J131" s="38">
        <v>329.38333333333333</v>
      </c>
      <c r="K131" s="38">
        <v>331.81666666666672</v>
      </c>
      <c r="L131" s="38">
        <v>333.93333333333334</v>
      </c>
      <c r="M131" s="28">
        <v>329.7</v>
      </c>
      <c r="N131" s="28">
        <v>325.14999999999998</v>
      </c>
      <c r="O131" s="39">
        <v>17068000</v>
      </c>
      <c r="P131" s="40">
        <v>-0.15488215488215487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1533.5</v>
      </c>
      <c r="F132" s="37">
        <v>1533.8333333333333</v>
      </c>
      <c r="G132" s="38">
        <v>1523.6666666666665</v>
      </c>
      <c r="H132" s="38">
        <v>1513.8333333333333</v>
      </c>
      <c r="I132" s="38">
        <v>1503.6666666666665</v>
      </c>
      <c r="J132" s="38">
        <v>1543.6666666666665</v>
      </c>
      <c r="K132" s="38">
        <v>1553.833333333333</v>
      </c>
      <c r="L132" s="38">
        <v>1563.6666666666665</v>
      </c>
      <c r="M132" s="28">
        <v>1544</v>
      </c>
      <c r="N132" s="28">
        <v>1524</v>
      </c>
      <c r="O132" s="39">
        <v>12101100</v>
      </c>
      <c r="P132" s="40">
        <v>-0.12482891418136453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3983.55</v>
      </c>
      <c r="F133" s="37">
        <v>4021.4</v>
      </c>
      <c r="G133" s="38">
        <v>3932.1500000000005</v>
      </c>
      <c r="H133" s="38">
        <v>3880.7500000000005</v>
      </c>
      <c r="I133" s="38">
        <v>3791.5000000000009</v>
      </c>
      <c r="J133" s="38">
        <v>4072.8</v>
      </c>
      <c r="K133" s="38">
        <v>4162.0499999999993</v>
      </c>
      <c r="L133" s="38">
        <v>4213.45</v>
      </c>
      <c r="M133" s="28">
        <v>4110.6499999999996</v>
      </c>
      <c r="N133" s="28">
        <v>3970</v>
      </c>
      <c r="O133" s="39">
        <v>1422750</v>
      </c>
      <c r="P133" s="40">
        <v>-2.1458784689982462E-2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3023.4</v>
      </c>
      <c r="F134" s="37">
        <v>3041.8333333333335</v>
      </c>
      <c r="G134" s="38">
        <v>2984.666666666667</v>
      </c>
      <c r="H134" s="38">
        <v>2945.9333333333334</v>
      </c>
      <c r="I134" s="38">
        <v>2888.7666666666669</v>
      </c>
      <c r="J134" s="38">
        <v>3080.5666666666671</v>
      </c>
      <c r="K134" s="38">
        <v>3137.733333333334</v>
      </c>
      <c r="L134" s="38">
        <v>3176.4666666666672</v>
      </c>
      <c r="M134" s="28">
        <v>3099</v>
      </c>
      <c r="N134" s="28">
        <v>3003.1</v>
      </c>
      <c r="O134" s="39">
        <v>1425600</v>
      </c>
      <c r="P134" s="40">
        <v>-0.15384615384615385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610.1</v>
      </c>
      <c r="F135" s="37">
        <v>611.7833333333333</v>
      </c>
      <c r="G135" s="38">
        <v>604.56666666666661</v>
      </c>
      <c r="H135" s="38">
        <v>599.0333333333333</v>
      </c>
      <c r="I135" s="38">
        <v>591.81666666666661</v>
      </c>
      <c r="J135" s="38">
        <v>617.31666666666661</v>
      </c>
      <c r="K135" s="38">
        <v>624.5333333333333</v>
      </c>
      <c r="L135" s="38">
        <v>630.06666666666661</v>
      </c>
      <c r="M135" s="28">
        <v>619</v>
      </c>
      <c r="N135" s="28">
        <v>606.25</v>
      </c>
      <c r="O135" s="39">
        <v>7870150</v>
      </c>
      <c r="P135" s="40">
        <v>-0.1345111235744999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1082.1500000000001</v>
      </c>
      <c r="F136" s="37">
        <v>1087.6666666666667</v>
      </c>
      <c r="G136" s="38">
        <v>1072.7333333333336</v>
      </c>
      <c r="H136" s="38">
        <v>1063.3166666666668</v>
      </c>
      <c r="I136" s="38">
        <v>1048.3833333333337</v>
      </c>
      <c r="J136" s="38">
        <v>1097.0833333333335</v>
      </c>
      <c r="K136" s="38">
        <v>1112.0166666666664</v>
      </c>
      <c r="L136" s="38">
        <v>1121.4333333333334</v>
      </c>
      <c r="M136" s="28">
        <v>1102.5999999999999</v>
      </c>
      <c r="N136" s="28">
        <v>1078.25</v>
      </c>
      <c r="O136" s="39">
        <v>14281400</v>
      </c>
      <c r="P136" s="40">
        <v>-0.25735294117647056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172.3</v>
      </c>
      <c r="F137" s="37">
        <v>173.23333333333335</v>
      </c>
      <c r="G137" s="38">
        <v>170.8666666666667</v>
      </c>
      <c r="H137" s="38">
        <v>169.43333333333337</v>
      </c>
      <c r="I137" s="38">
        <v>167.06666666666672</v>
      </c>
      <c r="J137" s="38">
        <v>174.66666666666669</v>
      </c>
      <c r="K137" s="38">
        <v>177.03333333333336</v>
      </c>
      <c r="L137" s="38">
        <v>178.46666666666667</v>
      </c>
      <c r="M137" s="28">
        <v>175.6</v>
      </c>
      <c r="N137" s="28">
        <v>171.8</v>
      </c>
      <c r="O137" s="39">
        <v>22256000</v>
      </c>
      <c r="P137" s="40">
        <v>-9.8947368421052631E-2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85.25</v>
      </c>
      <c r="F138" s="37">
        <v>85.266666666666666</v>
      </c>
      <c r="G138" s="38">
        <v>84.383333333333326</v>
      </c>
      <c r="H138" s="38">
        <v>83.516666666666666</v>
      </c>
      <c r="I138" s="38">
        <v>82.633333333333326</v>
      </c>
      <c r="J138" s="38">
        <v>86.133333333333326</v>
      </c>
      <c r="K138" s="38">
        <v>87.01666666666668</v>
      </c>
      <c r="L138" s="38">
        <v>87.883333333333326</v>
      </c>
      <c r="M138" s="28">
        <v>86.15</v>
      </c>
      <c r="N138" s="28">
        <v>84.4</v>
      </c>
      <c r="O138" s="39">
        <v>28776000</v>
      </c>
      <c r="P138" s="40">
        <v>-2.1124604551484846E-2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479.25</v>
      </c>
      <c r="F139" s="37">
        <v>479.91666666666669</v>
      </c>
      <c r="G139" s="38">
        <v>476.53333333333336</v>
      </c>
      <c r="H139" s="38">
        <v>473.81666666666666</v>
      </c>
      <c r="I139" s="38">
        <v>470.43333333333334</v>
      </c>
      <c r="J139" s="38">
        <v>482.63333333333338</v>
      </c>
      <c r="K139" s="38">
        <v>486.01666666666671</v>
      </c>
      <c r="L139" s="38">
        <v>488.73333333333341</v>
      </c>
      <c r="M139" s="28">
        <v>483.3</v>
      </c>
      <c r="N139" s="28">
        <v>477.2</v>
      </c>
      <c r="O139" s="39">
        <v>10927200</v>
      </c>
      <c r="P139" s="40">
        <v>-2.3694649941031414E-2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8462.75</v>
      </c>
      <c r="F140" s="37">
        <v>8515.4166666666661</v>
      </c>
      <c r="G140" s="38">
        <v>8393.8833333333314</v>
      </c>
      <c r="H140" s="38">
        <v>8325.0166666666646</v>
      </c>
      <c r="I140" s="38">
        <v>8203.4833333333299</v>
      </c>
      <c r="J140" s="38">
        <v>8584.2833333333328</v>
      </c>
      <c r="K140" s="38">
        <v>8705.8166666666693</v>
      </c>
      <c r="L140" s="38">
        <v>8774.6833333333343</v>
      </c>
      <c r="M140" s="28">
        <v>8636.9500000000007</v>
      </c>
      <c r="N140" s="28">
        <v>8446.5499999999993</v>
      </c>
      <c r="O140" s="39">
        <v>3808800</v>
      </c>
      <c r="P140" s="40">
        <v>-7.2404471396215392E-2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760.95</v>
      </c>
      <c r="F141" s="37">
        <v>757.19999999999993</v>
      </c>
      <c r="G141" s="38">
        <v>749.49999999999989</v>
      </c>
      <c r="H141" s="38">
        <v>738.05</v>
      </c>
      <c r="I141" s="38">
        <v>730.34999999999991</v>
      </c>
      <c r="J141" s="38">
        <v>768.64999999999986</v>
      </c>
      <c r="K141" s="38">
        <v>776.34999999999991</v>
      </c>
      <c r="L141" s="38">
        <v>787.79999999999984</v>
      </c>
      <c r="M141" s="28">
        <v>764.9</v>
      </c>
      <c r="N141" s="28">
        <v>745.75</v>
      </c>
      <c r="O141" s="39">
        <v>14351250</v>
      </c>
      <c r="P141" s="40">
        <v>-2.9542284772410294E-2</v>
      </c>
    </row>
    <row r="142" spans="1:16" ht="12.75" customHeight="1">
      <c r="A142" s="28">
        <v>132</v>
      </c>
      <c r="B142" s="29" t="s">
        <v>44</v>
      </c>
      <c r="C142" s="30" t="s">
        <v>436</v>
      </c>
      <c r="D142" s="31">
        <v>44770</v>
      </c>
      <c r="E142" s="37">
        <v>1312.25</v>
      </c>
      <c r="F142" s="37">
        <v>1305.1166666666666</v>
      </c>
      <c r="G142" s="38">
        <v>1272.2333333333331</v>
      </c>
      <c r="H142" s="38">
        <v>1232.2166666666665</v>
      </c>
      <c r="I142" s="38">
        <v>1199.333333333333</v>
      </c>
      <c r="J142" s="38">
        <v>1345.1333333333332</v>
      </c>
      <c r="K142" s="38">
        <v>1378.0166666666669</v>
      </c>
      <c r="L142" s="38">
        <v>1418.0333333333333</v>
      </c>
      <c r="M142" s="28">
        <v>1338</v>
      </c>
      <c r="N142" s="28">
        <v>1265.0999999999999</v>
      </c>
      <c r="O142" s="39">
        <v>3392800</v>
      </c>
      <c r="P142" s="40">
        <v>6.8968776584013361E-2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1411.8</v>
      </c>
      <c r="F143" s="37">
        <v>1418.95</v>
      </c>
      <c r="G143" s="38">
        <v>1388.9</v>
      </c>
      <c r="H143" s="38">
        <v>1366</v>
      </c>
      <c r="I143" s="38">
        <v>1335.95</v>
      </c>
      <c r="J143" s="38">
        <v>1441.8500000000001</v>
      </c>
      <c r="K143" s="38">
        <v>1471.8999999999999</v>
      </c>
      <c r="L143" s="38">
        <v>1494.8000000000002</v>
      </c>
      <c r="M143" s="28">
        <v>1449</v>
      </c>
      <c r="N143" s="28">
        <v>1396.05</v>
      </c>
      <c r="O143" s="39">
        <v>985500</v>
      </c>
      <c r="P143" s="40">
        <v>-0.19688696927715751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783.55</v>
      </c>
      <c r="F144" s="37">
        <v>781.88333333333321</v>
      </c>
      <c r="G144" s="38">
        <v>773.36666666666645</v>
      </c>
      <c r="H144" s="38">
        <v>763.18333333333328</v>
      </c>
      <c r="I144" s="38">
        <v>754.66666666666652</v>
      </c>
      <c r="J144" s="38">
        <v>792.06666666666638</v>
      </c>
      <c r="K144" s="38">
        <v>800.58333333333326</v>
      </c>
      <c r="L144" s="38">
        <v>810.76666666666631</v>
      </c>
      <c r="M144" s="28">
        <v>790.4</v>
      </c>
      <c r="N144" s="28">
        <v>771.7</v>
      </c>
      <c r="O144" s="39">
        <v>1511250</v>
      </c>
      <c r="P144" s="40">
        <v>-0.22006038242200604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762.15</v>
      </c>
      <c r="F145" s="37">
        <v>765.4</v>
      </c>
      <c r="G145" s="38">
        <v>755.8</v>
      </c>
      <c r="H145" s="38">
        <v>749.44999999999993</v>
      </c>
      <c r="I145" s="38">
        <v>739.84999999999991</v>
      </c>
      <c r="J145" s="38">
        <v>771.75</v>
      </c>
      <c r="K145" s="38">
        <v>781.35000000000014</v>
      </c>
      <c r="L145" s="38">
        <v>787.7</v>
      </c>
      <c r="M145" s="28">
        <v>775</v>
      </c>
      <c r="N145" s="28">
        <v>759.05</v>
      </c>
      <c r="O145" s="39">
        <v>2953600</v>
      </c>
      <c r="P145" s="40">
        <v>-6.3241357437361242E-2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2863.2</v>
      </c>
      <c r="F146" s="37">
        <v>2893.8166666666671</v>
      </c>
      <c r="G146" s="38">
        <v>2823.6833333333343</v>
      </c>
      <c r="H146" s="38">
        <v>2784.1666666666674</v>
      </c>
      <c r="I146" s="38">
        <v>2714.0333333333347</v>
      </c>
      <c r="J146" s="38">
        <v>2933.3333333333339</v>
      </c>
      <c r="K146" s="38">
        <v>3003.4666666666662</v>
      </c>
      <c r="L146" s="38">
        <v>3042.9833333333336</v>
      </c>
      <c r="M146" s="28">
        <v>2963.95</v>
      </c>
      <c r="N146" s="28">
        <v>2854.3</v>
      </c>
      <c r="O146" s="39">
        <v>2527000</v>
      </c>
      <c r="P146" s="40">
        <v>-3.5790598290598288E-2</v>
      </c>
    </row>
    <row r="147" spans="1:16" ht="12.75" customHeight="1">
      <c r="A147" s="28">
        <v>137</v>
      </c>
      <c r="B147" s="29" t="s">
        <v>49</v>
      </c>
      <c r="C147" s="30" t="s">
        <v>913</v>
      </c>
      <c r="D147" s="31">
        <v>44770</v>
      </c>
      <c r="E147" s="37">
        <v>118.5</v>
      </c>
      <c r="F147" s="37">
        <v>120.10000000000001</v>
      </c>
      <c r="G147" s="38">
        <v>116.30000000000001</v>
      </c>
      <c r="H147" s="38">
        <v>114.10000000000001</v>
      </c>
      <c r="I147" s="38">
        <v>110.30000000000001</v>
      </c>
      <c r="J147" s="38">
        <v>122.30000000000001</v>
      </c>
      <c r="K147" s="38">
        <v>126.1</v>
      </c>
      <c r="L147" s="38">
        <v>128.30000000000001</v>
      </c>
      <c r="M147" s="28">
        <v>123.9</v>
      </c>
      <c r="N147" s="28">
        <v>117.9</v>
      </c>
      <c r="O147" s="39">
        <v>35527500</v>
      </c>
      <c r="P147" s="40">
        <v>3.8994617047429323E-3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2249</v>
      </c>
      <c r="F148" s="37">
        <v>2259.7333333333331</v>
      </c>
      <c r="G148" s="38">
        <v>2224.2166666666662</v>
      </c>
      <c r="H148" s="38">
        <v>2199.4333333333329</v>
      </c>
      <c r="I148" s="38">
        <v>2163.9166666666661</v>
      </c>
      <c r="J148" s="38">
        <v>2284.5166666666664</v>
      </c>
      <c r="K148" s="38">
        <v>2320.0333333333338</v>
      </c>
      <c r="L148" s="38">
        <v>2344.8166666666666</v>
      </c>
      <c r="M148" s="28">
        <v>2295.25</v>
      </c>
      <c r="N148" s="28">
        <v>2234.9499999999998</v>
      </c>
      <c r="O148" s="39">
        <v>1939700</v>
      </c>
      <c r="P148" s="40">
        <v>-2.7207302088818677E-2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69187.95</v>
      </c>
      <c r="F149" s="37">
        <v>69509.316666666666</v>
      </c>
      <c r="G149" s="38">
        <v>68463.083333333328</v>
      </c>
      <c r="H149" s="38">
        <v>67738.21666666666</v>
      </c>
      <c r="I149" s="38">
        <v>66691.983333333323</v>
      </c>
      <c r="J149" s="38">
        <v>70234.183333333334</v>
      </c>
      <c r="K149" s="38">
        <v>71280.416666666672</v>
      </c>
      <c r="L149" s="38">
        <v>72005.28333333334</v>
      </c>
      <c r="M149" s="28">
        <v>70555.55</v>
      </c>
      <c r="N149" s="28">
        <v>68784.45</v>
      </c>
      <c r="O149" s="39">
        <v>95000</v>
      </c>
      <c r="P149" s="40">
        <v>-7.8653864804577631E-2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978.65</v>
      </c>
      <c r="F150" s="37">
        <v>974.94999999999993</v>
      </c>
      <c r="G150" s="38">
        <v>969.69999999999982</v>
      </c>
      <c r="H150" s="38">
        <v>960.74999999999989</v>
      </c>
      <c r="I150" s="38">
        <v>955.49999999999977</v>
      </c>
      <c r="J150" s="38">
        <v>983.89999999999986</v>
      </c>
      <c r="K150" s="38">
        <v>989.15000000000009</v>
      </c>
      <c r="L150" s="38">
        <v>998.09999999999991</v>
      </c>
      <c r="M150" s="28">
        <v>980.2</v>
      </c>
      <c r="N150" s="28">
        <v>966</v>
      </c>
      <c r="O150" s="39">
        <v>4304625</v>
      </c>
      <c r="P150" s="40">
        <v>-6.2173202614379086E-2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266.39999999999998</v>
      </c>
      <c r="F151" s="37">
        <v>266.05</v>
      </c>
      <c r="G151" s="38">
        <v>261.20000000000005</v>
      </c>
      <c r="H151" s="38">
        <v>256.00000000000006</v>
      </c>
      <c r="I151" s="38">
        <v>251.15000000000009</v>
      </c>
      <c r="J151" s="38">
        <v>271.25</v>
      </c>
      <c r="K151" s="38">
        <v>276.10000000000002</v>
      </c>
      <c r="L151" s="38">
        <v>281.29999999999995</v>
      </c>
      <c r="M151" s="28">
        <v>270.89999999999998</v>
      </c>
      <c r="N151" s="28">
        <v>260.85000000000002</v>
      </c>
      <c r="O151" s="39">
        <v>2977600</v>
      </c>
      <c r="P151" s="40">
        <v>-5.6766345666497721E-2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69</v>
      </c>
      <c r="F152" s="37">
        <v>69.850000000000009</v>
      </c>
      <c r="G152" s="38">
        <v>67.850000000000023</v>
      </c>
      <c r="H152" s="38">
        <v>66.700000000000017</v>
      </c>
      <c r="I152" s="38">
        <v>64.700000000000031</v>
      </c>
      <c r="J152" s="38">
        <v>71.000000000000014</v>
      </c>
      <c r="K152" s="38">
        <v>72.999999999999986</v>
      </c>
      <c r="L152" s="38">
        <v>74.150000000000006</v>
      </c>
      <c r="M152" s="28">
        <v>71.849999999999994</v>
      </c>
      <c r="N152" s="28">
        <v>68.7</v>
      </c>
      <c r="O152" s="39">
        <v>60384000</v>
      </c>
      <c r="P152" s="40">
        <v>-2.3974720065947655E-2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3700.1</v>
      </c>
      <c r="F153" s="37">
        <v>3712.7999999999997</v>
      </c>
      <c r="G153" s="38">
        <v>3625.6499999999996</v>
      </c>
      <c r="H153" s="38">
        <v>3551.2</v>
      </c>
      <c r="I153" s="38">
        <v>3464.0499999999997</v>
      </c>
      <c r="J153" s="38">
        <v>3787.2499999999995</v>
      </c>
      <c r="K153" s="38">
        <v>3874.4</v>
      </c>
      <c r="L153" s="38">
        <v>3948.8499999999995</v>
      </c>
      <c r="M153" s="28">
        <v>3799.95</v>
      </c>
      <c r="N153" s="28">
        <v>3638.35</v>
      </c>
      <c r="O153" s="39">
        <v>1534250</v>
      </c>
      <c r="P153" s="40">
        <v>-4.7788983708301008E-2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3597.85</v>
      </c>
      <c r="F154" s="37">
        <v>3631.8833333333332</v>
      </c>
      <c r="G154" s="38">
        <v>3544.9666666666662</v>
      </c>
      <c r="H154" s="38">
        <v>3492.083333333333</v>
      </c>
      <c r="I154" s="38">
        <v>3405.1666666666661</v>
      </c>
      <c r="J154" s="38">
        <v>3684.7666666666664</v>
      </c>
      <c r="K154" s="38">
        <v>3771.6833333333334</v>
      </c>
      <c r="L154" s="38">
        <v>3824.5666666666666</v>
      </c>
      <c r="M154" s="28">
        <v>3718.8</v>
      </c>
      <c r="N154" s="28">
        <v>3579</v>
      </c>
      <c r="O154" s="39">
        <v>387225</v>
      </c>
      <c r="P154" s="40">
        <v>-2.4376417233560092E-2</v>
      </c>
    </row>
    <row r="155" spans="1:16" ht="12.75" customHeight="1">
      <c r="A155" s="28">
        <v>145</v>
      </c>
      <c r="B155" s="254" t="s">
        <v>44</v>
      </c>
      <c r="C155" s="30" t="s">
        <v>437</v>
      </c>
      <c r="D155" s="31">
        <v>44770</v>
      </c>
      <c r="E155" s="37">
        <v>28.3</v>
      </c>
      <c r="F155" s="37">
        <v>28.5</v>
      </c>
      <c r="G155" s="38">
        <v>27.95</v>
      </c>
      <c r="H155" s="38">
        <v>27.599999999999998</v>
      </c>
      <c r="I155" s="38">
        <v>27.049999999999997</v>
      </c>
      <c r="J155" s="38">
        <v>28.85</v>
      </c>
      <c r="K155" s="38">
        <v>29.4</v>
      </c>
      <c r="L155" s="38">
        <v>29.750000000000004</v>
      </c>
      <c r="M155" s="28">
        <v>29.05</v>
      </c>
      <c r="N155" s="28">
        <v>28.15</v>
      </c>
      <c r="O155" s="39">
        <v>19860000</v>
      </c>
      <c r="P155" s="40">
        <v>-9.6245733788395904E-2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17479.5</v>
      </c>
      <c r="F156" s="37">
        <v>17448.683333333334</v>
      </c>
      <c r="G156" s="38">
        <v>17318.01666666667</v>
      </c>
      <c r="H156" s="38">
        <v>17156.533333333336</v>
      </c>
      <c r="I156" s="38">
        <v>17025.866666666672</v>
      </c>
      <c r="J156" s="38">
        <v>17610.166666666668</v>
      </c>
      <c r="K156" s="38">
        <v>17740.833333333332</v>
      </c>
      <c r="L156" s="38">
        <v>17902.316666666666</v>
      </c>
      <c r="M156" s="28">
        <v>17579.349999999999</v>
      </c>
      <c r="N156" s="28">
        <v>17287.2</v>
      </c>
      <c r="O156" s="39">
        <v>401560</v>
      </c>
      <c r="P156" s="40">
        <v>-1.7962607451608565E-2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108.35</v>
      </c>
      <c r="F157" s="37">
        <v>108.85000000000001</v>
      </c>
      <c r="G157" s="38">
        <v>106.70000000000002</v>
      </c>
      <c r="H157" s="38">
        <v>105.05000000000001</v>
      </c>
      <c r="I157" s="38">
        <v>102.90000000000002</v>
      </c>
      <c r="J157" s="38">
        <v>110.50000000000001</v>
      </c>
      <c r="K157" s="38">
        <v>112.65000000000002</v>
      </c>
      <c r="L157" s="38">
        <v>114.30000000000001</v>
      </c>
      <c r="M157" s="28">
        <v>111</v>
      </c>
      <c r="N157" s="28">
        <v>107.2</v>
      </c>
      <c r="O157" s="39">
        <v>53151100</v>
      </c>
      <c r="P157" s="40">
        <v>-9.8676361983752764E-2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142.85</v>
      </c>
      <c r="F158" s="37">
        <v>142.6</v>
      </c>
      <c r="G158" s="38">
        <v>141.39999999999998</v>
      </c>
      <c r="H158" s="38">
        <v>139.94999999999999</v>
      </c>
      <c r="I158" s="38">
        <v>138.74999999999997</v>
      </c>
      <c r="J158" s="38">
        <v>144.04999999999998</v>
      </c>
      <c r="K158" s="38">
        <v>145.24999999999997</v>
      </c>
      <c r="L158" s="38">
        <v>146.69999999999999</v>
      </c>
      <c r="M158" s="28">
        <v>143.80000000000001</v>
      </c>
      <c r="N158" s="28">
        <v>141.15</v>
      </c>
      <c r="O158" s="39">
        <v>69289200</v>
      </c>
      <c r="P158" s="40">
        <v>-0.27439861517340181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735.45</v>
      </c>
      <c r="F159" s="37">
        <v>734.2833333333333</v>
      </c>
      <c r="G159" s="38">
        <v>724.06666666666661</v>
      </c>
      <c r="H159" s="38">
        <v>712.68333333333328</v>
      </c>
      <c r="I159" s="38">
        <v>702.46666666666658</v>
      </c>
      <c r="J159" s="38">
        <v>745.66666666666663</v>
      </c>
      <c r="K159" s="38">
        <v>755.88333333333333</v>
      </c>
      <c r="L159" s="38">
        <v>767.26666666666665</v>
      </c>
      <c r="M159" s="28">
        <v>744.5</v>
      </c>
      <c r="N159" s="28">
        <v>722.9</v>
      </c>
      <c r="O159" s="39">
        <v>4737600</v>
      </c>
      <c r="P159" s="40">
        <v>1.0300044782803403E-2</v>
      </c>
    </row>
    <row r="160" spans="1:16" ht="12.75" customHeight="1">
      <c r="A160" s="28">
        <v>150</v>
      </c>
      <c r="B160" s="29" t="s">
        <v>86</v>
      </c>
      <c r="C160" s="30" t="s">
        <v>445</v>
      </c>
      <c r="D160" s="31">
        <v>44770</v>
      </c>
      <c r="E160" s="37">
        <v>3104.3</v>
      </c>
      <c r="F160" s="37">
        <v>3112.0666666666671</v>
      </c>
      <c r="G160" s="38">
        <v>3074.5333333333342</v>
      </c>
      <c r="H160" s="38">
        <v>3044.7666666666673</v>
      </c>
      <c r="I160" s="38">
        <v>3007.2333333333345</v>
      </c>
      <c r="J160" s="38">
        <v>3141.8333333333339</v>
      </c>
      <c r="K160" s="38">
        <v>3179.3666666666668</v>
      </c>
      <c r="L160" s="38">
        <v>3209.1333333333337</v>
      </c>
      <c r="M160" s="28">
        <v>3149.6</v>
      </c>
      <c r="N160" s="28">
        <v>3082.3</v>
      </c>
      <c r="O160" s="39">
        <v>290200</v>
      </c>
      <c r="P160" s="40">
        <v>-4.704047286758066E-2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149.05000000000001</v>
      </c>
      <c r="F161" s="37">
        <v>149.86666666666667</v>
      </c>
      <c r="G161" s="38">
        <v>146.78333333333336</v>
      </c>
      <c r="H161" s="38">
        <v>144.51666666666668</v>
      </c>
      <c r="I161" s="38">
        <v>141.43333333333337</v>
      </c>
      <c r="J161" s="38">
        <v>152.13333333333335</v>
      </c>
      <c r="K161" s="38">
        <v>155.21666666666667</v>
      </c>
      <c r="L161" s="38">
        <v>157.48333333333335</v>
      </c>
      <c r="M161" s="28">
        <v>152.94999999999999</v>
      </c>
      <c r="N161" s="28">
        <v>147.6</v>
      </c>
      <c r="O161" s="39">
        <v>52132850</v>
      </c>
      <c r="P161" s="40">
        <v>-0.25892075306479861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40263.85</v>
      </c>
      <c r="F162" s="37">
        <v>40506.666666666664</v>
      </c>
      <c r="G162" s="38">
        <v>39907.23333333333</v>
      </c>
      <c r="H162" s="38">
        <v>39550.616666666669</v>
      </c>
      <c r="I162" s="38">
        <v>38951.183333333334</v>
      </c>
      <c r="J162" s="38">
        <v>40863.283333333326</v>
      </c>
      <c r="K162" s="38">
        <v>41462.71666666666</v>
      </c>
      <c r="L162" s="38">
        <v>41819.333333333321</v>
      </c>
      <c r="M162" s="28">
        <v>41106.1</v>
      </c>
      <c r="N162" s="28">
        <v>40150.050000000003</v>
      </c>
      <c r="O162" s="39">
        <v>103095</v>
      </c>
      <c r="P162" s="40">
        <v>-4.2890962261523467E-2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1625.9</v>
      </c>
      <c r="F163" s="37">
        <v>1635.1000000000001</v>
      </c>
      <c r="G163" s="38">
        <v>1605.2000000000003</v>
      </c>
      <c r="H163" s="38">
        <v>1584.5000000000002</v>
      </c>
      <c r="I163" s="38">
        <v>1554.6000000000004</v>
      </c>
      <c r="J163" s="38">
        <v>1655.8000000000002</v>
      </c>
      <c r="K163" s="38">
        <v>1685.7000000000003</v>
      </c>
      <c r="L163" s="38">
        <v>1706.4</v>
      </c>
      <c r="M163" s="28">
        <v>1665</v>
      </c>
      <c r="N163" s="28">
        <v>1614.4</v>
      </c>
      <c r="O163" s="39">
        <v>3237300</v>
      </c>
      <c r="P163" s="40">
        <v>-1.2830188679245283E-2</v>
      </c>
    </row>
    <row r="164" spans="1:16" ht="12.75" customHeight="1">
      <c r="A164" s="28">
        <v>154</v>
      </c>
      <c r="B164" s="29" t="s">
        <v>86</v>
      </c>
      <c r="C164" s="30" t="s">
        <v>450</v>
      </c>
      <c r="D164" s="31">
        <v>44770</v>
      </c>
      <c r="E164" s="37">
        <v>3401.65</v>
      </c>
      <c r="F164" s="37">
        <v>3430.5499999999997</v>
      </c>
      <c r="G164" s="38">
        <v>3356.0999999999995</v>
      </c>
      <c r="H164" s="38">
        <v>3310.5499999999997</v>
      </c>
      <c r="I164" s="38">
        <v>3236.0999999999995</v>
      </c>
      <c r="J164" s="38">
        <v>3476.0999999999995</v>
      </c>
      <c r="K164" s="38">
        <v>3550.5499999999993</v>
      </c>
      <c r="L164" s="38">
        <v>3596.0999999999995</v>
      </c>
      <c r="M164" s="28">
        <v>3505</v>
      </c>
      <c r="N164" s="28">
        <v>3385</v>
      </c>
      <c r="O164" s="39">
        <v>411600</v>
      </c>
      <c r="P164" s="40">
        <v>-0.11024643320363164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212.7</v>
      </c>
      <c r="F165" s="37">
        <v>213.29999999999998</v>
      </c>
      <c r="G165" s="38">
        <v>210.64999999999998</v>
      </c>
      <c r="H165" s="38">
        <v>208.6</v>
      </c>
      <c r="I165" s="38">
        <v>205.95</v>
      </c>
      <c r="J165" s="38">
        <v>215.34999999999997</v>
      </c>
      <c r="K165" s="38">
        <v>218</v>
      </c>
      <c r="L165" s="38">
        <v>220.04999999999995</v>
      </c>
      <c r="M165" s="28">
        <v>215.95</v>
      </c>
      <c r="N165" s="28">
        <v>211.25</v>
      </c>
      <c r="O165" s="39">
        <v>14409000</v>
      </c>
      <c r="P165" s="40">
        <v>-0.12417943107221006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104.65</v>
      </c>
      <c r="F166" s="37">
        <v>104.58333333333333</v>
      </c>
      <c r="G166" s="38">
        <v>103.96666666666665</v>
      </c>
      <c r="H166" s="38">
        <v>103.28333333333333</v>
      </c>
      <c r="I166" s="38">
        <v>102.66666666666666</v>
      </c>
      <c r="J166" s="38">
        <v>105.26666666666665</v>
      </c>
      <c r="K166" s="38">
        <v>105.88333333333333</v>
      </c>
      <c r="L166" s="38">
        <v>106.56666666666665</v>
      </c>
      <c r="M166" s="28">
        <v>105.2</v>
      </c>
      <c r="N166" s="28">
        <v>103.9</v>
      </c>
      <c r="O166" s="39">
        <v>32413600</v>
      </c>
      <c r="P166" s="40">
        <v>-0.13800494641384997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2089.4499999999998</v>
      </c>
      <c r="F167" s="37">
        <v>2077.6333333333332</v>
      </c>
      <c r="G167" s="38">
        <v>2031.5666666666666</v>
      </c>
      <c r="H167" s="38">
        <v>1973.6833333333334</v>
      </c>
      <c r="I167" s="38">
        <v>1927.6166666666668</v>
      </c>
      <c r="J167" s="38">
        <v>2135.5166666666664</v>
      </c>
      <c r="K167" s="38">
        <v>2181.583333333333</v>
      </c>
      <c r="L167" s="38">
        <v>2239.4666666666662</v>
      </c>
      <c r="M167" s="28">
        <v>2123.6999999999998</v>
      </c>
      <c r="N167" s="28">
        <v>2019.75</v>
      </c>
      <c r="O167" s="39">
        <v>3050500</v>
      </c>
      <c r="P167" s="40">
        <v>-7.1102314250913526E-2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2565.85</v>
      </c>
      <c r="F168" s="37">
        <v>2578.2833333333333</v>
      </c>
      <c r="G168" s="38">
        <v>2542.3166666666666</v>
      </c>
      <c r="H168" s="38">
        <v>2518.7833333333333</v>
      </c>
      <c r="I168" s="38">
        <v>2482.8166666666666</v>
      </c>
      <c r="J168" s="38">
        <v>2601.8166666666666</v>
      </c>
      <c r="K168" s="38">
        <v>2637.7833333333328</v>
      </c>
      <c r="L168" s="38">
        <v>2661.3166666666666</v>
      </c>
      <c r="M168" s="28">
        <v>2614.25</v>
      </c>
      <c r="N168" s="28">
        <v>2554.75</v>
      </c>
      <c r="O168" s="39">
        <v>1776750</v>
      </c>
      <c r="P168" s="40">
        <v>2.1150592216582064E-3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29</v>
      </c>
      <c r="F169" s="37">
        <v>29.3</v>
      </c>
      <c r="G169" s="38">
        <v>28.650000000000002</v>
      </c>
      <c r="H169" s="38">
        <v>28.3</v>
      </c>
      <c r="I169" s="38">
        <v>27.650000000000002</v>
      </c>
      <c r="J169" s="38">
        <v>29.650000000000002</v>
      </c>
      <c r="K169" s="38">
        <v>30.3</v>
      </c>
      <c r="L169" s="38">
        <v>30.650000000000002</v>
      </c>
      <c r="M169" s="28">
        <v>29.95</v>
      </c>
      <c r="N169" s="28">
        <v>28.95</v>
      </c>
      <c r="O169" s="39">
        <v>220752000</v>
      </c>
      <c r="P169" s="40">
        <v>-0.12188136456211812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2194</v>
      </c>
      <c r="F170" s="37">
        <v>2199.75</v>
      </c>
      <c r="G170" s="38">
        <v>2170.1</v>
      </c>
      <c r="H170" s="38">
        <v>2146.1999999999998</v>
      </c>
      <c r="I170" s="38">
        <v>2116.5499999999997</v>
      </c>
      <c r="J170" s="38">
        <v>2223.65</v>
      </c>
      <c r="K170" s="38">
        <v>2253.2999999999997</v>
      </c>
      <c r="L170" s="38">
        <v>2277.2000000000003</v>
      </c>
      <c r="M170" s="28">
        <v>2229.4</v>
      </c>
      <c r="N170" s="28">
        <v>2175.85</v>
      </c>
      <c r="O170" s="39">
        <v>743400</v>
      </c>
      <c r="P170" s="40">
        <v>-0.13958333333333334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212.4</v>
      </c>
      <c r="F171" s="37">
        <v>212.85</v>
      </c>
      <c r="G171" s="38">
        <v>210.54999999999998</v>
      </c>
      <c r="H171" s="38">
        <v>208.7</v>
      </c>
      <c r="I171" s="38">
        <v>206.39999999999998</v>
      </c>
      <c r="J171" s="38">
        <v>214.7</v>
      </c>
      <c r="K171" s="38">
        <v>217</v>
      </c>
      <c r="L171" s="38">
        <v>218.85</v>
      </c>
      <c r="M171" s="28">
        <v>215.15</v>
      </c>
      <c r="N171" s="28">
        <v>211</v>
      </c>
      <c r="O171" s="39">
        <v>54901800</v>
      </c>
      <c r="P171" s="40">
        <v>-0.11356098246191888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1865.05</v>
      </c>
      <c r="F172" s="37">
        <v>1873.0166666666664</v>
      </c>
      <c r="G172" s="38">
        <v>1838.1833333333329</v>
      </c>
      <c r="H172" s="38">
        <v>1811.3166666666666</v>
      </c>
      <c r="I172" s="38">
        <v>1776.4833333333331</v>
      </c>
      <c r="J172" s="38">
        <v>1899.8833333333328</v>
      </c>
      <c r="K172" s="38">
        <v>1934.7166666666662</v>
      </c>
      <c r="L172" s="38">
        <v>1961.5833333333326</v>
      </c>
      <c r="M172" s="28">
        <v>1907.85</v>
      </c>
      <c r="N172" s="28">
        <v>1846.15</v>
      </c>
      <c r="O172" s="39">
        <v>1995521</v>
      </c>
      <c r="P172" s="40">
        <v>-0.1157799819657349</v>
      </c>
    </row>
    <row r="173" spans="1:16" ht="12.75" customHeight="1">
      <c r="A173" s="28">
        <v>163</v>
      </c>
      <c r="B173" s="29" t="s">
        <v>44</v>
      </c>
      <c r="C173" s="30" t="s">
        <v>462</v>
      </c>
      <c r="D173" s="31">
        <v>44770</v>
      </c>
      <c r="E173" s="37">
        <v>147.05000000000001</v>
      </c>
      <c r="F173" s="37">
        <v>147.95000000000002</v>
      </c>
      <c r="G173" s="38">
        <v>144.85000000000002</v>
      </c>
      <c r="H173" s="38">
        <v>142.65</v>
      </c>
      <c r="I173" s="38">
        <v>139.55000000000001</v>
      </c>
      <c r="J173" s="38">
        <v>150.15000000000003</v>
      </c>
      <c r="K173" s="38">
        <v>153.25</v>
      </c>
      <c r="L173" s="38">
        <v>155.45000000000005</v>
      </c>
      <c r="M173" s="28">
        <v>151.05000000000001</v>
      </c>
      <c r="N173" s="28">
        <v>145.75</v>
      </c>
      <c r="O173" s="39">
        <v>7255500</v>
      </c>
      <c r="P173" s="40">
        <v>-7.093924066841667E-2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621</v>
      </c>
      <c r="F174" s="37">
        <v>618.76666666666677</v>
      </c>
      <c r="G174" s="38">
        <v>611.33333333333348</v>
      </c>
      <c r="H174" s="38">
        <v>601.66666666666674</v>
      </c>
      <c r="I174" s="38">
        <v>594.23333333333346</v>
      </c>
      <c r="J174" s="38">
        <v>628.43333333333351</v>
      </c>
      <c r="K174" s="38">
        <v>635.86666666666667</v>
      </c>
      <c r="L174" s="38">
        <v>645.53333333333353</v>
      </c>
      <c r="M174" s="28">
        <v>626.20000000000005</v>
      </c>
      <c r="N174" s="28">
        <v>609.1</v>
      </c>
      <c r="O174" s="39">
        <v>4168400</v>
      </c>
      <c r="P174" s="40">
        <v>2.6800670016750419E-2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83.65</v>
      </c>
      <c r="F175" s="37">
        <v>84.05</v>
      </c>
      <c r="G175" s="38">
        <v>82.199999999999989</v>
      </c>
      <c r="H175" s="38">
        <v>80.749999999999986</v>
      </c>
      <c r="I175" s="38">
        <v>78.899999999999977</v>
      </c>
      <c r="J175" s="38">
        <v>85.5</v>
      </c>
      <c r="K175" s="38">
        <v>87.35</v>
      </c>
      <c r="L175" s="38">
        <v>88.800000000000011</v>
      </c>
      <c r="M175" s="28">
        <v>85.9</v>
      </c>
      <c r="N175" s="28">
        <v>82.6</v>
      </c>
      <c r="O175" s="39">
        <v>43000000</v>
      </c>
      <c r="P175" s="40">
        <v>-9.4246781943072358E-2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120.15</v>
      </c>
      <c r="F176" s="37">
        <v>119.51666666666665</v>
      </c>
      <c r="G176" s="38">
        <v>118.23333333333331</v>
      </c>
      <c r="H176" s="38">
        <v>116.31666666666665</v>
      </c>
      <c r="I176" s="38">
        <v>115.0333333333333</v>
      </c>
      <c r="J176" s="38">
        <v>121.43333333333331</v>
      </c>
      <c r="K176" s="38">
        <v>122.71666666666667</v>
      </c>
      <c r="L176" s="38">
        <v>124.63333333333331</v>
      </c>
      <c r="M176" s="28">
        <v>120.8</v>
      </c>
      <c r="N176" s="28">
        <v>117.6</v>
      </c>
      <c r="O176" s="39">
        <v>37308000</v>
      </c>
      <c r="P176" s="40">
        <v>-0.25657580105212818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2592</v>
      </c>
      <c r="F177" s="37">
        <v>2588.4333333333334</v>
      </c>
      <c r="G177" s="38">
        <v>2564.8166666666666</v>
      </c>
      <c r="H177" s="38">
        <v>2537.6333333333332</v>
      </c>
      <c r="I177" s="38">
        <v>2514.0166666666664</v>
      </c>
      <c r="J177" s="38">
        <v>2615.6166666666668</v>
      </c>
      <c r="K177" s="38">
        <v>2639.2333333333336</v>
      </c>
      <c r="L177" s="38">
        <v>2666.416666666667</v>
      </c>
      <c r="M177" s="28">
        <v>2612.0500000000002</v>
      </c>
      <c r="N177" s="28">
        <v>2561.25</v>
      </c>
      <c r="O177" s="39">
        <v>33432000</v>
      </c>
      <c r="P177" s="40">
        <v>-2.2098720292504571E-2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68.75</v>
      </c>
      <c r="F178" s="37">
        <v>69.366666666666674</v>
      </c>
      <c r="G178" s="38">
        <v>67.833333333333343</v>
      </c>
      <c r="H178" s="38">
        <v>66.916666666666671</v>
      </c>
      <c r="I178" s="38">
        <v>65.38333333333334</v>
      </c>
      <c r="J178" s="38">
        <v>70.283333333333346</v>
      </c>
      <c r="K178" s="38">
        <v>71.816666666666677</v>
      </c>
      <c r="L178" s="38">
        <v>72.733333333333348</v>
      </c>
      <c r="M178" s="28">
        <v>70.900000000000006</v>
      </c>
      <c r="N178" s="28">
        <v>68.45</v>
      </c>
      <c r="O178" s="39">
        <v>102090000</v>
      </c>
      <c r="P178" s="40">
        <v>-5.2152942350677418E-2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768.05</v>
      </c>
      <c r="F179" s="37">
        <v>769.7833333333333</v>
      </c>
      <c r="G179" s="38">
        <v>760.06666666666661</v>
      </c>
      <c r="H179" s="38">
        <v>752.08333333333326</v>
      </c>
      <c r="I179" s="38">
        <v>742.36666666666656</v>
      </c>
      <c r="J179" s="38">
        <v>777.76666666666665</v>
      </c>
      <c r="K179" s="38">
        <v>787.48333333333335</v>
      </c>
      <c r="L179" s="38">
        <v>795.4666666666667</v>
      </c>
      <c r="M179" s="28">
        <v>779.5</v>
      </c>
      <c r="N179" s="28">
        <v>761.8</v>
      </c>
      <c r="O179" s="39">
        <v>7241600</v>
      </c>
      <c r="P179" s="40">
        <v>1.4797604724169882E-3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1083.2</v>
      </c>
      <c r="F180" s="37">
        <v>1079.1833333333334</v>
      </c>
      <c r="G180" s="38">
        <v>1066.9666666666667</v>
      </c>
      <c r="H180" s="38">
        <v>1050.7333333333333</v>
      </c>
      <c r="I180" s="38">
        <v>1038.5166666666667</v>
      </c>
      <c r="J180" s="38">
        <v>1095.4166666666667</v>
      </c>
      <c r="K180" s="38">
        <v>1107.6333333333334</v>
      </c>
      <c r="L180" s="38">
        <v>1123.8666666666668</v>
      </c>
      <c r="M180" s="28">
        <v>1091.4000000000001</v>
      </c>
      <c r="N180" s="28">
        <v>1062.95</v>
      </c>
      <c r="O180" s="39">
        <v>7304250</v>
      </c>
      <c r="P180" s="40">
        <v>-6.5444774973610981E-2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464.8</v>
      </c>
      <c r="F181" s="37">
        <v>465.09999999999997</v>
      </c>
      <c r="G181" s="38">
        <v>460.49999999999994</v>
      </c>
      <c r="H181" s="38">
        <v>456.2</v>
      </c>
      <c r="I181" s="38">
        <v>451.59999999999997</v>
      </c>
      <c r="J181" s="38">
        <v>469.39999999999992</v>
      </c>
      <c r="K181" s="38">
        <v>473.99999999999994</v>
      </c>
      <c r="L181" s="38">
        <v>478.2999999999999</v>
      </c>
      <c r="M181" s="28">
        <v>469.7</v>
      </c>
      <c r="N181" s="28">
        <v>460.8</v>
      </c>
      <c r="O181" s="39">
        <v>58504500</v>
      </c>
      <c r="P181" s="40">
        <v>-8.3059055858566863E-2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18776.05</v>
      </c>
      <c r="F182" s="37">
        <v>18883.166666666668</v>
      </c>
      <c r="G182" s="38">
        <v>18603.933333333334</v>
      </c>
      <c r="H182" s="38">
        <v>18431.816666666666</v>
      </c>
      <c r="I182" s="38">
        <v>18152.583333333332</v>
      </c>
      <c r="J182" s="38">
        <v>19055.283333333336</v>
      </c>
      <c r="K182" s="38">
        <v>19334.516666666666</v>
      </c>
      <c r="L182" s="38">
        <v>19506.633333333339</v>
      </c>
      <c r="M182" s="28">
        <v>19162.400000000001</v>
      </c>
      <c r="N182" s="28">
        <v>18711.05</v>
      </c>
      <c r="O182" s="39">
        <v>265675</v>
      </c>
      <c r="P182" s="40">
        <v>-8.6006708523264822E-2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2398.65</v>
      </c>
      <c r="F183" s="37">
        <v>2405.6</v>
      </c>
      <c r="G183" s="38">
        <v>2380.75</v>
      </c>
      <c r="H183" s="38">
        <v>2362.85</v>
      </c>
      <c r="I183" s="38">
        <v>2338</v>
      </c>
      <c r="J183" s="38">
        <v>2423.5</v>
      </c>
      <c r="K183" s="38">
        <v>2448.3499999999995</v>
      </c>
      <c r="L183" s="38">
        <v>2466.25</v>
      </c>
      <c r="M183" s="28">
        <v>2430.4499999999998</v>
      </c>
      <c r="N183" s="28">
        <v>2387.6999999999998</v>
      </c>
      <c r="O183" s="39">
        <v>1595550</v>
      </c>
      <c r="P183" s="40">
        <v>-2.9116465863453816E-2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2251.6</v>
      </c>
      <c r="F184" s="37">
        <v>2267.1833333333329</v>
      </c>
      <c r="G184" s="38">
        <v>2228.4166666666661</v>
      </c>
      <c r="H184" s="38">
        <v>2205.2333333333331</v>
      </c>
      <c r="I184" s="38">
        <v>2166.4666666666662</v>
      </c>
      <c r="J184" s="38">
        <v>2290.3666666666659</v>
      </c>
      <c r="K184" s="38">
        <v>2329.1333333333332</v>
      </c>
      <c r="L184" s="38">
        <v>2352.3166666666657</v>
      </c>
      <c r="M184" s="28">
        <v>2305.9499999999998</v>
      </c>
      <c r="N184" s="28">
        <v>2244</v>
      </c>
      <c r="O184" s="39">
        <v>3281625</v>
      </c>
      <c r="P184" s="40">
        <v>-3.9723471963129593E-2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1188.2</v>
      </c>
      <c r="F185" s="37">
        <v>1197.6499999999999</v>
      </c>
      <c r="G185" s="38">
        <v>1168.5499999999997</v>
      </c>
      <c r="H185" s="38">
        <v>1148.8999999999999</v>
      </c>
      <c r="I185" s="38">
        <v>1119.7999999999997</v>
      </c>
      <c r="J185" s="38">
        <v>1217.2999999999997</v>
      </c>
      <c r="K185" s="38">
        <v>1246.3999999999996</v>
      </c>
      <c r="L185" s="38">
        <v>1266.0499999999997</v>
      </c>
      <c r="M185" s="28">
        <v>1226.75</v>
      </c>
      <c r="N185" s="28">
        <v>1178</v>
      </c>
      <c r="O185" s="39">
        <v>3310800</v>
      </c>
      <c r="P185" s="40">
        <v>-7.2293207800941492E-2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831.6</v>
      </c>
      <c r="F186" s="37">
        <v>835.01666666666677</v>
      </c>
      <c r="G186" s="38">
        <v>822.68333333333351</v>
      </c>
      <c r="H186" s="38">
        <v>813.76666666666677</v>
      </c>
      <c r="I186" s="38">
        <v>801.43333333333351</v>
      </c>
      <c r="J186" s="38">
        <v>843.93333333333351</v>
      </c>
      <c r="K186" s="38">
        <v>856.26666666666677</v>
      </c>
      <c r="L186" s="38">
        <v>865.18333333333351</v>
      </c>
      <c r="M186" s="28">
        <v>847.35</v>
      </c>
      <c r="N186" s="28">
        <v>826.1</v>
      </c>
      <c r="O186" s="39">
        <v>21082600</v>
      </c>
      <c r="P186" s="40">
        <v>-1.9851601145535018E-2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416.15</v>
      </c>
      <c r="F187" s="37">
        <v>418.2166666666667</v>
      </c>
      <c r="G187" s="38">
        <v>410.18333333333339</v>
      </c>
      <c r="H187" s="38">
        <v>404.2166666666667</v>
      </c>
      <c r="I187" s="38">
        <v>396.18333333333339</v>
      </c>
      <c r="J187" s="38">
        <v>424.18333333333339</v>
      </c>
      <c r="K187" s="38">
        <v>432.2166666666667</v>
      </c>
      <c r="L187" s="38">
        <v>438.18333333333339</v>
      </c>
      <c r="M187" s="28">
        <v>426.25</v>
      </c>
      <c r="N187" s="28">
        <v>412.25</v>
      </c>
      <c r="O187" s="39">
        <v>5989500</v>
      </c>
      <c r="P187" s="40">
        <v>-0.52236842105263159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556.04999999999995</v>
      </c>
      <c r="F188" s="37">
        <v>556.56666666666661</v>
      </c>
      <c r="G188" s="38">
        <v>549.58333333333326</v>
      </c>
      <c r="H188" s="38">
        <v>543.11666666666667</v>
      </c>
      <c r="I188" s="38">
        <v>536.13333333333333</v>
      </c>
      <c r="J188" s="38">
        <v>563.03333333333319</v>
      </c>
      <c r="K188" s="38">
        <v>570.01666666666654</v>
      </c>
      <c r="L188" s="38">
        <v>576.48333333333312</v>
      </c>
      <c r="M188" s="28">
        <v>563.54999999999995</v>
      </c>
      <c r="N188" s="28">
        <v>550.1</v>
      </c>
      <c r="O188" s="39">
        <v>895000</v>
      </c>
      <c r="P188" s="40">
        <v>-0.13917476195056266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792.15</v>
      </c>
      <c r="F189" s="37">
        <v>798.34999999999991</v>
      </c>
      <c r="G189" s="38">
        <v>783.89999999999986</v>
      </c>
      <c r="H189" s="38">
        <v>775.65</v>
      </c>
      <c r="I189" s="38">
        <v>761.19999999999993</v>
      </c>
      <c r="J189" s="38">
        <v>806.5999999999998</v>
      </c>
      <c r="K189" s="38">
        <v>821.04999999999984</v>
      </c>
      <c r="L189" s="38">
        <v>829.29999999999973</v>
      </c>
      <c r="M189" s="28">
        <v>812.8</v>
      </c>
      <c r="N189" s="28">
        <v>790.1</v>
      </c>
      <c r="O189" s="39">
        <v>4923000</v>
      </c>
      <c r="P189" s="40">
        <v>-5.107941403238242E-2</v>
      </c>
    </row>
    <row r="190" spans="1:16" ht="12.75" customHeight="1">
      <c r="A190" s="28">
        <v>180</v>
      </c>
      <c r="B190" s="29" t="s">
        <v>74</v>
      </c>
      <c r="C190" s="30" t="s">
        <v>505</v>
      </c>
      <c r="D190" s="31">
        <v>44770</v>
      </c>
      <c r="E190" s="37">
        <v>915.05</v>
      </c>
      <c r="F190" s="37">
        <v>916.75</v>
      </c>
      <c r="G190" s="38">
        <v>904.4</v>
      </c>
      <c r="H190" s="38">
        <v>893.75</v>
      </c>
      <c r="I190" s="38">
        <v>881.4</v>
      </c>
      <c r="J190" s="38">
        <v>927.4</v>
      </c>
      <c r="K190" s="38">
        <v>939.74999999999989</v>
      </c>
      <c r="L190" s="38">
        <v>950.4</v>
      </c>
      <c r="M190" s="28">
        <v>929.1</v>
      </c>
      <c r="N190" s="28">
        <v>906.1</v>
      </c>
      <c r="O190" s="39">
        <v>3238000</v>
      </c>
      <c r="P190" s="40">
        <v>-6.0686934323508933E-2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708.2</v>
      </c>
      <c r="F191" s="37">
        <v>711.65</v>
      </c>
      <c r="G191" s="38">
        <v>702.55</v>
      </c>
      <c r="H191" s="38">
        <v>696.9</v>
      </c>
      <c r="I191" s="38">
        <v>687.8</v>
      </c>
      <c r="J191" s="38">
        <v>717.3</v>
      </c>
      <c r="K191" s="38">
        <v>726.40000000000009</v>
      </c>
      <c r="L191" s="38">
        <v>732.05</v>
      </c>
      <c r="M191" s="28">
        <v>720.75</v>
      </c>
      <c r="N191" s="28">
        <v>706</v>
      </c>
      <c r="O191" s="39">
        <v>7729200</v>
      </c>
      <c r="P191" s="40">
        <v>-3.6625722138089629E-2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412.8</v>
      </c>
      <c r="F192" s="37">
        <v>416.23333333333335</v>
      </c>
      <c r="G192" s="38">
        <v>408.01666666666671</v>
      </c>
      <c r="H192" s="38">
        <v>403.23333333333335</v>
      </c>
      <c r="I192" s="38">
        <v>395.01666666666671</v>
      </c>
      <c r="J192" s="38">
        <v>421.01666666666671</v>
      </c>
      <c r="K192" s="38">
        <v>429.23333333333341</v>
      </c>
      <c r="L192" s="38">
        <v>434.01666666666671</v>
      </c>
      <c r="M192" s="28">
        <v>424.45</v>
      </c>
      <c r="N192" s="28">
        <v>411.45</v>
      </c>
      <c r="O192" s="39">
        <v>61249350</v>
      </c>
      <c r="P192" s="40">
        <v>-7.2003799900684409E-2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202.65</v>
      </c>
      <c r="F193" s="37">
        <v>204.9</v>
      </c>
      <c r="G193" s="38">
        <v>199.85000000000002</v>
      </c>
      <c r="H193" s="38">
        <v>197.05</v>
      </c>
      <c r="I193" s="38">
        <v>192.00000000000003</v>
      </c>
      <c r="J193" s="38">
        <v>207.70000000000002</v>
      </c>
      <c r="K193" s="38">
        <v>212.75000000000003</v>
      </c>
      <c r="L193" s="38">
        <v>215.55</v>
      </c>
      <c r="M193" s="28">
        <v>209.95</v>
      </c>
      <c r="N193" s="28">
        <v>202.1</v>
      </c>
      <c r="O193" s="39">
        <v>81995625</v>
      </c>
      <c r="P193" s="40">
        <v>-5.0123157524338276E-2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865.4</v>
      </c>
      <c r="F194" s="37">
        <v>873.93333333333339</v>
      </c>
      <c r="G194" s="38">
        <v>852.86666666666679</v>
      </c>
      <c r="H194" s="38">
        <v>840.33333333333337</v>
      </c>
      <c r="I194" s="38">
        <v>819.26666666666677</v>
      </c>
      <c r="J194" s="38">
        <v>886.46666666666681</v>
      </c>
      <c r="K194" s="38">
        <v>907.53333333333342</v>
      </c>
      <c r="L194" s="38">
        <v>920.06666666666683</v>
      </c>
      <c r="M194" s="28">
        <v>895</v>
      </c>
      <c r="N194" s="28">
        <v>861.4</v>
      </c>
      <c r="O194" s="39">
        <v>29766150</v>
      </c>
      <c r="P194" s="40">
        <v>-5.5760778709520856E-2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3267.25</v>
      </c>
      <c r="F195" s="37">
        <v>3278.3666666666668</v>
      </c>
      <c r="G195" s="38">
        <v>3247.7833333333338</v>
      </c>
      <c r="H195" s="38">
        <v>3228.3166666666671</v>
      </c>
      <c r="I195" s="38">
        <v>3197.733333333334</v>
      </c>
      <c r="J195" s="38">
        <v>3297.8333333333335</v>
      </c>
      <c r="K195" s="38">
        <v>3328.4166666666665</v>
      </c>
      <c r="L195" s="38">
        <v>3347.8833333333332</v>
      </c>
      <c r="M195" s="28">
        <v>3308.95</v>
      </c>
      <c r="N195" s="28">
        <v>3258.9</v>
      </c>
      <c r="O195" s="39">
        <v>11587500</v>
      </c>
      <c r="P195" s="40">
        <v>-2.4079033806660266E-2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971.45</v>
      </c>
      <c r="F196" s="37">
        <v>979.94999999999993</v>
      </c>
      <c r="G196" s="38">
        <v>960.34999999999991</v>
      </c>
      <c r="H196" s="38">
        <v>949.25</v>
      </c>
      <c r="I196" s="38">
        <v>929.65</v>
      </c>
      <c r="J196" s="38">
        <v>991.04999999999984</v>
      </c>
      <c r="K196" s="38">
        <v>1010.65</v>
      </c>
      <c r="L196" s="38">
        <v>1021.7499999999998</v>
      </c>
      <c r="M196" s="28">
        <v>999.55</v>
      </c>
      <c r="N196" s="28">
        <v>968.85</v>
      </c>
      <c r="O196" s="39">
        <v>24490200</v>
      </c>
      <c r="P196" s="40">
        <v>-1.9387853161637516E-2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1936.2</v>
      </c>
      <c r="F197" s="37">
        <v>1941.0333333333335</v>
      </c>
      <c r="G197" s="38">
        <v>1920.166666666667</v>
      </c>
      <c r="H197" s="38">
        <v>1904.1333333333334</v>
      </c>
      <c r="I197" s="38">
        <v>1883.2666666666669</v>
      </c>
      <c r="J197" s="38">
        <v>1957.0666666666671</v>
      </c>
      <c r="K197" s="38">
        <v>1977.9333333333334</v>
      </c>
      <c r="L197" s="38">
        <v>1993.9666666666672</v>
      </c>
      <c r="M197" s="28">
        <v>1961.9</v>
      </c>
      <c r="N197" s="28">
        <v>1925</v>
      </c>
      <c r="O197" s="39">
        <v>8138625</v>
      </c>
      <c r="P197" s="40">
        <v>-2.3443124550035999E-2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2859.45</v>
      </c>
      <c r="F198" s="37">
        <v>2856.9499999999994</v>
      </c>
      <c r="G198" s="38">
        <v>2836.6999999999989</v>
      </c>
      <c r="H198" s="38">
        <v>2813.9499999999994</v>
      </c>
      <c r="I198" s="38">
        <v>2793.6999999999989</v>
      </c>
      <c r="J198" s="38">
        <v>2879.6999999999989</v>
      </c>
      <c r="K198" s="38">
        <v>2899.95</v>
      </c>
      <c r="L198" s="38">
        <v>2922.6999999999989</v>
      </c>
      <c r="M198" s="28">
        <v>2877.2</v>
      </c>
      <c r="N198" s="28">
        <v>2834.2</v>
      </c>
      <c r="O198" s="39">
        <v>880000</v>
      </c>
      <c r="P198" s="40">
        <v>-0.10364145658263306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451.1</v>
      </c>
      <c r="F199" s="37">
        <v>452.56666666666661</v>
      </c>
      <c r="G199" s="38">
        <v>444.93333333333322</v>
      </c>
      <c r="H199" s="38">
        <v>438.76666666666659</v>
      </c>
      <c r="I199" s="38">
        <v>431.13333333333321</v>
      </c>
      <c r="J199" s="38">
        <v>458.73333333333323</v>
      </c>
      <c r="K199" s="38">
        <v>466.36666666666667</v>
      </c>
      <c r="L199" s="38">
        <v>472.53333333333325</v>
      </c>
      <c r="M199" s="28">
        <v>460.2</v>
      </c>
      <c r="N199" s="28">
        <v>446.4</v>
      </c>
      <c r="O199" s="39">
        <v>3288000</v>
      </c>
      <c r="P199" s="40">
        <v>-0.20837847598410977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1077.5999999999999</v>
      </c>
      <c r="F200" s="37">
        <v>1088.6333333333332</v>
      </c>
      <c r="G200" s="38">
        <v>1062.2666666666664</v>
      </c>
      <c r="H200" s="38">
        <v>1046.9333333333332</v>
      </c>
      <c r="I200" s="38">
        <v>1020.5666666666664</v>
      </c>
      <c r="J200" s="38">
        <v>1103.9666666666665</v>
      </c>
      <c r="K200" s="38">
        <v>1130.3333333333333</v>
      </c>
      <c r="L200" s="38">
        <v>1145.6666666666665</v>
      </c>
      <c r="M200" s="28">
        <v>1115</v>
      </c>
      <c r="N200" s="28">
        <v>1073.3</v>
      </c>
      <c r="O200" s="39">
        <v>4369575</v>
      </c>
      <c r="P200" s="40">
        <v>-3.227360308285164E-2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816.8</v>
      </c>
      <c r="F201" s="37">
        <v>817.0333333333333</v>
      </c>
      <c r="G201" s="38">
        <v>809.61666666666656</v>
      </c>
      <c r="H201" s="38">
        <v>802.43333333333328</v>
      </c>
      <c r="I201" s="38">
        <v>795.01666666666654</v>
      </c>
      <c r="J201" s="38">
        <v>824.21666666666658</v>
      </c>
      <c r="K201" s="38">
        <v>831.63333333333333</v>
      </c>
      <c r="L201" s="38">
        <v>838.81666666666661</v>
      </c>
      <c r="M201" s="28">
        <v>824.45</v>
      </c>
      <c r="N201" s="28">
        <v>809.85</v>
      </c>
      <c r="O201" s="39">
        <v>9704800</v>
      </c>
      <c r="P201" s="40">
        <v>-0.13619937694704048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1458.65</v>
      </c>
      <c r="F202" s="37">
        <v>1453.9833333333333</v>
      </c>
      <c r="G202" s="38">
        <v>1440.9666666666667</v>
      </c>
      <c r="H202" s="38">
        <v>1423.2833333333333</v>
      </c>
      <c r="I202" s="38">
        <v>1410.2666666666667</v>
      </c>
      <c r="J202" s="38">
        <v>1471.6666666666667</v>
      </c>
      <c r="K202" s="38">
        <v>1484.6833333333336</v>
      </c>
      <c r="L202" s="38">
        <v>1502.3666666666668</v>
      </c>
      <c r="M202" s="28">
        <v>1467</v>
      </c>
      <c r="N202" s="28">
        <v>1436.3</v>
      </c>
      <c r="O202" s="39">
        <v>831600</v>
      </c>
      <c r="P202" s="40">
        <v>-0.16898171280103927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5560.8</v>
      </c>
      <c r="F203" s="37">
        <v>5565.8500000000013</v>
      </c>
      <c r="G203" s="38">
        <v>5511.1000000000022</v>
      </c>
      <c r="H203" s="38">
        <v>5461.4000000000005</v>
      </c>
      <c r="I203" s="38">
        <v>5406.6500000000015</v>
      </c>
      <c r="J203" s="38">
        <v>5615.5500000000029</v>
      </c>
      <c r="K203" s="38">
        <v>5670.3000000000011</v>
      </c>
      <c r="L203" s="38">
        <v>5720.0000000000036</v>
      </c>
      <c r="M203" s="28">
        <v>5620.6</v>
      </c>
      <c r="N203" s="28">
        <v>5516.15</v>
      </c>
      <c r="O203" s="39">
        <v>2959900</v>
      </c>
      <c r="P203" s="40">
        <v>-4.771250241297214E-2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629.85</v>
      </c>
      <c r="F204" s="37">
        <v>634.2166666666667</v>
      </c>
      <c r="G204" s="38">
        <v>623.78333333333342</v>
      </c>
      <c r="H204" s="38">
        <v>617.7166666666667</v>
      </c>
      <c r="I204" s="38">
        <v>607.28333333333342</v>
      </c>
      <c r="J204" s="38">
        <v>640.28333333333342</v>
      </c>
      <c r="K204" s="38">
        <v>650.71666666666681</v>
      </c>
      <c r="L204" s="38">
        <v>656.78333333333342</v>
      </c>
      <c r="M204" s="28">
        <v>644.65</v>
      </c>
      <c r="N204" s="28">
        <v>628.15</v>
      </c>
      <c r="O204" s="39">
        <v>20640100</v>
      </c>
      <c r="P204" s="40">
        <v>-5.7129283211592136E-2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223.55</v>
      </c>
      <c r="F205" s="37">
        <v>227.16666666666666</v>
      </c>
      <c r="G205" s="38">
        <v>219.23333333333332</v>
      </c>
      <c r="H205" s="38">
        <v>214.91666666666666</v>
      </c>
      <c r="I205" s="38">
        <v>206.98333333333332</v>
      </c>
      <c r="J205" s="38">
        <v>231.48333333333332</v>
      </c>
      <c r="K205" s="38">
        <v>239.41666666666666</v>
      </c>
      <c r="L205" s="38">
        <v>243.73333333333332</v>
      </c>
      <c r="M205" s="28">
        <v>235.1</v>
      </c>
      <c r="N205" s="28">
        <v>222.85</v>
      </c>
      <c r="O205" s="39">
        <v>63739100</v>
      </c>
      <c r="P205" s="40">
        <v>-2.9638019727216951E-2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960.05</v>
      </c>
      <c r="F206" s="37">
        <v>960.4</v>
      </c>
      <c r="G206" s="38">
        <v>947.9</v>
      </c>
      <c r="H206" s="38">
        <v>935.75</v>
      </c>
      <c r="I206" s="38">
        <v>923.25</v>
      </c>
      <c r="J206" s="38">
        <v>972.55</v>
      </c>
      <c r="K206" s="38">
        <v>985.05</v>
      </c>
      <c r="L206" s="38">
        <v>997.19999999999993</v>
      </c>
      <c r="M206" s="28">
        <v>972.9</v>
      </c>
      <c r="N206" s="28">
        <v>948.25</v>
      </c>
      <c r="O206" s="39">
        <v>4188000</v>
      </c>
      <c r="P206" s="40">
        <v>-5.49475346947986E-2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1562.35</v>
      </c>
      <c r="F207" s="37">
        <v>1563.7</v>
      </c>
      <c r="G207" s="38">
        <v>1552.4</v>
      </c>
      <c r="H207" s="38">
        <v>1542.45</v>
      </c>
      <c r="I207" s="38">
        <v>1531.15</v>
      </c>
      <c r="J207" s="38">
        <v>1573.65</v>
      </c>
      <c r="K207" s="38">
        <v>1584.9499999999998</v>
      </c>
      <c r="L207" s="38">
        <v>1594.9</v>
      </c>
      <c r="M207" s="28">
        <v>1575</v>
      </c>
      <c r="N207" s="28">
        <v>1553.75</v>
      </c>
      <c r="O207" s="39">
        <v>515550</v>
      </c>
      <c r="P207" s="40">
        <v>-4.7658631199778333E-2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417.2</v>
      </c>
      <c r="F208" s="37">
        <v>419.2</v>
      </c>
      <c r="G208" s="38">
        <v>414</v>
      </c>
      <c r="H208" s="38">
        <v>410.8</v>
      </c>
      <c r="I208" s="38">
        <v>405.6</v>
      </c>
      <c r="J208" s="38">
        <v>422.4</v>
      </c>
      <c r="K208" s="38">
        <v>427.59999999999991</v>
      </c>
      <c r="L208" s="38">
        <v>430.79999999999995</v>
      </c>
      <c r="M208" s="28">
        <v>424.4</v>
      </c>
      <c r="N208" s="28">
        <v>416</v>
      </c>
      <c r="O208" s="39">
        <v>37429000</v>
      </c>
      <c r="P208" s="40">
        <v>-5.0116993792476867E-2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214.6</v>
      </c>
      <c r="F209" s="37">
        <v>214.63333333333333</v>
      </c>
      <c r="G209" s="38">
        <v>212.41666666666666</v>
      </c>
      <c r="H209" s="38">
        <v>210.23333333333332</v>
      </c>
      <c r="I209" s="38">
        <v>208.01666666666665</v>
      </c>
      <c r="J209" s="38">
        <v>216.81666666666666</v>
      </c>
      <c r="K209" s="38">
        <v>219.03333333333336</v>
      </c>
      <c r="L209" s="38">
        <v>221.21666666666667</v>
      </c>
      <c r="M209" s="28">
        <v>216.85</v>
      </c>
      <c r="N209" s="28">
        <v>212.45</v>
      </c>
      <c r="O209" s="39">
        <v>79200000</v>
      </c>
      <c r="P209" s="40">
        <v>-6.3696978294793594E-2</v>
      </c>
    </row>
    <row r="210" spans="1:16" ht="12.75" customHeight="1">
      <c r="A210" s="28">
        <v>200</v>
      </c>
      <c r="B210" s="29" t="s">
        <v>47</v>
      </c>
      <c r="C210" s="30" t="s">
        <v>831</v>
      </c>
      <c r="D210" s="31">
        <v>44770</v>
      </c>
      <c r="E210" s="37">
        <v>354.4</v>
      </c>
      <c r="F210" s="37">
        <v>354.83333333333331</v>
      </c>
      <c r="G210" s="38">
        <v>351.21666666666664</v>
      </c>
      <c r="H210" s="38">
        <v>348.0333333333333</v>
      </c>
      <c r="I210" s="38">
        <v>344.41666666666663</v>
      </c>
      <c r="J210" s="38">
        <v>358.01666666666665</v>
      </c>
      <c r="K210" s="38">
        <v>361.63333333333333</v>
      </c>
      <c r="L210" s="38">
        <v>364.81666666666666</v>
      </c>
      <c r="M210" s="28">
        <v>358.45</v>
      </c>
      <c r="N210" s="28">
        <v>351.65</v>
      </c>
      <c r="O210" s="39">
        <v>11311200</v>
      </c>
      <c r="P210" s="40">
        <v>-5.5155995489287055E-2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3"/>
      <c r="C213" s="281"/>
      <c r="D213" s="304"/>
      <c r="E213" s="282"/>
      <c r="F213" s="282"/>
      <c r="G213" s="305"/>
      <c r="H213" s="305"/>
      <c r="I213" s="305"/>
      <c r="J213" s="305"/>
      <c r="K213" s="305"/>
      <c r="L213" s="305"/>
      <c r="M213" s="281"/>
      <c r="N213" s="281"/>
      <c r="O213" s="306"/>
      <c r="P213" s="307"/>
    </row>
    <row r="214" spans="1:16" ht="12.75" customHeight="1">
      <c r="A214" s="28"/>
      <c r="B214" s="303"/>
      <c r="C214" s="281"/>
      <c r="D214" s="304"/>
      <c r="E214" s="282"/>
      <c r="F214" s="282"/>
      <c r="G214" s="305"/>
      <c r="H214" s="305"/>
      <c r="I214" s="305"/>
      <c r="J214" s="305"/>
      <c r="K214" s="305"/>
      <c r="L214" s="305"/>
      <c r="M214" s="281"/>
      <c r="N214" s="281"/>
      <c r="O214" s="306"/>
      <c r="P214" s="307"/>
    </row>
    <row r="215" spans="1:16" ht="12.75" customHeight="1">
      <c r="A215" s="281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8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518" t="s">
        <v>16</v>
      </c>
      <c r="B8" s="520"/>
      <c r="C8" s="524" t="s">
        <v>20</v>
      </c>
      <c r="D8" s="524" t="s">
        <v>21</v>
      </c>
      <c r="E8" s="515" t="s">
        <v>22</v>
      </c>
      <c r="F8" s="516"/>
      <c r="G8" s="517"/>
      <c r="H8" s="515" t="s">
        <v>23</v>
      </c>
      <c r="I8" s="516"/>
      <c r="J8" s="517"/>
      <c r="K8" s="23"/>
      <c r="L8" s="50"/>
      <c r="M8" s="50"/>
      <c r="N8" s="1"/>
      <c r="O8" s="1"/>
    </row>
    <row r="9" spans="1:15" ht="36" customHeight="1">
      <c r="A9" s="522"/>
      <c r="B9" s="523"/>
      <c r="C9" s="523"/>
      <c r="D9" s="52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15780.25</v>
      </c>
      <c r="D10" s="32">
        <v>15799.699999999999</v>
      </c>
      <c r="E10" s="32">
        <v>15709.399999999998</v>
      </c>
      <c r="F10" s="32">
        <v>15638.55</v>
      </c>
      <c r="G10" s="32">
        <v>15548.249999999998</v>
      </c>
      <c r="H10" s="32">
        <v>15870.549999999997</v>
      </c>
      <c r="I10" s="32">
        <v>15960.849999999997</v>
      </c>
      <c r="J10" s="32">
        <v>16031.699999999997</v>
      </c>
      <c r="K10" s="34">
        <v>15890</v>
      </c>
      <c r="L10" s="34">
        <v>15728.85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33425.1</v>
      </c>
      <c r="D11" s="37">
        <v>33421.333333333336</v>
      </c>
      <c r="E11" s="37">
        <v>33183.366666666669</v>
      </c>
      <c r="F11" s="37">
        <v>32941.633333333331</v>
      </c>
      <c r="G11" s="37">
        <v>32703.666666666664</v>
      </c>
      <c r="H11" s="37">
        <v>33663.066666666673</v>
      </c>
      <c r="I11" s="37">
        <v>33901.033333333333</v>
      </c>
      <c r="J11" s="37">
        <v>34142.766666666677</v>
      </c>
      <c r="K11" s="28">
        <v>33659.300000000003</v>
      </c>
      <c r="L11" s="28">
        <v>33179.599999999999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2461.9</v>
      </c>
      <c r="D12" s="37">
        <v>2464.2166666666667</v>
      </c>
      <c r="E12" s="37">
        <v>2436.4333333333334</v>
      </c>
      <c r="F12" s="37">
        <v>2410.9666666666667</v>
      </c>
      <c r="G12" s="37">
        <v>2383.1833333333334</v>
      </c>
      <c r="H12" s="37">
        <v>2489.6833333333334</v>
      </c>
      <c r="I12" s="37">
        <v>2517.4666666666672</v>
      </c>
      <c r="J12" s="37">
        <v>2542.9333333333334</v>
      </c>
      <c r="K12" s="28">
        <v>2492</v>
      </c>
      <c r="L12" s="28">
        <v>2438.75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4619.8</v>
      </c>
      <c r="D13" s="37">
        <v>4628.3166666666666</v>
      </c>
      <c r="E13" s="37">
        <v>4591.333333333333</v>
      </c>
      <c r="F13" s="37">
        <v>4562.8666666666668</v>
      </c>
      <c r="G13" s="37">
        <v>4525.8833333333332</v>
      </c>
      <c r="H13" s="37">
        <v>4656.7833333333328</v>
      </c>
      <c r="I13" s="37">
        <v>4693.7666666666664</v>
      </c>
      <c r="J13" s="37">
        <v>4722.2333333333327</v>
      </c>
      <c r="K13" s="28">
        <v>4665.3</v>
      </c>
      <c r="L13" s="28">
        <v>4599.8500000000004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27843.35</v>
      </c>
      <c r="D14" s="37">
        <v>27981.583333333332</v>
      </c>
      <c r="E14" s="37">
        <v>27637.516666666663</v>
      </c>
      <c r="F14" s="37">
        <v>27431.683333333331</v>
      </c>
      <c r="G14" s="37">
        <v>27087.616666666661</v>
      </c>
      <c r="H14" s="37">
        <v>28187.416666666664</v>
      </c>
      <c r="I14" s="37">
        <v>28531.483333333337</v>
      </c>
      <c r="J14" s="37">
        <v>28737.316666666666</v>
      </c>
      <c r="K14" s="28">
        <v>28325.65</v>
      </c>
      <c r="L14" s="28">
        <v>27775.75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3819.95</v>
      </c>
      <c r="D15" s="37">
        <v>3835.0666666666671</v>
      </c>
      <c r="E15" s="37">
        <v>3787.8333333333339</v>
      </c>
      <c r="F15" s="37">
        <v>3755.7166666666667</v>
      </c>
      <c r="G15" s="37">
        <v>3708.4833333333336</v>
      </c>
      <c r="H15" s="37">
        <v>3867.1833333333343</v>
      </c>
      <c r="I15" s="37">
        <v>3914.416666666667</v>
      </c>
      <c r="J15" s="37">
        <v>3946.5333333333347</v>
      </c>
      <c r="K15" s="28">
        <v>3882.3</v>
      </c>
      <c r="L15" s="28">
        <v>3802.95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7297.65</v>
      </c>
      <c r="D16" s="37">
        <v>7321.916666666667</v>
      </c>
      <c r="E16" s="37">
        <v>7256.1833333333343</v>
      </c>
      <c r="F16" s="37">
        <v>7214.7166666666672</v>
      </c>
      <c r="G16" s="37">
        <v>7148.9833333333345</v>
      </c>
      <c r="H16" s="37">
        <v>7363.3833333333341</v>
      </c>
      <c r="I16" s="37">
        <v>7429.1166666666659</v>
      </c>
      <c r="J16" s="37">
        <v>7470.5833333333339</v>
      </c>
      <c r="K16" s="28">
        <v>7387.65</v>
      </c>
      <c r="L16" s="28">
        <v>7280.45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2300.9</v>
      </c>
      <c r="D17" s="37">
        <v>2302.2000000000003</v>
      </c>
      <c r="E17" s="37">
        <v>2275.4500000000007</v>
      </c>
      <c r="F17" s="37">
        <v>2250.0000000000005</v>
      </c>
      <c r="G17" s="37">
        <v>2223.2500000000009</v>
      </c>
      <c r="H17" s="37">
        <v>2327.6500000000005</v>
      </c>
      <c r="I17" s="37">
        <v>2354.3999999999996</v>
      </c>
      <c r="J17" s="37">
        <v>2379.8500000000004</v>
      </c>
      <c r="K17" s="28">
        <v>2328.9499999999998</v>
      </c>
      <c r="L17" s="28">
        <v>2276.75</v>
      </c>
      <c r="M17" s="28">
        <v>1.22566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2121.9499999999998</v>
      </c>
      <c r="D18" s="37">
        <v>2131.9833333333331</v>
      </c>
      <c r="E18" s="37">
        <v>2107.9666666666662</v>
      </c>
      <c r="F18" s="37">
        <v>2093.9833333333331</v>
      </c>
      <c r="G18" s="37">
        <v>2069.9666666666662</v>
      </c>
      <c r="H18" s="37">
        <v>2145.9666666666662</v>
      </c>
      <c r="I18" s="37">
        <v>2169.9833333333336</v>
      </c>
      <c r="J18" s="37">
        <v>2183.9666666666662</v>
      </c>
      <c r="K18" s="28">
        <v>2156</v>
      </c>
      <c r="L18" s="28">
        <v>2118</v>
      </c>
      <c r="M18" s="28">
        <v>3.0733000000000001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591.70000000000005</v>
      </c>
      <c r="D19" s="37">
        <v>591.38333333333333</v>
      </c>
      <c r="E19" s="37">
        <v>582.51666666666665</v>
      </c>
      <c r="F19" s="37">
        <v>573.33333333333337</v>
      </c>
      <c r="G19" s="37">
        <v>564.4666666666667</v>
      </c>
      <c r="H19" s="37">
        <v>600.56666666666661</v>
      </c>
      <c r="I19" s="37">
        <v>609.43333333333317</v>
      </c>
      <c r="J19" s="37">
        <v>618.61666666666656</v>
      </c>
      <c r="K19" s="28">
        <v>600.25</v>
      </c>
      <c r="L19" s="28">
        <v>582.20000000000005</v>
      </c>
      <c r="M19" s="28">
        <v>25.460470000000001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18760.400000000001</v>
      </c>
      <c r="D20" s="37">
        <v>18818.433333333334</v>
      </c>
      <c r="E20" s="37">
        <v>18546.966666666667</v>
      </c>
      <c r="F20" s="37">
        <v>18333.533333333333</v>
      </c>
      <c r="G20" s="37">
        <v>18062.066666666666</v>
      </c>
      <c r="H20" s="37">
        <v>19031.866666666669</v>
      </c>
      <c r="I20" s="37">
        <v>19303.333333333336</v>
      </c>
      <c r="J20" s="37">
        <v>19516.76666666667</v>
      </c>
      <c r="K20" s="28">
        <v>19089.900000000001</v>
      </c>
      <c r="L20" s="28">
        <v>18605</v>
      </c>
      <c r="M20" s="28">
        <v>0.16419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2190.9</v>
      </c>
      <c r="D21" s="37">
        <v>2206.6333333333332</v>
      </c>
      <c r="E21" s="37">
        <v>2164.7666666666664</v>
      </c>
      <c r="F21" s="37">
        <v>2138.6333333333332</v>
      </c>
      <c r="G21" s="37">
        <v>2096.7666666666664</v>
      </c>
      <c r="H21" s="37">
        <v>2232.7666666666664</v>
      </c>
      <c r="I21" s="37">
        <v>2274.6333333333332</v>
      </c>
      <c r="J21" s="37">
        <v>2300.7666666666664</v>
      </c>
      <c r="K21" s="28">
        <v>2248.5</v>
      </c>
      <c r="L21" s="28">
        <v>2180.5</v>
      </c>
      <c r="M21" s="28">
        <v>15.684150000000001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1929.6</v>
      </c>
      <c r="D22" s="37">
        <v>1923.1499999999999</v>
      </c>
      <c r="E22" s="37">
        <v>1908.2999999999997</v>
      </c>
      <c r="F22" s="37">
        <v>1886.9999999999998</v>
      </c>
      <c r="G22" s="37">
        <v>1872.1499999999996</v>
      </c>
      <c r="H22" s="37">
        <v>1944.4499999999998</v>
      </c>
      <c r="I22" s="37">
        <v>1959.2999999999997</v>
      </c>
      <c r="J22" s="37">
        <v>1980.6</v>
      </c>
      <c r="K22" s="28">
        <v>1938</v>
      </c>
      <c r="L22" s="28">
        <v>1901.85</v>
      </c>
      <c r="M22" s="28">
        <v>11.170210000000001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672.05</v>
      </c>
      <c r="D23" s="37">
        <v>674.84999999999991</v>
      </c>
      <c r="E23" s="37">
        <v>663.79999999999984</v>
      </c>
      <c r="F23" s="37">
        <v>655.55</v>
      </c>
      <c r="G23" s="37">
        <v>644.49999999999989</v>
      </c>
      <c r="H23" s="37">
        <v>683.0999999999998</v>
      </c>
      <c r="I23" s="37">
        <v>694.15</v>
      </c>
      <c r="J23" s="37">
        <v>702.39999999999975</v>
      </c>
      <c r="K23" s="28">
        <v>685.9</v>
      </c>
      <c r="L23" s="28">
        <v>666.6</v>
      </c>
      <c r="M23" s="28">
        <v>35.027990000000003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2392.9</v>
      </c>
      <c r="D24" s="37">
        <v>2403.15</v>
      </c>
      <c r="E24" s="37">
        <v>2361.3000000000002</v>
      </c>
      <c r="F24" s="37">
        <v>2329.7000000000003</v>
      </c>
      <c r="G24" s="37">
        <v>2287.8500000000004</v>
      </c>
      <c r="H24" s="37">
        <v>2434.75</v>
      </c>
      <c r="I24" s="37">
        <v>2476.5999999999995</v>
      </c>
      <c r="J24" s="37">
        <v>2508.1999999999998</v>
      </c>
      <c r="K24" s="28">
        <v>2445</v>
      </c>
      <c r="L24" s="28">
        <v>2371.5500000000002</v>
      </c>
      <c r="M24" s="28">
        <v>6.2711199999999998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2473.65</v>
      </c>
      <c r="D25" s="37">
        <v>2443.1666666666665</v>
      </c>
      <c r="E25" s="37">
        <v>2386.4333333333329</v>
      </c>
      <c r="F25" s="37">
        <v>2299.2166666666662</v>
      </c>
      <c r="G25" s="37">
        <v>2242.4833333333327</v>
      </c>
      <c r="H25" s="37">
        <v>2530.3833333333332</v>
      </c>
      <c r="I25" s="37">
        <v>2587.1166666666668</v>
      </c>
      <c r="J25" s="37">
        <v>2674.3333333333335</v>
      </c>
      <c r="K25" s="28">
        <v>2499.9</v>
      </c>
      <c r="L25" s="28">
        <v>2355.9499999999998</v>
      </c>
      <c r="M25" s="28">
        <v>10.187519999999999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89.4</v>
      </c>
      <c r="D26" s="37">
        <v>89.166666666666671</v>
      </c>
      <c r="E26" s="37">
        <v>88.233333333333348</v>
      </c>
      <c r="F26" s="37">
        <v>87.066666666666677</v>
      </c>
      <c r="G26" s="37">
        <v>86.133333333333354</v>
      </c>
      <c r="H26" s="37">
        <v>90.333333333333343</v>
      </c>
      <c r="I26" s="37">
        <v>91.266666666666652</v>
      </c>
      <c r="J26" s="37">
        <v>92.433333333333337</v>
      </c>
      <c r="K26" s="28">
        <v>90.1</v>
      </c>
      <c r="L26" s="28">
        <v>88</v>
      </c>
      <c r="M26" s="28">
        <v>24.772200000000002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237.05</v>
      </c>
      <c r="D27" s="37">
        <v>238.1</v>
      </c>
      <c r="E27" s="37">
        <v>233.85</v>
      </c>
      <c r="F27" s="37">
        <v>230.65</v>
      </c>
      <c r="G27" s="37">
        <v>226.4</v>
      </c>
      <c r="H27" s="37">
        <v>241.29999999999998</v>
      </c>
      <c r="I27" s="37">
        <v>245.54999999999998</v>
      </c>
      <c r="J27" s="37">
        <v>248.74999999999997</v>
      </c>
      <c r="K27" s="28">
        <v>242.35</v>
      </c>
      <c r="L27" s="28">
        <v>234.9</v>
      </c>
      <c r="M27" s="28">
        <v>11.304650000000001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728.25</v>
      </c>
      <c r="D28" s="37">
        <v>729.65</v>
      </c>
      <c r="E28" s="37">
        <v>721.9</v>
      </c>
      <c r="F28" s="37">
        <v>715.55</v>
      </c>
      <c r="G28" s="37">
        <v>707.8</v>
      </c>
      <c r="H28" s="37">
        <v>736</v>
      </c>
      <c r="I28" s="37">
        <v>743.75</v>
      </c>
      <c r="J28" s="37">
        <v>750.1</v>
      </c>
      <c r="K28" s="28">
        <v>737.4</v>
      </c>
      <c r="L28" s="28">
        <v>723.3</v>
      </c>
      <c r="M28" s="28">
        <v>2.5499499999999999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2998.55</v>
      </c>
      <c r="D29" s="37">
        <v>2996.0333333333333</v>
      </c>
      <c r="E29" s="37">
        <v>2952.6666666666665</v>
      </c>
      <c r="F29" s="37">
        <v>2906.7833333333333</v>
      </c>
      <c r="G29" s="37">
        <v>2863.4166666666665</v>
      </c>
      <c r="H29" s="37">
        <v>3041.9166666666665</v>
      </c>
      <c r="I29" s="37">
        <v>3085.2833333333333</v>
      </c>
      <c r="J29" s="37">
        <v>3131.1666666666665</v>
      </c>
      <c r="K29" s="28">
        <v>3039.4</v>
      </c>
      <c r="L29" s="28">
        <v>2950.15</v>
      </c>
      <c r="M29" s="28">
        <v>1.2497400000000001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363</v>
      </c>
      <c r="D30" s="37">
        <v>363.68333333333339</v>
      </c>
      <c r="E30" s="37">
        <v>361.4166666666668</v>
      </c>
      <c r="F30" s="37">
        <v>359.83333333333343</v>
      </c>
      <c r="G30" s="37">
        <v>357.56666666666683</v>
      </c>
      <c r="H30" s="37">
        <v>365.26666666666677</v>
      </c>
      <c r="I30" s="37">
        <v>367.53333333333342</v>
      </c>
      <c r="J30" s="37">
        <v>369.11666666666673</v>
      </c>
      <c r="K30" s="28">
        <v>365.95</v>
      </c>
      <c r="L30" s="28">
        <v>362.1</v>
      </c>
      <c r="M30" s="28">
        <v>43.833289999999998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3683.5</v>
      </c>
      <c r="D31" s="37">
        <v>3701.7999999999997</v>
      </c>
      <c r="E31" s="37">
        <v>3638.0999999999995</v>
      </c>
      <c r="F31" s="37">
        <v>3592.7</v>
      </c>
      <c r="G31" s="37">
        <v>3528.9999999999995</v>
      </c>
      <c r="H31" s="37">
        <v>3747.1999999999994</v>
      </c>
      <c r="I31" s="37">
        <v>3810.8999999999992</v>
      </c>
      <c r="J31" s="37">
        <v>3856.2999999999993</v>
      </c>
      <c r="K31" s="28">
        <v>3765.5</v>
      </c>
      <c r="L31" s="28">
        <v>3656.4</v>
      </c>
      <c r="M31" s="28">
        <v>5.3424100000000001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185.1</v>
      </c>
      <c r="D32" s="37">
        <v>186.08333333333334</v>
      </c>
      <c r="E32" s="37">
        <v>183.51666666666668</v>
      </c>
      <c r="F32" s="37">
        <v>181.93333333333334</v>
      </c>
      <c r="G32" s="37">
        <v>179.36666666666667</v>
      </c>
      <c r="H32" s="37">
        <v>187.66666666666669</v>
      </c>
      <c r="I32" s="37">
        <v>190.23333333333335</v>
      </c>
      <c r="J32" s="37">
        <v>191.81666666666669</v>
      </c>
      <c r="K32" s="28">
        <v>188.65</v>
      </c>
      <c r="L32" s="28">
        <v>184.5</v>
      </c>
      <c r="M32" s="28">
        <v>19.587890000000002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147.80000000000001</v>
      </c>
      <c r="D33" s="37">
        <v>147.53333333333333</v>
      </c>
      <c r="E33" s="37">
        <v>145.61666666666667</v>
      </c>
      <c r="F33" s="37">
        <v>143.43333333333334</v>
      </c>
      <c r="G33" s="37">
        <v>141.51666666666668</v>
      </c>
      <c r="H33" s="37">
        <v>149.71666666666667</v>
      </c>
      <c r="I33" s="37">
        <v>151.63333333333335</v>
      </c>
      <c r="J33" s="37">
        <v>153.81666666666666</v>
      </c>
      <c r="K33" s="28">
        <v>149.44999999999999</v>
      </c>
      <c r="L33" s="28">
        <v>145.35</v>
      </c>
      <c r="M33" s="28">
        <v>252.80957000000001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2695.2</v>
      </c>
      <c r="D34" s="37">
        <v>2700.7166666666667</v>
      </c>
      <c r="E34" s="37">
        <v>2674.4833333333336</v>
      </c>
      <c r="F34" s="37">
        <v>2653.7666666666669</v>
      </c>
      <c r="G34" s="37">
        <v>2627.5333333333338</v>
      </c>
      <c r="H34" s="37">
        <v>2721.4333333333334</v>
      </c>
      <c r="I34" s="37">
        <v>2747.6666666666661</v>
      </c>
      <c r="J34" s="37">
        <v>2768.3833333333332</v>
      </c>
      <c r="K34" s="28">
        <v>2726.95</v>
      </c>
      <c r="L34" s="28">
        <v>2680</v>
      </c>
      <c r="M34" s="28">
        <v>12.91447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1655.5</v>
      </c>
      <c r="D35" s="37">
        <v>1661.5166666666667</v>
      </c>
      <c r="E35" s="37">
        <v>1625.4833333333333</v>
      </c>
      <c r="F35" s="37">
        <v>1595.4666666666667</v>
      </c>
      <c r="G35" s="37">
        <v>1559.4333333333334</v>
      </c>
      <c r="H35" s="37">
        <v>1691.5333333333333</v>
      </c>
      <c r="I35" s="37">
        <v>1727.5666666666666</v>
      </c>
      <c r="J35" s="37">
        <v>1757.5833333333333</v>
      </c>
      <c r="K35" s="28">
        <v>1697.55</v>
      </c>
      <c r="L35" s="28">
        <v>1631.5</v>
      </c>
      <c r="M35" s="28">
        <v>2.0403799999999999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513.1</v>
      </c>
      <c r="D36" s="37">
        <v>514.16666666666663</v>
      </c>
      <c r="E36" s="37">
        <v>509.33333333333326</v>
      </c>
      <c r="F36" s="37">
        <v>505.56666666666661</v>
      </c>
      <c r="G36" s="37">
        <v>500.73333333333323</v>
      </c>
      <c r="H36" s="37">
        <v>517.93333333333328</v>
      </c>
      <c r="I36" s="37">
        <v>522.76666666666654</v>
      </c>
      <c r="J36" s="37">
        <v>526.5333333333333</v>
      </c>
      <c r="K36" s="28">
        <v>519</v>
      </c>
      <c r="L36" s="28">
        <v>510.4</v>
      </c>
      <c r="M36" s="28">
        <v>17.483750000000001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3406.1</v>
      </c>
      <c r="D37" s="37">
        <v>3415.0333333333333</v>
      </c>
      <c r="E37" s="37">
        <v>3361.0666666666666</v>
      </c>
      <c r="F37" s="37">
        <v>3316.0333333333333</v>
      </c>
      <c r="G37" s="37">
        <v>3262.0666666666666</v>
      </c>
      <c r="H37" s="37">
        <v>3460.0666666666666</v>
      </c>
      <c r="I37" s="37">
        <v>3514.0333333333328</v>
      </c>
      <c r="J37" s="37">
        <v>3559.0666666666666</v>
      </c>
      <c r="K37" s="28">
        <v>3469</v>
      </c>
      <c r="L37" s="28">
        <v>3370</v>
      </c>
      <c r="M37" s="28">
        <v>3.8440400000000001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636.79999999999995</v>
      </c>
      <c r="D38" s="37">
        <v>633.25</v>
      </c>
      <c r="E38" s="37">
        <v>627.20000000000005</v>
      </c>
      <c r="F38" s="37">
        <v>617.6</v>
      </c>
      <c r="G38" s="37">
        <v>611.55000000000007</v>
      </c>
      <c r="H38" s="37">
        <v>642.85</v>
      </c>
      <c r="I38" s="37">
        <v>648.9</v>
      </c>
      <c r="J38" s="37">
        <v>658.5</v>
      </c>
      <c r="K38" s="28">
        <v>639.29999999999995</v>
      </c>
      <c r="L38" s="28">
        <v>623.65</v>
      </c>
      <c r="M38" s="28">
        <v>105.63137999999999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3706.6</v>
      </c>
      <c r="D39" s="37">
        <v>3722.3166666666671</v>
      </c>
      <c r="E39" s="37">
        <v>3676.2833333333342</v>
      </c>
      <c r="F39" s="37">
        <v>3645.9666666666672</v>
      </c>
      <c r="G39" s="37">
        <v>3599.9333333333343</v>
      </c>
      <c r="H39" s="37">
        <v>3752.6333333333341</v>
      </c>
      <c r="I39" s="37">
        <v>3798.666666666667</v>
      </c>
      <c r="J39" s="37">
        <v>3828.983333333334</v>
      </c>
      <c r="K39" s="28">
        <v>3768.35</v>
      </c>
      <c r="L39" s="28">
        <v>3692</v>
      </c>
      <c r="M39" s="28">
        <v>7.1592599999999997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5400.5</v>
      </c>
      <c r="D40" s="37">
        <v>5437.5666666666666</v>
      </c>
      <c r="E40" s="37">
        <v>5339.9333333333334</v>
      </c>
      <c r="F40" s="37">
        <v>5279.3666666666668</v>
      </c>
      <c r="G40" s="37">
        <v>5181.7333333333336</v>
      </c>
      <c r="H40" s="37">
        <v>5498.1333333333332</v>
      </c>
      <c r="I40" s="37">
        <v>5595.7666666666664</v>
      </c>
      <c r="J40" s="37">
        <v>5656.333333333333</v>
      </c>
      <c r="K40" s="28">
        <v>5535.2</v>
      </c>
      <c r="L40" s="28">
        <v>5377</v>
      </c>
      <c r="M40" s="28">
        <v>11.982749999999999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10931.75</v>
      </c>
      <c r="D41" s="37">
        <v>11012.25</v>
      </c>
      <c r="E41" s="37">
        <v>10828.5</v>
      </c>
      <c r="F41" s="37">
        <v>10725.25</v>
      </c>
      <c r="G41" s="37">
        <v>10541.5</v>
      </c>
      <c r="H41" s="37">
        <v>11115.5</v>
      </c>
      <c r="I41" s="37">
        <v>11299.25</v>
      </c>
      <c r="J41" s="37">
        <v>11402.5</v>
      </c>
      <c r="K41" s="28">
        <v>11196</v>
      </c>
      <c r="L41" s="28">
        <v>10909</v>
      </c>
      <c r="M41" s="28">
        <v>3.48184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4585.2</v>
      </c>
      <c r="D42" s="37">
        <v>4649.8</v>
      </c>
      <c r="E42" s="37">
        <v>4437.6000000000004</v>
      </c>
      <c r="F42" s="37">
        <v>4290</v>
      </c>
      <c r="G42" s="37">
        <v>4077.8</v>
      </c>
      <c r="H42" s="37">
        <v>4797.4000000000005</v>
      </c>
      <c r="I42" s="37">
        <v>5009.5999999999995</v>
      </c>
      <c r="J42" s="37">
        <v>5157.2000000000007</v>
      </c>
      <c r="K42" s="28">
        <v>4862</v>
      </c>
      <c r="L42" s="28">
        <v>4502.2</v>
      </c>
      <c r="M42" s="28">
        <v>2.43411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2149.15</v>
      </c>
      <c r="D43" s="37">
        <v>2155.5000000000005</v>
      </c>
      <c r="E43" s="37">
        <v>2125.7000000000007</v>
      </c>
      <c r="F43" s="37">
        <v>2102.2500000000005</v>
      </c>
      <c r="G43" s="37">
        <v>2072.4500000000007</v>
      </c>
      <c r="H43" s="37">
        <v>2178.9500000000007</v>
      </c>
      <c r="I43" s="37">
        <v>2208.7500000000009</v>
      </c>
      <c r="J43" s="37">
        <v>2232.2000000000007</v>
      </c>
      <c r="K43" s="28">
        <v>2185.3000000000002</v>
      </c>
      <c r="L43" s="28">
        <v>2132.0500000000002</v>
      </c>
      <c r="M43" s="28">
        <v>2.2461700000000002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263.5</v>
      </c>
      <c r="D44" s="37">
        <v>266.88333333333333</v>
      </c>
      <c r="E44" s="37">
        <v>259.01666666666665</v>
      </c>
      <c r="F44" s="37">
        <v>254.5333333333333</v>
      </c>
      <c r="G44" s="37">
        <v>246.66666666666663</v>
      </c>
      <c r="H44" s="37">
        <v>271.36666666666667</v>
      </c>
      <c r="I44" s="37">
        <v>279.23333333333335</v>
      </c>
      <c r="J44" s="37">
        <v>283.7166666666667</v>
      </c>
      <c r="K44" s="28">
        <v>274.75</v>
      </c>
      <c r="L44" s="28">
        <v>262.39999999999998</v>
      </c>
      <c r="M44" s="28">
        <v>75.563680000000005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97.4</v>
      </c>
      <c r="D45" s="37">
        <v>98.916666666666671</v>
      </c>
      <c r="E45" s="37">
        <v>95.533333333333346</v>
      </c>
      <c r="F45" s="37">
        <v>93.666666666666671</v>
      </c>
      <c r="G45" s="37">
        <v>90.283333333333346</v>
      </c>
      <c r="H45" s="37">
        <v>100.78333333333335</v>
      </c>
      <c r="I45" s="37">
        <v>104.16666666666667</v>
      </c>
      <c r="J45" s="37">
        <v>106.03333333333335</v>
      </c>
      <c r="K45" s="28">
        <v>102.3</v>
      </c>
      <c r="L45" s="28">
        <v>97.05</v>
      </c>
      <c r="M45" s="28">
        <v>246.12161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44.35</v>
      </c>
      <c r="D46" s="37">
        <v>44.383333333333333</v>
      </c>
      <c r="E46" s="37">
        <v>43.966666666666669</v>
      </c>
      <c r="F46" s="37">
        <v>43.583333333333336</v>
      </c>
      <c r="G46" s="37">
        <v>43.166666666666671</v>
      </c>
      <c r="H46" s="37">
        <v>44.766666666666666</v>
      </c>
      <c r="I46" s="37">
        <v>45.183333333333337</v>
      </c>
      <c r="J46" s="37">
        <v>45.566666666666663</v>
      </c>
      <c r="K46" s="28">
        <v>44.8</v>
      </c>
      <c r="L46" s="28">
        <v>44</v>
      </c>
      <c r="M46" s="28">
        <v>11.49518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1668.7</v>
      </c>
      <c r="D47" s="37">
        <v>1673.6333333333332</v>
      </c>
      <c r="E47" s="37">
        <v>1654.2666666666664</v>
      </c>
      <c r="F47" s="37">
        <v>1639.8333333333333</v>
      </c>
      <c r="G47" s="37">
        <v>1620.4666666666665</v>
      </c>
      <c r="H47" s="37">
        <v>1688.0666666666664</v>
      </c>
      <c r="I47" s="37">
        <v>1707.4333333333332</v>
      </c>
      <c r="J47" s="37">
        <v>1721.8666666666663</v>
      </c>
      <c r="K47" s="28">
        <v>1693</v>
      </c>
      <c r="L47" s="28">
        <v>1659.2</v>
      </c>
      <c r="M47" s="28">
        <v>1.25576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568.29999999999995</v>
      </c>
      <c r="D48" s="37">
        <v>569.5333333333333</v>
      </c>
      <c r="E48" s="37">
        <v>563.76666666666665</v>
      </c>
      <c r="F48" s="37">
        <v>559.23333333333335</v>
      </c>
      <c r="G48" s="37">
        <v>553.4666666666667</v>
      </c>
      <c r="H48" s="37">
        <v>574.06666666666661</v>
      </c>
      <c r="I48" s="37">
        <v>579.83333333333326</v>
      </c>
      <c r="J48" s="37">
        <v>584.36666666666656</v>
      </c>
      <c r="K48" s="28">
        <v>575.29999999999995</v>
      </c>
      <c r="L48" s="28">
        <v>565</v>
      </c>
      <c r="M48" s="28">
        <v>7.1242799999999997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234.1</v>
      </c>
      <c r="D49" s="37">
        <v>235.0333333333333</v>
      </c>
      <c r="E49" s="37">
        <v>230.86666666666662</v>
      </c>
      <c r="F49" s="37">
        <v>227.63333333333333</v>
      </c>
      <c r="G49" s="37">
        <v>223.46666666666664</v>
      </c>
      <c r="H49" s="37">
        <v>238.26666666666659</v>
      </c>
      <c r="I49" s="37">
        <v>242.43333333333328</v>
      </c>
      <c r="J49" s="37">
        <v>245.66666666666657</v>
      </c>
      <c r="K49" s="28">
        <v>239.2</v>
      </c>
      <c r="L49" s="28">
        <v>231.8</v>
      </c>
      <c r="M49" s="28">
        <v>65.24633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651.79999999999995</v>
      </c>
      <c r="D50" s="37">
        <v>652.30000000000007</v>
      </c>
      <c r="E50" s="37">
        <v>644.65000000000009</v>
      </c>
      <c r="F50" s="37">
        <v>637.5</v>
      </c>
      <c r="G50" s="37">
        <v>629.85</v>
      </c>
      <c r="H50" s="37">
        <v>659.45000000000016</v>
      </c>
      <c r="I50" s="37">
        <v>667.1</v>
      </c>
      <c r="J50" s="37">
        <v>674.25000000000023</v>
      </c>
      <c r="K50" s="28">
        <v>659.95</v>
      </c>
      <c r="L50" s="28">
        <v>645.15</v>
      </c>
      <c r="M50" s="28">
        <v>25.488019999999999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44.95</v>
      </c>
      <c r="D51" s="37">
        <v>45.449999999999996</v>
      </c>
      <c r="E51" s="37">
        <v>44.249999999999993</v>
      </c>
      <c r="F51" s="37">
        <v>43.55</v>
      </c>
      <c r="G51" s="37">
        <v>42.349999999999994</v>
      </c>
      <c r="H51" s="37">
        <v>46.149999999999991</v>
      </c>
      <c r="I51" s="37">
        <v>47.349999999999994</v>
      </c>
      <c r="J51" s="37">
        <v>48.04999999999999</v>
      </c>
      <c r="K51" s="28">
        <v>46.65</v>
      </c>
      <c r="L51" s="28">
        <v>44.75</v>
      </c>
      <c r="M51" s="28">
        <v>129.28129999999999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308.39999999999998</v>
      </c>
      <c r="D52" s="37">
        <v>311.09999999999997</v>
      </c>
      <c r="E52" s="37">
        <v>304.44999999999993</v>
      </c>
      <c r="F52" s="37">
        <v>300.49999999999994</v>
      </c>
      <c r="G52" s="37">
        <v>293.84999999999991</v>
      </c>
      <c r="H52" s="37">
        <v>315.04999999999995</v>
      </c>
      <c r="I52" s="37">
        <v>321.69999999999993</v>
      </c>
      <c r="J52" s="37">
        <v>325.64999999999998</v>
      </c>
      <c r="K52" s="28">
        <v>317.75</v>
      </c>
      <c r="L52" s="28">
        <v>307.14999999999998</v>
      </c>
      <c r="M52" s="28">
        <v>45.792839999999998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684.95</v>
      </c>
      <c r="D53" s="37">
        <v>685.18333333333339</v>
      </c>
      <c r="E53" s="37">
        <v>678.76666666666677</v>
      </c>
      <c r="F53" s="37">
        <v>672.58333333333337</v>
      </c>
      <c r="G53" s="37">
        <v>666.16666666666674</v>
      </c>
      <c r="H53" s="37">
        <v>691.36666666666679</v>
      </c>
      <c r="I53" s="37">
        <v>697.7833333333333</v>
      </c>
      <c r="J53" s="37">
        <v>703.96666666666681</v>
      </c>
      <c r="K53" s="28">
        <v>691.6</v>
      </c>
      <c r="L53" s="28">
        <v>679</v>
      </c>
      <c r="M53" s="28">
        <v>65.056659999999994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308.39999999999998</v>
      </c>
      <c r="D54" s="37">
        <v>309.46666666666664</v>
      </c>
      <c r="E54" s="37">
        <v>305.93333333333328</v>
      </c>
      <c r="F54" s="37">
        <v>303.46666666666664</v>
      </c>
      <c r="G54" s="37">
        <v>299.93333333333328</v>
      </c>
      <c r="H54" s="37">
        <v>311.93333333333328</v>
      </c>
      <c r="I54" s="37">
        <v>315.4666666666667</v>
      </c>
      <c r="J54" s="37">
        <v>317.93333333333328</v>
      </c>
      <c r="K54" s="28">
        <v>313</v>
      </c>
      <c r="L54" s="28">
        <v>307</v>
      </c>
      <c r="M54" s="28">
        <v>22.169789999999999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15229.6</v>
      </c>
      <c r="D55" s="37">
        <v>15373.199999999999</v>
      </c>
      <c r="E55" s="37">
        <v>15046.399999999998</v>
      </c>
      <c r="F55" s="37">
        <v>14863.199999999999</v>
      </c>
      <c r="G55" s="37">
        <v>14536.399999999998</v>
      </c>
      <c r="H55" s="37">
        <v>15556.399999999998</v>
      </c>
      <c r="I55" s="37">
        <v>15883.199999999997</v>
      </c>
      <c r="J55" s="37">
        <v>16066.399999999998</v>
      </c>
      <c r="K55" s="28">
        <v>15700</v>
      </c>
      <c r="L55" s="28">
        <v>15190</v>
      </c>
      <c r="M55" s="28">
        <v>0.46647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3466.4</v>
      </c>
      <c r="D56" s="37">
        <v>3443.1833333333329</v>
      </c>
      <c r="E56" s="37">
        <v>3403.2166666666658</v>
      </c>
      <c r="F56" s="37">
        <v>3340.0333333333328</v>
      </c>
      <c r="G56" s="37">
        <v>3300.0666666666657</v>
      </c>
      <c r="H56" s="37">
        <v>3506.3666666666659</v>
      </c>
      <c r="I56" s="37">
        <v>3546.333333333333</v>
      </c>
      <c r="J56" s="37">
        <v>3609.516666666666</v>
      </c>
      <c r="K56" s="28">
        <v>3483.15</v>
      </c>
      <c r="L56" s="28">
        <v>3380</v>
      </c>
      <c r="M56" s="28">
        <v>4.7930799999999998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181.25</v>
      </c>
      <c r="D57" s="37">
        <v>183.13333333333333</v>
      </c>
      <c r="E57" s="37">
        <v>178.31666666666666</v>
      </c>
      <c r="F57" s="37">
        <v>175.38333333333333</v>
      </c>
      <c r="G57" s="37">
        <v>170.56666666666666</v>
      </c>
      <c r="H57" s="37">
        <v>186.06666666666666</v>
      </c>
      <c r="I57" s="37">
        <v>190.88333333333333</v>
      </c>
      <c r="J57" s="37">
        <v>193.81666666666666</v>
      </c>
      <c r="K57" s="28">
        <v>187.95</v>
      </c>
      <c r="L57" s="28">
        <v>180.2</v>
      </c>
      <c r="M57" s="28">
        <v>53.180779999999999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619.5</v>
      </c>
      <c r="D58" s="37">
        <v>624.61666666666667</v>
      </c>
      <c r="E58" s="37">
        <v>612.23333333333335</v>
      </c>
      <c r="F58" s="37">
        <v>604.9666666666667</v>
      </c>
      <c r="G58" s="37">
        <v>592.58333333333337</v>
      </c>
      <c r="H58" s="37">
        <v>631.88333333333333</v>
      </c>
      <c r="I58" s="37">
        <v>644.26666666666677</v>
      </c>
      <c r="J58" s="37">
        <v>651.5333333333333</v>
      </c>
      <c r="K58" s="28">
        <v>637</v>
      </c>
      <c r="L58" s="28">
        <v>617.35</v>
      </c>
      <c r="M58" s="28">
        <v>25.172059999999998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917.2</v>
      </c>
      <c r="D59" s="37">
        <v>924.19999999999993</v>
      </c>
      <c r="E59" s="37">
        <v>904.39999999999986</v>
      </c>
      <c r="F59" s="37">
        <v>891.59999999999991</v>
      </c>
      <c r="G59" s="37">
        <v>871.79999999999984</v>
      </c>
      <c r="H59" s="37">
        <v>936.99999999999989</v>
      </c>
      <c r="I59" s="37">
        <v>956.79999999999984</v>
      </c>
      <c r="J59" s="37">
        <v>969.59999999999991</v>
      </c>
      <c r="K59" s="28">
        <v>944</v>
      </c>
      <c r="L59" s="28">
        <v>911.4</v>
      </c>
      <c r="M59" s="28">
        <v>24.336480000000002</v>
      </c>
      <c r="N59" s="1"/>
      <c r="O59" s="1"/>
    </row>
    <row r="60" spans="1:15" ht="12.75" customHeight="1">
      <c r="A60" s="53">
        <v>51</v>
      </c>
      <c r="B60" s="28" t="s">
        <v>1088</v>
      </c>
      <c r="C60" s="28">
        <v>1490.05</v>
      </c>
      <c r="D60" s="37">
        <v>1493.3666666666668</v>
      </c>
      <c r="E60" s="37">
        <v>1449.6833333333336</v>
      </c>
      <c r="F60" s="37">
        <v>1409.3166666666668</v>
      </c>
      <c r="G60" s="37">
        <v>1365.6333333333337</v>
      </c>
      <c r="H60" s="37">
        <v>1533.7333333333336</v>
      </c>
      <c r="I60" s="37">
        <v>1577.416666666667</v>
      </c>
      <c r="J60" s="37">
        <v>1617.7833333333335</v>
      </c>
      <c r="K60" s="28">
        <v>1537.05</v>
      </c>
      <c r="L60" s="28">
        <v>1453</v>
      </c>
      <c r="M60" s="28">
        <v>1.6408199999999999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185.6</v>
      </c>
      <c r="D61" s="37">
        <v>185.7166666666667</v>
      </c>
      <c r="E61" s="37">
        <v>182.43333333333339</v>
      </c>
      <c r="F61" s="37">
        <v>179.26666666666671</v>
      </c>
      <c r="G61" s="37">
        <v>175.98333333333341</v>
      </c>
      <c r="H61" s="37">
        <v>188.88333333333338</v>
      </c>
      <c r="I61" s="37">
        <v>192.16666666666669</v>
      </c>
      <c r="J61" s="37">
        <v>195.33333333333337</v>
      </c>
      <c r="K61" s="28">
        <v>189</v>
      </c>
      <c r="L61" s="28">
        <v>182.55</v>
      </c>
      <c r="M61" s="28">
        <v>86.937439999999995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3539.3</v>
      </c>
      <c r="D62" s="37">
        <v>3589.2833333333333</v>
      </c>
      <c r="E62" s="37">
        <v>3480.0166666666664</v>
      </c>
      <c r="F62" s="37">
        <v>3420.7333333333331</v>
      </c>
      <c r="G62" s="37">
        <v>3311.4666666666662</v>
      </c>
      <c r="H62" s="37">
        <v>3648.5666666666666</v>
      </c>
      <c r="I62" s="37">
        <v>3757.8333333333339</v>
      </c>
      <c r="J62" s="37">
        <v>3817.1166666666668</v>
      </c>
      <c r="K62" s="28">
        <v>3698.55</v>
      </c>
      <c r="L62" s="28">
        <v>3530</v>
      </c>
      <c r="M62" s="28">
        <v>2.7344300000000001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1486.85</v>
      </c>
      <c r="D63" s="37">
        <v>1492.4333333333332</v>
      </c>
      <c r="E63" s="37">
        <v>1476.5166666666664</v>
      </c>
      <c r="F63" s="37">
        <v>1466.1833333333332</v>
      </c>
      <c r="G63" s="37">
        <v>1450.2666666666664</v>
      </c>
      <c r="H63" s="37">
        <v>1502.7666666666664</v>
      </c>
      <c r="I63" s="37">
        <v>1518.6833333333329</v>
      </c>
      <c r="J63" s="37">
        <v>1529.0166666666664</v>
      </c>
      <c r="K63" s="28">
        <v>1508.35</v>
      </c>
      <c r="L63" s="28">
        <v>1482.1</v>
      </c>
      <c r="M63" s="28">
        <v>3.00109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594.29999999999995</v>
      </c>
      <c r="D64" s="37">
        <v>602.2166666666667</v>
      </c>
      <c r="E64" s="37">
        <v>582.08333333333337</v>
      </c>
      <c r="F64" s="37">
        <v>569.86666666666667</v>
      </c>
      <c r="G64" s="37">
        <v>549.73333333333335</v>
      </c>
      <c r="H64" s="37">
        <v>614.43333333333339</v>
      </c>
      <c r="I64" s="37">
        <v>634.56666666666661</v>
      </c>
      <c r="J64" s="37">
        <v>646.78333333333342</v>
      </c>
      <c r="K64" s="28">
        <v>622.35</v>
      </c>
      <c r="L64" s="28">
        <v>590</v>
      </c>
      <c r="M64" s="28">
        <v>23.40512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953.15</v>
      </c>
      <c r="D65" s="37">
        <v>958.0333333333333</v>
      </c>
      <c r="E65" s="37">
        <v>939.61666666666656</v>
      </c>
      <c r="F65" s="37">
        <v>926.08333333333326</v>
      </c>
      <c r="G65" s="37">
        <v>907.66666666666652</v>
      </c>
      <c r="H65" s="37">
        <v>971.56666666666661</v>
      </c>
      <c r="I65" s="37">
        <v>989.98333333333335</v>
      </c>
      <c r="J65" s="37">
        <v>1003.5166666666667</v>
      </c>
      <c r="K65" s="28">
        <v>976.45</v>
      </c>
      <c r="L65" s="28">
        <v>944.5</v>
      </c>
      <c r="M65" s="28">
        <v>8.6239100000000004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340.15</v>
      </c>
      <c r="D66" s="37">
        <v>342.04999999999995</v>
      </c>
      <c r="E66" s="37">
        <v>336.14999999999992</v>
      </c>
      <c r="F66" s="37">
        <v>332.15</v>
      </c>
      <c r="G66" s="37">
        <v>326.24999999999994</v>
      </c>
      <c r="H66" s="37">
        <v>346.0499999999999</v>
      </c>
      <c r="I66" s="37">
        <v>351.95</v>
      </c>
      <c r="J66" s="37">
        <v>355.94999999999987</v>
      </c>
      <c r="K66" s="28">
        <v>347.95</v>
      </c>
      <c r="L66" s="28">
        <v>338.05</v>
      </c>
      <c r="M66" s="28">
        <v>8.7429299999999994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1024.2</v>
      </c>
      <c r="D67" s="37">
        <v>1024.8833333333334</v>
      </c>
      <c r="E67" s="37">
        <v>1013.4666666666669</v>
      </c>
      <c r="F67" s="37">
        <v>1002.7333333333335</v>
      </c>
      <c r="G67" s="37">
        <v>991.31666666666695</v>
      </c>
      <c r="H67" s="37">
        <v>1035.6166666666668</v>
      </c>
      <c r="I67" s="37">
        <v>1047.0333333333333</v>
      </c>
      <c r="J67" s="37">
        <v>1057.7666666666669</v>
      </c>
      <c r="K67" s="28">
        <v>1036.3</v>
      </c>
      <c r="L67" s="28">
        <v>1014.15</v>
      </c>
      <c r="M67" s="28">
        <v>3.9528599999999998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312.7</v>
      </c>
      <c r="D68" s="37">
        <v>314.08333333333331</v>
      </c>
      <c r="E68" s="37">
        <v>306.71666666666664</v>
      </c>
      <c r="F68" s="37">
        <v>300.73333333333335</v>
      </c>
      <c r="G68" s="37">
        <v>293.36666666666667</v>
      </c>
      <c r="H68" s="37">
        <v>320.06666666666661</v>
      </c>
      <c r="I68" s="37">
        <v>327.43333333333328</v>
      </c>
      <c r="J68" s="37">
        <v>333.41666666666657</v>
      </c>
      <c r="K68" s="28">
        <v>321.45</v>
      </c>
      <c r="L68" s="28">
        <v>308.10000000000002</v>
      </c>
      <c r="M68" s="28">
        <v>52.287849999999999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495.95</v>
      </c>
      <c r="D69" s="37">
        <v>497.95</v>
      </c>
      <c r="E69" s="37">
        <v>493</v>
      </c>
      <c r="F69" s="37">
        <v>490.05</v>
      </c>
      <c r="G69" s="37">
        <v>485.1</v>
      </c>
      <c r="H69" s="37">
        <v>500.9</v>
      </c>
      <c r="I69" s="37">
        <v>505.84999999999991</v>
      </c>
      <c r="J69" s="37">
        <v>508.79999999999995</v>
      </c>
      <c r="K69" s="28">
        <v>502.9</v>
      </c>
      <c r="L69" s="28">
        <v>495</v>
      </c>
      <c r="M69" s="28">
        <v>17.067029999999999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1283.6500000000001</v>
      </c>
      <c r="D70" s="37">
        <v>1283.6499999999999</v>
      </c>
      <c r="E70" s="37">
        <v>1267.2499999999998</v>
      </c>
      <c r="F70" s="37">
        <v>1250.8499999999999</v>
      </c>
      <c r="G70" s="37">
        <v>1234.4499999999998</v>
      </c>
      <c r="H70" s="37">
        <v>1300.0499999999997</v>
      </c>
      <c r="I70" s="37">
        <v>1316.4499999999998</v>
      </c>
      <c r="J70" s="37">
        <v>1332.8499999999997</v>
      </c>
      <c r="K70" s="28">
        <v>1300.05</v>
      </c>
      <c r="L70" s="28">
        <v>1267.25</v>
      </c>
      <c r="M70" s="28">
        <v>1.4298900000000001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1736.4</v>
      </c>
      <c r="D71" s="37">
        <v>1764.4666666666665</v>
      </c>
      <c r="E71" s="37">
        <v>1701.9333333333329</v>
      </c>
      <c r="F71" s="37">
        <v>1667.4666666666665</v>
      </c>
      <c r="G71" s="37">
        <v>1604.9333333333329</v>
      </c>
      <c r="H71" s="37">
        <v>1798.9333333333329</v>
      </c>
      <c r="I71" s="37">
        <v>1861.4666666666662</v>
      </c>
      <c r="J71" s="37">
        <v>1895.9333333333329</v>
      </c>
      <c r="K71" s="28">
        <v>1827</v>
      </c>
      <c r="L71" s="28">
        <v>1730</v>
      </c>
      <c r="M71" s="28">
        <v>10.314629999999999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3630.4</v>
      </c>
      <c r="D72" s="37">
        <v>3605.4666666666667</v>
      </c>
      <c r="E72" s="37">
        <v>3575.9333333333334</v>
      </c>
      <c r="F72" s="37">
        <v>3521.4666666666667</v>
      </c>
      <c r="G72" s="37">
        <v>3491.9333333333334</v>
      </c>
      <c r="H72" s="37">
        <v>3659.9333333333334</v>
      </c>
      <c r="I72" s="37">
        <v>3689.4666666666672</v>
      </c>
      <c r="J72" s="37">
        <v>3743.9333333333334</v>
      </c>
      <c r="K72" s="28">
        <v>3635</v>
      </c>
      <c r="L72" s="28">
        <v>3551</v>
      </c>
      <c r="M72" s="28">
        <v>5.7655799999999999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3575</v>
      </c>
      <c r="D73" s="37">
        <v>3596.4166666666665</v>
      </c>
      <c r="E73" s="37">
        <v>3504.333333333333</v>
      </c>
      <c r="F73" s="37">
        <v>3433.6666666666665</v>
      </c>
      <c r="G73" s="37">
        <v>3341.583333333333</v>
      </c>
      <c r="H73" s="37">
        <v>3667.083333333333</v>
      </c>
      <c r="I73" s="37">
        <v>3759.1666666666661</v>
      </c>
      <c r="J73" s="37">
        <v>3829.833333333333</v>
      </c>
      <c r="K73" s="28">
        <v>3688.5</v>
      </c>
      <c r="L73" s="28">
        <v>3525.75</v>
      </c>
      <c r="M73" s="28">
        <v>2.1674899999999999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2160.4</v>
      </c>
      <c r="D74" s="37">
        <v>2178.6</v>
      </c>
      <c r="E74" s="37">
        <v>2131.9499999999998</v>
      </c>
      <c r="F74" s="37">
        <v>2103.5</v>
      </c>
      <c r="G74" s="37">
        <v>2056.85</v>
      </c>
      <c r="H74" s="37">
        <v>2207.0499999999997</v>
      </c>
      <c r="I74" s="37">
        <v>2253.7000000000003</v>
      </c>
      <c r="J74" s="37">
        <v>2282.1499999999996</v>
      </c>
      <c r="K74" s="28">
        <v>2225.25</v>
      </c>
      <c r="L74" s="28">
        <v>2150.15</v>
      </c>
      <c r="M74" s="28">
        <v>2.3307099999999998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4393.8</v>
      </c>
      <c r="D75" s="37">
        <v>4386.5999999999995</v>
      </c>
      <c r="E75" s="37">
        <v>4358.1999999999989</v>
      </c>
      <c r="F75" s="37">
        <v>4322.5999999999995</v>
      </c>
      <c r="G75" s="37">
        <v>4294.1999999999989</v>
      </c>
      <c r="H75" s="37">
        <v>4422.1999999999989</v>
      </c>
      <c r="I75" s="37">
        <v>4450.5999999999985</v>
      </c>
      <c r="J75" s="37">
        <v>4486.1999999999989</v>
      </c>
      <c r="K75" s="28">
        <v>4415</v>
      </c>
      <c r="L75" s="28">
        <v>4351</v>
      </c>
      <c r="M75" s="28">
        <v>3.6906500000000002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2794.35</v>
      </c>
      <c r="D76" s="37">
        <v>2829.4666666666672</v>
      </c>
      <c r="E76" s="37">
        <v>2748.9333333333343</v>
      </c>
      <c r="F76" s="37">
        <v>2703.5166666666673</v>
      </c>
      <c r="G76" s="37">
        <v>2622.9833333333345</v>
      </c>
      <c r="H76" s="37">
        <v>2874.8833333333341</v>
      </c>
      <c r="I76" s="37">
        <v>2955.416666666667</v>
      </c>
      <c r="J76" s="37">
        <v>3000.8333333333339</v>
      </c>
      <c r="K76" s="28">
        <v>2910</v>
      </c>
      <c r="L76" s="28">
        <v>2784.05</v>
      </c>
      <c r="M76" s="28">
        <v>9.2885200000000001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420.25</v>
      </c>
      <c r="D77" s="37">
        <v>416.0333333333333</v>
      </c>
      <c r="E77" s="37">
        <v>405.26666666666659</v>
      </c>
      <c r="F77" s="37">
        <v>390.2833333333333</v>
      </c>
      <c r="G77" s="37">
        <v>379.51666666666659</v>
      </c>
      <c r="H77" s="37">
        <v>431.01666666666659</v>
      </c>
      <c r="I77" s="37">
        <v>441.78333333333325</v>
      </c>
      <c r="J77" s="37">
        <v>456.76666666666659</v>
      </c>
      <c r="K77" s="28">
        <v>426.8</v>
      </c>
      <c r="L77" s="28">
        <v>401.05</v>
      </c>
      <c r="M77" s="28">
        <v>7.9417200000000001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1444.8</v>
      </c>
      <c r="D78" s="37">
        <v>1401.8333333333333</v>
      </c>
      <c r="E78" s="37">
        <v>1349.6666666666665</v>
      </c>
      <c r="F78" s="37">
        <v>1254.5333333333333</v>
      </c>
      <c r="G78" s="37">
        <v>1202.3666666666666</v>
      </c>
      <c r="H78" s="37">
        <v>1496.9666666666665</v>
      </c>
      <c r="I78" s="37">
        <v>1549.133333333333</v>
      </c>
      <c r="J78" s="37">
        <v>1644.2666666666664</v>
      </c>
      <c r="K78" s="28">
        <v>1454</v>
      </c>
      <c r="L78" s="28">
        <v>1306.7</v>
      </c>
      <c r="M78" s="28">
        <v>9.1758000000000006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137.80000000000001</v>
      </c>
      <c r="D79" s="37">
        <v>138.78333333333333</v>
      </c>
      <c r="E79" s="37">
        <v>136.31666666666666</v>
      </c>
      <c r="F79" s="37">
        <v>134.83333333333334</v>
      </c>
      <c r="G79" s="37">
        <v>132.36666666666667</v>
      </c>
      <c r="H79" s="37">
        <v>140.26666666666665</v>
      </c>
      <c r="I79" s="37">
        <v>142.73333333333329</v>
      </c>
      <c r="J79" s="37">
        <v>144.21666666666664</v>
      </c>
      <c r="K79" s="28">
        <v>141.25</v>
      </c>
      <c r="L79" s="28">
        <v>137.30000000000001</v>
      </c>
      <c r="M79" s="28">
        <v>11.78214</v>
      </c>
      <c r="N79" s="1"/>
      <c r="O79" s="1"/>
    </row>
    <row r="80" spans="1:15" ht="12.75" customHeight="1">
      <c r="A80" s="53">
        <v>71</v>
      </c>
      <c r="B80" s="28" t="s">
        <v>1089</v>
      </c>
      <c r="C80" s="28">
        <v>1406.95</v>
      </c>
      <c r="D80" s="37">
        <v>1411.3166666666666</v>
      </c>
      <c r="E80" s="37">
        <v>1372.6333333333332</v>
      </c>
      <c r="F80" s="37">
        <v>1338.3166666666666</v>
      </c>
      <c r="G80" s="37">
        <v>1299.6333333333332</v>
      </c>
      <c r="H80" s="37">
        <v>1445.6333333333332</v>
      </c>
      <c r="I80" s="37">
        <v>1484.3166666666666</v>
      </c>
      <c r="J80" s="37">
        <v>1518.6333333333332</v>
      </c>
      <c r="K80" s="28">
        <v>1450</v>
      </c>
      <c r="L80" s="28">
        <v>1377</v>
      </c>
      <c r="M80" s="28">
        <v>3.1323599999999998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90.2</v>
      </c>
      <c r="D81" s="37">
        <v>90.766666666666666</v>
      </c>
      <c r="E81" s="37">
        <v>89.433333333333337</v>
      </c>
      <c r="F81" s="37">
        <v>88.666666666666671</v>
      </c>
      <c r="G81" s="37">
        <v>87.333333333333343</v>
      </c>
      <c r="H81" s="37">
        <v>91.533333333333331</v>
      </c>
      <c r="I81" s="37">
        <v>92.866666666666674</v>
      </c>
      <c r="J81" s="37">
        <v>93.633333333333326</v>
      </c>
      <c r="K81" s="28">
        <v>92.1</v>
      </c>
      <c r="L81" s="28">
        <v>90</v>
      </c>
      <c r="M81" s="28">
        <v>65.40849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240</v>
      </c>
      <c r="D82" s="37">
        <v>237.68333333333331</v>
      </c>
      <c r="E82" s="37">
        <v>233.86666666666662</v>
      </c>
      <c r="F82" s="37">
        <v>227.73333333333332</v>
      </c>
      <c r="G82" s="37">
        <v>223.91666666666663</v>
      </c>
      <c r="H82" s="37">
        <v>243.81666666666661</v>
      </c>
      <c r="I82" s="37">
        <v>247.63333333333327</v>
      </c>
      <c r="J82" s="37">
        <v>253.76666666666659</v>
      </c>
      <c r="K82" s="28">
        <v>241.5</v>
      </c>
      <c r="L82" s="28">
        <v>231.55</v>
      </c>
      <c r="M82" s="28">
        <v>6.2872899999999996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135.19999999999999</v>
      </c>
      <c r="D83" s="37">
        <v>136.78333333333333</v>
      </c>
      <c r="E83" s="37">
        <v>133.16666666666666</v>
      </c>
      <c r="F83" s="37">
        <v>131.13333333333333</v>
      </c>
      <c r="G83" s="37">
        <v>127.51666666666665</v>
      </c>
      <c r="H83" s="37">
        <v>138.81666666666666</v>
      </c>
      <c r="I83" s="37">
        <v>142.43333333333334</v>
      </c>
      <c r="J83" s="37">
        <v>144.46666666666667</v>
      </c>
      <c r="K83" s="28">
        <v>140.4</v>
      </c>
      <c r="L83" s="28">
        <v>134.75</v>
      </c>
      <c r="M83" s="28">
        <v>98.510230000000007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2701.7</v>
      </c>
      <c r="D84" s="37">
        <v>2694.5666666666666</v>
      </c>
      <c r="E84" s="37">
        <v>2671.1333333333332</v>
      </c>
      <c r="F84" s="37">
        <v>2640.5666666666666</v>
      </c>
      <c r="G84" s="37">
        <v>2617.1333333333332</v>
      </c>
      <c r="H84" s="37">
        <v>2725.1333333333332</v>
      </c>
      <c r="I84" s="37">
        <v>2748.5666666666666</v>
      </c>
      <c r="J84" s="37">
        <v>2779.1333333333332</v>
      </c>
      <c r="K84" s="28">
        <v>2718</v>
      </c>
      <c r="L84" s="28">
        <v>2664</v>
      </c>
      <c r="M84" s="28">
        <v>5.1073700000000004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386.35</v>
      </c>
      <c r="D85" s="37">
        <v>388.91666666666669</v>
      </c>
      <c r="E85" s="37">
        <v>381.83333333333337</v>
      </c>
      <c r="F85" s="37">
        <v>377.31666666666666</v>
      </c>
      <c r="G85" s="37">
        <v>370.23333333333335</v>
      </c>
      <c r="H85" s="37">
        <v>393.43333333333339</v>
      </c>
      <c r="I85" s="37">
        <v>400.51666666666677</v>
      </c>
      <c r="J85" s="37">
        <v>405.03333333333342</v>
      </c>
      <c r="K85" s="28">
        <v>396</v>
      </c>
      <c r="L85" s="28">
        <v>384.4</v>
      </c>
      <c r="M85" s="28">
        <v>4.8052200000000003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757.55</v>
      </c>
      <c r="D86" s="37">
        <v>758.98333333333323</v>
      </c>
      <c r="E86" s="37">
        <v>747.56666666666649</v>
      </c>
      <c r="F86" s="37">
        <v>737.58333333333326</v>
      </c>
      <c r="G86" s="37">
        <v>726.16666666666652</v>
      </c>
      <c r="H86" s="37">
        <v>768.96666666666647</v>
      </c>
      <c r="I86" s="37">
        <v>780.38333333333321</v>
      </c>
      <c r="J86" s="37">
        <v>790.36666666666645</v>
      </c>
      <c r="K86" s="28">
        <v>770.4</v>
      </c>
      <c r="L86" s="28">
        <v>749</v>
      </c>
      <c r="M86" s="28">
        <v>17.939139999999998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1182.95</v>
      </c>
      <c r="D87" s="37">
        <v>1187.5</v>
      </c>
      <c r="E87" s="37">
        <v>1161.1500000000001</v>
      </c>
      <c r="F87" s="37">
        <v>1139.3500000000001</v>
      </c>
      <c r="G87" s="37">
        <v>1113.0000000000002</v>
      </c>
      <c r="H87" s="37">
        <v>1209.3</v>
      </c>
      <c r="I87" s="37">
        <v>1235.6499999999999</v>
      </c>
      <c r="J87" s="37">
        <v>1257.4499999999998</v>
      </c>
      <c r="K87" s="28">
        <v>1213.8499999999999</v>
      </c>
      <c r="L87" s="28">
        <v>1165.7</v>
      </c>
      <c r="M87" s="28">
        <v>8.4608100000000004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1320.75</v>
      </c>
      <c r="D88" s="37">
        <v>1322.7333333333333</v>
      </c>
      <c r="E88" s="37">
        <v>1308.1166666666668</v>
      </c>
      <c r="F88" s="37">
        <v>1295.4833333333333</v>
      </c>
      <c r="G88" s="37">
        <v>1280.8666666666668</v>
      </c>
      <c r="H88" s="37">
        <v>1335.3666666666668</v>
      </c>
      <c r="I88" s="37">
        <v>1349.9833333333331</v>
      </c>
      <c r="J88" s="37">
        <v>1362.6166666666668</v>
      </c>
      <c r="K88" s="28">
        <v>1337.35</v>
      </c>
      <c r="L88" s="28">
        <v>1310.0999999999999</v>
      </c>
      <c r="M88" s="28">
        <v>11.33582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418.85</v>
      </c>
      <c r="D89" s="37">
        <v>419.2166666666667</v>
      </c>
      <c r="E89" s="37">
        <v>414.68333333333339</v>
      </c>
      <c r="F89" s="37">
        <v>410.51666666666671</v>
      </c>
      <c r="G89" s="37">
        <v>405.98333333333341</v>
      </c>
      <c r="H89" s="37">
        <v>423.38333333333338</v>
      </c>
      <c r="I89" s="37">
        <v>427.91666666666669</v>
      </c>
      <c r="J89" s="37">
        <v>432.08333333333337</v>
      </c>
      <c r="K89" s="28">
        <v>423.75</v>
      </c>
      <c r="L89" s="28">
        <v>415.05</v>
      </c>
      <c r="M89" s="28">
        <v>9.3719300000000008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217.9</v>
      </c>
      <c r="D90" s="37">
        <v>217.53333333333333</v>
      </c>
      <c r="E90" s="37">
        <v>213.41666666666666</v>
      </c>
      <c r="F90" s="37">
        <v>208.93333333333334</v>
      </c>
      <c r="G90" s="37">
        <v>204.81666666666666</v>
      </c>
      <c r="H90" s="37">
        <v>222.01666666666665</v>
      </c>
      <c r="I90" s="37">
        <v>226.13333333333333</v>
      </c>
      <c r="J90" s="37">
        <v>230.61666666666665</v>
      </c>
      <c r="K90" s="28">
        <v>221.65</v>
      </c>
      <c r="L90" s="28">
        <v>213.05</v>
      </c>
      <c r="M90" s="28">
        <v>21.7988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973.25</v>
      </c>
      <c r="D91" s="37">
        <v>979.91666666666663</v>
      </c>
      <c r="E91" s="37">
        <v>963.2833333333333</v>
      </c>
      <c r="F91" s="37">
        <v>953.31666666666672</v>
      </c>
      <c r="G91" s="37">
        <v>936.68333333333339</v>
      </c>
      <c r="H91" s="37">
        <v>989.88333333333321</v>
      </c>
      <c r="I91" s="37">
        <v>1006.5166666666667</v>
      </c>
      <c r="J91" s="37">
        <v>1016.4833333333331</v>
      </c>
      <c r="K91" s="28">
        <v>996.55</v>
      </c>
      <c r="L91" s="28">
        <v>969.95</v>
      </c>
      <c r="M91" s="28">
        <v>37.411189999999998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1792.35</v>
      </c>
      <c r="D92" s="37">
        <v>1780.1166666666668</v>
      </c>
      <c r="E92" s="37">
        <v>1762.2333333333336</v>
      </c>
      <c r="F92" s="37">
        <v>1732.1166666666668</v>
      </c>
      <c r="G92" s="37">
        <v>1714.2333333333336</v>
      </c>
      <c r="H92" s="37">
        <v>1810.2333333333336</v>
      </c>
      <c r="I92" s="37">
        <v>1828.1166666666668</v>
      </c>
      <c r="J92" s="37">
        <v>1858.2333333333336</v>
      </c>
      <c r="K92" s="28">
        <v>1798</v>
      </c>
      <c r="L92" s="28">
        <v>1750</v>
      </c>
      <c r="M92" s="28">
        <v>6.3353200000000003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1348</v>
      </c>
      <c r="D93" s="37">
        <v>1346</v>
      </c>
      <c r="E93" s="37">
        <v>1338</v>
      </c>
      <c r="F93" s="37">
        <v>1328</v>
      </c>
      <c r="G93" s="37">
        <v>1320</v>
      </c>
      <c r="H93" s="37">
        <v>1356</v>
      </c>
      <c r="I93" s="37">
        <v>1364</v>
      </c>
      <c r="J93" s="37">
        <v>1374</v>
      </c>
      <c r="K93" s="28">
        <v>1354</v>
      </c>
      <c r="L93" s="28">
        <v>1336</v>
      </c>
      <c r="M93" s="28">
        <v>62.379109999999997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550</v>
      </c>
      <c r="D94" s="37">
        <v>547.86666666666667</v>
      </c>
      <c r="E94" s="37">
        <v>539.73333333333335</v>
      </c>
      <c r="F94" s="37">
        <v>529.4666666666667</v>
      </c>
      <c r="G94" s="37">
        <v>521.33333333333337</v>
      </c>
      <c r="H94" s="37">
        <v>558.13333333333333</v>
      </c>
      <c r="I94" s="37">
        <v>566.26666666666677</v>
      </c>
      <c r="J94" s="37">
        <v>576.5333333333333</v>
      </c>
      <c r="K94" s="28">
        <v>556</v>
      </c>
      <c r="L94" s="28">
        <v>537.6</v>
      </c>
      <c r="M94" s="28">
        <v>62.282989999999998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1098.2</v>
      </c>
      <c r="D95" s="37">
        <v>1097.7166666666665</v>
      </c>
      <c r="E95" s="37">
        <v>1087.4333333333329</v>
      </c>
      <c r="F95" s="37">
        <v>1076.6666666666665</v>
      </c>
      <c r="G95" s="37">
        <v>1066.383333333333</v>
      </c>
      <c r="H95" s="37">
        <v>1108.4833333333329</v>
      </c>
      <c r="I95" s="37">
        <v>1118.7666666666662</v>
      </c>
      <c r="J95" s="37">
        <v>1129.5333333333328</v>
      </c>
      <c r="K95" s="28">
        <v>1108</v>
      </c>
      <c r="L95" s="28">
        <v>1086.95</v>
      </c>
      <c r="M95" s="28">
        <v>13.74865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2719.7</v>
      </c>
      <c r="D96" s="37">
        <v>2735.5666666666671</v>
      </c>
      <c r="E96" s="37">
        <v>2698.1333333333341</v>
      </c>
      <c r="F96" s="37">
        <v>2676.5666666666671</v>
      </c>
      <c r="G96" s="37">
        <v>2639.1333333333341</v>
      </c>
      <c r="H96" s="37">
        <v>2757.1333333333341</v>
      </c>
      <c r="I96" s="37">
        <v>2794.5666666666675</v>
      </c>
      <c r="J96" s="37">
        <v>2816.1333333333341</v>
      </c>
      <c r="K96" s="28">
        <v>2773</v>
      </c>
      <c r="L96" s="28">
        <v>2714</v>
      </c>
      <c r="M96" s="28">
        <v>6.4373500000000003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338.65</v>
      </c>
      <c r="D97" s="37">
        <v>341.86666666666662</v>
      </c>
      <c r="E97" s="37">
        <v>333.83333333333326</v>
      </c>
      <c r="F97" s="37">
        <v>329.01666666666665</v>
      </c>
      <c r="G97" s="37">
        <v>320.98333333333329</v>
      </c>
      <c r="H97" s="37">
        <v>346.68333333333322</v>
      </c>
      <c r="I97" s="37">
        <v>354.71666666666664</v>
      </c>
      <c r="J97" s="37">
        <v>359.53333333333319</v>
      </c>
      <c r="K97" s="28">
        <v>349.9</v>
      </c>
      <c r="L97" s="28">
        <v>337.05</v>
      </c>
      <c r="M97" s="28">
        <v>212.25417999999999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1769.8</v>
      </c>
      <c r="D98" s="37">
        <v>1774.9333333333334</v>
      </c>
      <c r="E98" s="37">
        <v>1750.8666666666668</v>
      </c>
      <c r="F98" s="37">
        <v>1731.9333333333334</v>
      </c>
      <c r="G98" s="37">
        <v>1707.8666666666668</v>
      </c>
      <c r="H98" s="37">
        <v>1793.8666666666668</v>
      </c>
      <c r="I98" s="37">
        <v>1817.9333333333334</v>
      </c>
      <c r="J98" s="37">
        <v>1836.8666666666668</v>
      </c>
      <c r="K98" s="28">
        <v>1799</v>
      </c>
      <c r="L98" s="28">
        <v>1756</v>
      </c>
      <c r="M98" s="28">
        <v>3.3144999999999998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217.2</v>
      </c>
      <c r="D99" s="37">
        <v>219.29999999999998</v>
      </c>
      <c r="E99" s="37">
        <v>213.99999999999997</v>
      </c>
      <c r="F99" s="37">
        <v>210.79999999999998</v>
      </c>
      <c r="G99" s="37">
        <v>205.49999999999997</v>
      </c>
      <c r="H99" s="37">
        <v>222.49999999999997</v>
      </c>
      <c r="I99" s="37">
        <v>227.79999999999998</v>
      </c>
      <c r="J99" s="37">
        <v>230.99999999999997</v>
      </c>
      <c r="K99" s="28">
        <v>224.6</v>
      </c>
      <c r="L99" s="28">
        <v>216.1</v>
      </c>
      <c r="M99" s="28">
        <v>67.052430000000001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2230.6</v>
      </c>
      <c r="D100" s="37">
        <v>2231</v>
      </c>
      <c r="E100" s="37">
        <v>2213</v>
      </c>
      <c r="F100" s="37">
        <v>2195.4</v>
      </c>
      <c r="G100" s="37">
        <v>2177.4</v>
      </c>
      <c r="H100" s="37">
        <v>2248.6</v>
      </c>
      <c r="I100" s="37">
        <v>2266.6</v>
      </c>
      <c r="J100" s="37">
        <v>2284.1999999999998</v>
      </c>
      <c r="K100" s="28">
        <v>2249</v>
      </c>
      <c r="L100" s="28">
        <v>2213.4</v>
      </c>
      <c r="M100" s="28">
        <v>23.872119999999999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249.35</v>
      </c>
      <c r="D101" s="37">
        <v>251.11666666666665</v>
      </c>
      <c r="E101" s="37">
        <v>246.7833333333333</v>
      </c>
      <c r="F101" s="37">
        <v>244.21666666666667</v>
      </c>
      <c r="G101" s="37">
        <v>239.88333333333333</v>
      </c>
      <c r="H101" s="37">
        <v>253.68333333333328</v>
      </c>
      <c r="I101" s="37">
        <v>258.01666666666659</v>
      </c>
      <c r="J101" s="37">
        <v>260.58333333333326</v>
      </c>
      <c r="K101" s="28">
        <v>255.45</v>
      </c>
      <c r="L101" s="28">
        <v>248.55</v>
      </c>
      <c r="M101" s="28">
        <v>2.4934099999999999</v>
      </c>
      <c r="N101" s="1"/>
      <c r="O101" s="1"/>
    </row>
    <row r="102" spans="1:15" ht="12.75" customHeight="1">
      <c r="A102" s="53">
        <v>93</v>
      </c>
      <c r="B102" s="28" t="s">
        <v>382</v>
      </c>
      <c r="C102" s="28">
        <v>33787.699999999997</v>
      </c>
      <c r="D102" s="37">
        <v>33583.183333333334</v>
      </c>
      <c r="E102" s="37">
        <v>32970.466666666667</v>
      </c>
      <c r="F102" s="37">
        <v>32153.233333333334</v>
      </c>
      <c r="G102" s="37">
        <v>31540.516666666666</v>
      </c>
      <c r="H102" s="37">
        <v>34400.416666666672</v>
      </c>
      <c r="I102" s="37">
        <v>35013.133333333346</v>
      </c>
      <c r="J102" s="37">
        <v>35830.366666666669</v>
      </c>
      <c r="K102" s="28">
        <v>34195.9</v>
      </c>
      <c r="L102" s="28">
        <v>32765.95</v>
      </c>
      <c r="M102" s="28">
        <v>0.10736999999999999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2170.85</v>
      </c>
      <c r="D103" s="37">
        <v>2172.3166666666671</v>
      </c>
      <c r="E103" s="37">
        <v>2150.6333333333341</v>
      </c>
      <c r="F103" s="37">
        <v>2130.416666666667</v>
      </c>
      <c r="G103" s="37">
        <v>2108.733333333334</v>
      </c>
      <c r="H103" s="37">
        <v>2192.5333333333342</v>
      </c>
      <c r="I103" s="37">
        <v>2214.2166666666676</v>
      </c>
      <c r="J103" s="37">
        <v>2234.4333333333343</v>
      </c>
      <c r="K103" s="28">
        <v>2194</v>
      </c>
      <c r="L103" s="28">
        <v>2152.1</v>
      </c>
      <c r="M103" s="28">
        <v>30.523099999999999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707.2</v>
      </c>
      <c r="D104" s="37">
        <v>706.76666666666677</v>
      </c>
      <c r="E104" s="37">
        <v>701.63333333333355</v>
      </c>
      <c r="F104" s="37">
        <v>696.06666666666683</v>
      </c>
      <c r="G104" s="37">
        <v>690.93333333333362</v>
      </c>
      <c r="H104" s="37">
        <v>712.33333333333348</v>
      </c>
      <c r="I104" s="37">
        <v>717.4666666666667</v>
      </c>
      <c r="J104" s="37">
        <v>723.03333333333342</v>
      </c>
      <c r="K104" s="28">
        <v>711.9</v>
      </c>
      <c r="L104" s="28">
        <v>701.2</v>
      </c>
      <c r="M104" s="28">
        <v>119.70404000000001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1120.95</v>
      </c>
      <c r="D105" s="37">
        <v>1119.9000000000001</v>
      </c>
      <c r="E105" s="37">
        <v>1109.9000000000001</v>
      </c>
      <c r="F105" s="37">
        <v>1098.8499999999999</v>
      </c>
      <c r="G105" s="37">
        <v>1088.8499999999999</v>
      </c>
      <c r="H105" s="37">
        <v>1130.9500000000003</v>
      </c>
      <c r="I105" s="37">
        <v>1140.9500000000003</v>
      </c>
      <c r="J105" s="37">
        <v>1152.0000000000005</v>
      </c>
      <c r="K105" s="28">
        <v>1129.9000000000001</v>
      </c>
      <c r="L105" s="28">
        <v>1108.8499999999999</v>
      </c>
      <c r="M105" s="28">
        <v>6.1979300000000004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489</v>
      </c>
      <c r="D106" s="37">
        <v>487.63333333333338</v>
      </c>
      <c r="E106" s="37">
        <v>482.86666666666679</v>
      </c>
      <c r="F106" s="37">
        <v>476.73333333333341</v>
      </c>
      <c r="G106" s="37">
        <v>471.96666666666681</v>
      </c>
      <c r="H106" s="37">
        <v>493.76666666666677</v>
      </c>
      <c r="I106" s="37">
        <v>498.5333333333333</v>
      </c>
      <c r="J106" s="37">
        <v>504.66666666666674</v>
      </c>
      <c r="K106" s="28">
        <v>492.4</v>
      </c>
      <c r="L106" s="28">
        <v>481.5</v>
      </c>
      <c r="M106" s="28">
        <v>20.03895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428.9</v>
      </c>
      <c r="D107" s="37">
        <v>431.41666666666669</v>
      </c>
      <c r="E107" s="37">
        <v>425.53333333333336</v>
      </c>
      <c r="F107" s="37">
        <v>422.16666666666669</v>
      </c>
      <c r="G107" s="37">
        <v>416.28333333333336</v>
      </c>
      <c r="H107" s="37">
        <v>434.78333333333336</v>
      </c>
      <c r="I107" s="37">
        <v>440.66666666666669</v>
      </c>
      <c r="J107" s="37">
        <v>444.03333333333336</v>
      </c>
      <c r="K107" s="28">
        <v>437.3</v>
      </c>
      <c r="L107" s="28">
        <v>428.05</v>
      </c>
      <c r="M107" s="28">
        <v>1.7361599999999999</v>
      </c>
      <c r="N107" s="1"/>
      <c r="O107" s="1"/>
    </row>
    <row r="108" spans="1:15" ht="12.75" customHeight="1">
      <c r="A108" s="53">
        <v>99</v>
      </c>
      <c r="B108" s="28" t="s">
        <v>385</v>
      </c>
      <c r="C108" s="28">
        <v>30.8</v>
      </c>
      <c r="D108" s="37">
        <v>30.8</v>
      </c>
      <c r="E108" s="37">
        <v>30.5</v>
      </c>
      <c r="F108" s="37">
        <v>30.2</v>
      </c>
      <c r="G108" s="37">
        <v>29.9</v>
      </c>
      <c r="H108" s="37">
        <v>31.1</v>
      </c>
      <c r="I108" s="37">
        <v>31.400000000000006</v>
      </c>
      <c r="J108" s="37">
        <v>31.700000000000003</v>
      </c>
      <c r="K108" s="28">
        <v>31.1</v>
      </c>
      <c r="L108" s="28">
        <v>30.5</v>
      </c>
      <c r="M108" s="28">
        <v>32.340789999999998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31.45</v>
      </c>
      <c r="D109" s="37">
        <v>31.45</v>
      </c>
      <c r="E109" s="37">
        <v>30.95</v>
      </c>
      <c r="F109" s="37">
        <v>30.45</v>
      </c>
      <c r="G109" s="37">
        <v>29.95</v>
      </c>
      <c r="H109" s="37">
        <v>31.95</v>
      </c>
      <c r="I109" s="37">
        <v>32.450000000000003</v>
      </c>
      <c r="J109" s="37">
        <v>32.950000000000003</v>
      </c>
      <c r="K109" s="28">
        <v>31.95</v>
      </c>
      <c r="L109" s="28">
        <v>30.95</v>
      </c>
      <c r="M109" s="28">
        <v>340.25020000000001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273.5</v>
      </c>
      <c r="D110" s="37">
        <v>273.40000000000003</v>
      </c>
      <c r="E110" s="37">
        <v>272.10000000000008</v>
      </c>
      <c r="F110" s="37">
        <v>270.70000000000005</v>
      </c>
      <c r="G110" s="37">
        <v>269.40000000000009</v>
      </c>
      <c r="H110" s="37">
        <v>274.80000000000007</v>
      </c>
      <c r="I110" s="37">
        <v>276.10000000000002</v>
      </c>
      <c r="J110" s="37">
        <v>277.50000000000006</v>
      </c>
      <c r="K110" s="28">
        <v>274.7</v>
      </c>
      <c r="L110" s="28">
        <v>272</v>
      </c>
      <c r="M110" s="28">
        <v>192.62054000000001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3809.2</v>
      </c>
      <c r="D111" s="37">
        <v>3864.0666666666671</v>
      </c>
      <c r="E111" s="37">
        <v>3733.1333333333341</v>
      </c>
      <c r="F111" s="37">
        <v>3657.0666666666671</v>
      </c>
      <c r="G111" s="37">
        <v>3526.1333333333341</v>
      </c>
      <c r="H111" s="37">
        <v>3940.1333333333341</v>
      </c>
      <c r="I111" s="37">
        <v>4071.0666666666675</v>
      </c>
      <c r="J111" s="37">
        <v>4147.1333333333341</v>
      </c>
      <c r="K111" s="28">
        <v>3995</v>
      </c>
      <c r="L111" s="28">
        <v>3788</v>
      </c>
      <c r="M111" s="28">
        <v>2.0334699999999999</v>
      </c>
      <c r="N111" s="1"/>
      <c r="O111" s="1"/>
    </row>
    <row r="112" spans="1:15" ht="12.75" customHeight="1">
      <c r="A112" s="53">
        <v>103</v>
      </c>
      <c r="B112" s="28" t="s">
        <v>395</v>
      </c>
      <c r="C112" s="28">
        <v>149.85</v>
      </c>
      <c r="D112" s="37">
        <v>149.38333333333333</v>
      </c>
      <c r="E112" s="37">
        <v>146.86666666666665</v>
      </c>
      <c r="F112" s="37">
        <v>143.88333333333333</v>
      </c>
      <c r="G112" s="37">
        <v>141.36666666666665</v>
      </c>
      <c r="H112" s="37">
        <v>152.36666666666665</v>
      </c>
      <c r="I112" s="37">
        <v>154.8833333333333</v>
      </c>
      <c r="J112" s="37">
        <v>157.86666666666665</v>
      </c>
      <c r="K112" s="28">
        <v>151.9</v>
      </c>
      <c r="L112" s="28">
        <v>146.4</v>
      </c>
      <c r="M112" s="28">
        <v>6.5846299999999998</v>
      </c>
      <c r="N112" s="1"/>
      <c r="O112" s="1"/>
    </row>
    <row r="113" spans="1:15" ht="12.75" customHeight="1">
      <c r="A113" s="53">
        <v>104</v>
      </c>
      <c r="B113" s="28" t="s">
        <v>396</v>
      </c>
      <c r="C113" s="28">
        <v>158.75</v>
      </c>
      <c r="D113" s="37">
        <v>159.75</v>
      </c>
      <c r="E113" s="37">
        <v>157</v>
      </c>
      <c r="F113" s="37">
        <v>155.25</v>
      </c>
      <c r="G113" s="37">
        <v>152.5</v>
      </c>
      <c r="H113" s="37">
        <v>161.5</v>
      </c>
      <c r="I113" s="37">
        <v>164.25</v>
      </c>
      <c r="J113" s="37">
        <v>166</v>
      </c>
      <c r="K113" s="28">
        <v>162.5</v>
      </c>
      <c r="L113" s="28">
        <v>158</v>
      </c>
      <c r="M113" s="28">
        <v>112.8503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225.15</v>
      </c>
      <c r="D114" s="37">
        <v>227.41666666666666</v>
      </c>
      <c r="E114" s="37">
        <v>221.83333333333331</v>
      </c>
      <c r="F114" s="37">
        <v>218.51666666666665</v>
      </c>
      <c r="G114" s="37">
        <v>212.93333333333331</v>
      </c>
      <c r="H114" s="37">
        <v>230.73333333333332</v>
      </c>
      <c r="I114" s="37">
        <v>236.31666666666663</v>
      </c>
      <c r="J114" s="37">
        <v>239.63333333333333</v>
      </c>
      <c r="K114" s="28">
        <v>233</v>
      </c>
      <c r="L114" s="28">
        <v>224.1</v>
      </c>
      <c r="M114" s="28">
        <v>35.497340000000001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74.25</v>
      </c>
      <c r="D115" s="37">
        <v>74.649999999999991</v>
      </c>
      <c r="E115" s="37">
        <v>73.299999999999983</v>
      </c>
      <c r="F115" s="37">
        <v>72.349999999999994</v>
      </c>
      <c r="G115" s="37">
        <v>70.999999999999986</v>
      </c>
      <c r="H115" s="37">
        <v>75.59999999999998</v>
      </c>
      <c r="I115" s="37">
        <v>76.949999999999974</v>
      </c>
      <c r="J115" s="37">
        <v>77.899999999999977</v>
      </c>
      <c r="K115" s="28">
        <v>76</v>
      </c>
      <c r="L115" s="28">
        <v>73.7</v>
      </c>
      <c r="M115" s="28">
        <v>344.24950000000001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576.20000000000005</v>
      </c>
      <c r="D116" s="37">
        <v>585.0333333333333</v>
      </c>
      <c r="E116" s="37">
        <v>566.16666666666663</v>
      </c>
      <c r="F116" s="37">
        <v>556.13333333333333</v>
      </c>
      <c r="G116" s="37">
        <v>537.26666666666665</v>
      </c>
      <c r="H116" s="37">
        <v>595.06666666666661</v>
      </c>
      <c r="I116" s="37">
        <v>613.93333333333339</v>
      </c>
      <c r="J116" s="37">
        <v>623.96666666666658</v>
      </c>
      <c r="K116" s="28">
        <v>603.9</v>
      </c>
      <c r="L116" s="28">
        <v>575</v>
      </c>
      <c r="M116" s="28">
        <v>32.329129999999999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355.9</v>
      </c>
      <c r="D117" s="37">
        <v>359.81666666666661</v>
      </c>
      <c r="E117" s="37">
        <v>350.93333333333322</v>
      </c>
      <c r="F117" s="37">
        <v>345.96666666666664</v>
      </c>
      <c r="G117" s="37">
        <v>337.08333333333326</v>
      </c>
      <c r="H117" s="37">
        <v>364.78333333333319</v>
      </c>
      <c r="I117" s="37">
        <v>373.66666666666663</v>
      </c>
      <c r="J117" s="37">
        <v>378.63333333333316</v>
      </c>
      <c r="K117" s="28">
        <v>368.7</v>
      </c>
      <c r="L117" s="28">
        <v>354.85</v>
      </c>
      <c r="M117" s="28">
        <v>15.7813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209.1</v>
      </c>
      <c r="D118" s="37">
        <v>208.53333333333333</v>
      </c>
      <c r="E118" s="37">
        <v>206.16666666666666</v>
      </c>
      <c r="F118" s="37">
        <v>203.23333333333332</v>
      </c>
      <c r="G118" s="37">
        <v>200.86666666666665</v>
      </c>
      <c r="H118" s="37">
        <v>211.46666666666667</v>
      </c>
      <c r="I118" s="37">
        <v>213.83333333333334</v>
      </c>
      <c r="J118" s="37">
        <v>216.76666666666668</v>
      </c>
      <c r="K118" s="28">
        <v>210.9</v>
      </c>
      <c r="L118" s="28">
        <v>205.6</v>
      </c>
      <c r="M118" s="28">
        <v>106.44341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794.35</v>
      </c>
      <c r="D119" s="37">
        <v>800.43333333333339</v>
      </c>
      <c r="E119" s="37">
        <v>784.16666666666674</v>
      </c>
      <c r="F119" s="37">
        <v>773.98333333333335</v>
      </c>
      <c r="G119" s="37">
        <v>757.7166666666667</v>
      </c>
      <c r="H119" s="37">
        <v>810.61666666666679</v>
      </c>
      <c r="I119" s="37">
        <v>826.88333333333344</v>
      </c>
      <c r="J119" s="37">
        <v>837.06666666666683</v>
      </c>
      <c r="K119" s="28">
        <v>816.7</v>
      </c>
      <c r="L119" s="28">
        <v>790.25</v>
      </c>
      <c r="M119" s="28">
        <v>26.866399999999999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3758.8</v>
      </c>
      <c r="D120" s="37">
        <v>3734.4666666666667</v>
      </c>
      <c r="E120" s="37">
        <v>3669.9333333333334</v>
      </c>
      <c r="F120" s="37">
        <v>3581.0666666666666</v>
      </c>
      <c r="G120" s="37">
        <v>3516.5333333333333</v>
      </c>
      <c r="H120" s="37">
        <v>3823.3333333333335</v>
      </c>
      <c r="I120" s="37">
        <v>3887.8666666666672</v>
      </c>
      <c r="J120" s="37">
        <v>3976.7333333333336</v>
      </c>
      <c r="K120" s="28">
        <v>3799</v>
      </c>
      <c r="L120" s="28">
        <v>3645.6</v>
      </c>
      <c r="M120" s="28">
        <v>7.2699600000000002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1461.9</v>
      </c>
      <c r="D121" s="37">
        <v>1466.3</v>
      </c>
      <c r="E121" s="37">
        <v>1450.6</v>
      </c>
      <c r="F121" s="37">
        <v>1439.3</v>
      </c>
      <c r="G121" s="37">
        <v>1423.6</v>
      </c>
      <c r="H121" s="37">
        <v>1477.6</v>
      </c>
      <c r="I121" s="37">
        <v>1493.3000000000002</v>
      </c>
      <c r="J121" s="37">
        <v>1504.6</v>
      </c>
      <c r="K121" s="28">
        <v>1482</v>
      </c>
      <c r="L121" s="28">
        <v>1455</v>
      </c>
      <c r="M121" s="28">
        <v>91.651769999999999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1606.2</v>
      </c>
      <c r="D122" s="37">
        <v>1610.75</v>
      </c>
      <c r="E122" s="37">
        <v>1593</v>
      </c>
      <c r="F122" s="37">
        <v>1579.8</v>
      </c>
      <c r="G122" s="37">
        <v>1562.05</v>
      </c>
      <c r="H122" s="37">
        <v>1623.95</v>
      </c>
      <c r="I122" s="37">
        <v>1641.7</v>
      </c>
      <c r="J122" s="37">
        <v>1654.9</v>
      </c>
      <c r="K122" s="28">
        <v>1628.5</v>
      </c>
      <c r="L122" s="28">
        <v>1597.55</v>
      </c>
      <c r="M122" s="28">
        <v>8.6872100000000003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897.5</v>
      </c>
      <c r="D123" s="37">
        <v>897.55000000000007</v>
      </c>
      <c r="E123" s="37">
        <v>887.30000000000018</v>
      </c>
      <c r="F123" s="37">
        <v>877.10000000000014</v>
      </c>
      <c r="G123" s="37">
        <v>866.85000000000025</v>
      </c>
      <c r="H123" s="37">
        <v>907.75000000000011</v>
      </c>
      <c r="I123" s="37">
        <v>917.99999999999989</v>
      </c>
      <c r="J123" s="37">
        <v>928.2</v>
      </c>
      <c r="K123" s="28">
        <v>907.8</v>
      </c>
      <c r="L123" s="28">
        <v>887.35</v>
      </c>
      <c r="M123" s="28">
        <v>4.3429500000000001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207.95</v>
      </c>
      <c r="D124" s="37">
        <v>210.66666666666666</v>
      </c>
      <c r="E124" s="37">
        <v>202.38333333333333</v>
      </c>
      <c r="F124" s="37">
        <v>196.81666666666666</v>
      </c>
      <c r="G124" s="37">
        <v>188.53333333333333</v>
      </c>
      <c r="H124" s="37">
        <v>216.23333333333332</v>
      </c>
      <c r="I124" s="37">
        <v>224.51666666666668</v>
      </c>
      <c r="J124" s="37">
        <v>230.08333333333331</v>
      </c>
      <c r="K124" s="28">
        <v>218.95</v>
      </c>
      <c r="L124" s="28">
        <v>205.1</v>
      </c>
      <c r="M124" s="28">
        <v>7.29535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564.5</v>
      </c>
      <c r="D125" s="37">
        <v>567.83333333333337</v>
      </c>
      <c r="E125" s="37">
        <v>552.86666666666679</v>
      </c>
      <c r="F125" s="37">
        <v>541.23333333333346</v>
      </c>
      <c r="G125" s="37">
        <v>526.26666666666688</v>
      </c>
      <c r="H125" s="37">
        <v>579.4666666666667</v>
      </c>
      <c r="I125" s="37">
        <v>594.43333333333317</v>
      </c>
      <c r="J125" s="37">
        <v>606.06666666666661</v>
      </c>
      <c r="K125" s="28">
        <v>582.79999999999995</v>
      </c>
      <c r="L125" s="28">
        <v>556.20000000000005</v>
      </c>
      <c r="M125" s="28">
        <v>56.463619999999999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329.25</v>
      </c>
      <c r="D126" s="37">
        <v>333.15000000000003</v>
      </c>
      <c r="E126" s="37">
        <v>321.40000000000009</v>
      </c>
      <c r="F126" s="37">
        <v>313.55000000000007</v>
      </c>
      <c r="G126" s="37">
        <v>301.80000000000013</v>
      </c>
      <c r="H126" s="37">
        <v>341.00000000000006</v>
      </c>
      <c r="I126" s="37">
        <v>352.74999999999994</v>
      </c>
      <c r="J126" s="37">
        <v>360.6</v>
      </c>
      <c r="K126" s="28">
        <v>344.9</v>
      </c>
      <c r="L126" s="28">
        <v>325.3</v>
      </c>
      <c r="M126" s="28">
        <v>85.20881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512.25</v>
      </c>
      <c r="D127" s="37">
        <v>512.16666666666663</v>
      </c>
      <c r="E127" s="37">
        <v>505.38333333333321</v>
      </c>
      <c r="F127" s="37">
        <v>498.51666666666659</v>
      </c>
      <c r="G127" s="37">
        <v>491.73333333333318</v>
      </c>
      <c r="H127" s="37">
        <v>519.0333333333333</v>
      </c>
      <c r="I127" s="37">
        <v>525.81666666666683</v>
      </c>
      <c r="J127" s="37">
        <v>532.68333333333328</v>
      </c>
      <c r="K127" s="28">
        <v>518.95000000000005</v>
      </c>
      <c r="L127" s="28">
        <v>505.3</v>
      </c>
      <c r="M127" s="28">
        <v>32.919980000000002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1661.1</v>
      </c>
      <c r="D128" s="37">
        <v>1656.3333333333333</v>
      </c>
      <c r="E128" s="37">
        <v>1635.7666666666664</v>
      </c>
      <c r="F128" s="37">
        <v>1610.4333333333332</v>
      </c>
      <c r="G128" s="37">
        <v>1589.8666666666663</v>
      </c>
      <c r="H128" s="37">
        <v>1681.6666666666665</v>
      </c>
      <c r="I128" s="37">
        <v>1702.2333333333336</v>
      </c>
      <c r="J128" s="37">
        <v>1727.5666666666666</v>
      </c>
      <c r="K128" s="28">
        <v>1676.9</v>
      </c>
      <c r="L128" s="28">
        <v>1631</v>
      </c>
      <c r="M128" s="28">
        <v>39.820639999999997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67.599999999999994</v>
      </c>
      <c r="D129" s="37">
        <v>68.199999999999989</v>
      </c>
      <c r="E129" s="37">
        <v>66.84999999999998</v>
      </c>
      <c r="F129" s="37">
        <v>66.099999999999994</v>
      </c>
      <c r="G129" s="37">
        <v>64.749999999999986</v>
      </c>
      <c r="H129" s="37">
        <v>68.949999999999974</v>
      </c>
      <c r="I129" s="37">
        <v>70.3</v>
      </c>
      <c r="J129" s="37">
        <v>71.049999999999969</v>
      </c>
      <c r="K129" s="28">
        <v>69.55</v>
      </c>
      <c r="L129" s="28">
        <v>67.45</v>
      </c>
      <c r="M129" s="28">
        <v>50.043610000000001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3030.8</v>
      </c>
      <c r="D130" s="37">
        <v>3050.2333333333336</v>
      </c>
      <c r="E130" s="37">
        <v>2990.5666666666671</v>
      </c>
      <c r="F130" s="37">
        <v>2950.3333333333335</v>
      </c>
      <c r="G130" s="37">
        <v>2890.666666666667</v>
      </c>
      <c r="H130" s="37">
        <v>3090.4666666666672</v>
      </c>
      <c r="I130" s="37">
        <v>3150.1333333333332</v>
      </c>
      <c r="J130" s="37">
        <v>3190.3666666666672</v>
      </c>
      <c r="K130" s="28">
        <v>3109.9</v>
      </c>
      <c r="L130" s="28">
        <v>3010</v>
      </c>
      <c r="M130" s="28">
        <v>2.8714300000000001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327.35000000000002</v>
      </c>
      <c r="D131" s="37">
        <v>327.2</v>
      </c>
      <c r="E131" s="37">
        <v>325.14999999999998</v>
      </c>
      <c r="F131" s="37">
        <v>322.95</v>
      </c>
      <c r="G131" s="37">
        <v>320.89999999999998</v>
      </c>
      <c r="H131" s="37">
        <v>329.4</v>
      </c>
      <c r="I131" s="37">
        <v>331.45000000000005</v>
      </c>
      <c r="J131" s="37">
        <v>333.65</v>
      </c>
      <c r="K131" s="28">
        <v>329.25</v>
      </c>
      <c r="L131" s="28">
        <v>325</v>
      </c>
      <c r="M131" s="28">
        <v>25.432120000000001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3975.45</v>
      </c>
      <c r="D132" s="37">
        <v>4015.0833333333335</v>
      </c>
      <c r="E132" s="37">
        <v>3921.3666666666668</v>
      </c>
      <c r="F132" s="37">
        <v>3867.2833333333333</v>
      </c>
      <c r="G132" s="37">
        <v>3773.5666666666666</v>
      </c>
      <c r="H132" s="37">
        <v>4069.166666666667</v>
      </c>
      <c r="I132" s="37">
        <v>4162.8833333333332</v>
      </c>
      <c r="J132" s="37">
        <v>4216.9666666666672</v>
      </c>
      <c r="K132" s="28">
        <v>4108.8</v>
      </c>
      <c r="L132" s="28">
        <v>3961</v>
      </c>
      <c r="M132" s="28">
        <v>3.7454100000000001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1558.25</v>
      </c>
      <c r="D133" s="37">
        <v>1555.75</v>
      </c>
      <c r="E133" s="37">
        <v>1544.6</v>
      </c>
      <c r="F133" s="37">
        <v>1530.9499999999998</v>
      </c>
      <c r="G133" s="37">
        <v>1519.7999999999997</v>
      </c>
      <c r="H133" s="37">
        <v>1569.4</v>
      </c>
      <c r="I133" s="37">
        <v>1580.5500000000002</v>
      </c>
      <c r="J133" s="37">
        <v>1594.2000000000003</v>
      </c>
      <c r="K133" s="28">
        <v>1566.9</v>
      </c>
      <c r="L133" s="28">
        <v>1542.1</v>
      </c>
      <c r="M133" s="28">
        <v>33.089709999999997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464.7</v>
      </c>
      <c r="D134" s="37">
        <v>464.01666666666665</v>
      </c>
      <c r="E134" s="37">
        <v>459.08333333333331</v>
      </c>
      <c r="F134" s="37">
        <v>453.46666666666664</v>
      </c>
      <c r="G134" s="37">
        <v>448.5333333333333</v>
      </c>
      <c r="H134" s="37">
        <v>469.63333333333333</v>
      </c>
      <c r="I134" s="37">
        <v>474.56666666666672</v>
      </c>
      <c r="J134" s="37">
        <v>480.18333333333334</v>
      </c>
      <c r="K134" s="28">
        <v>468.95</v>
      </c>
      <c r="L134" s="28">
        <v>458.4</v>
      </c>
      <c r="M134" s="28">
        <v>7.4837300000000004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610.95000000000005</v>
      </c>
      <c r="D135" s="37">
        <v>612.7166666666667</v>
      </c>
      <c r="E135" s="37">
        <v>605.73333333333335</v>
      </c>
      <c r="F135" s="37">
        <v>600.51666666666665</v>
      </c>
      <c r="G135" s="37">
        <v>593.5333333333333</v>
      </c>
      <c r="H135" s="37">
        <v>617.93333333333339</v>
      </c>
      <c r="I135" s="37">
        <v>624.91666666666674</v>
      </c>
      <c r="J135" s="37">
        <v>630.13333333333344</v>
      </c>
      <c r="K135" s="28">
        <v>619.70000000000005</v>
      </c>
      <c r="L135" s="28">
        <v>607.5</v>
      </c>
      <c r="M135" s="28">
        <v>11.91662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70800.899999999994</v>
      </c>
      <c r="D136" s="37">
        <v>71108.566666666666</v>
      </c>
      <c r="E136" s="37">
        <v>70117.333333333328</v>
      </c>
      <c r="F136" s="37">
        <v>69433.766666666663</v>
      </c>
      <c r="G136" s="37">
        <v>68442.533333333326</v>
      </c>
      <c r="H136" s="37">
        <v>71792.133333333331</v>
      </c>
      <c r="I136" s="37">
        <v>72783.366666666669</v>
      </c>
      <c r="J136" s="37">
        <v>73466.933333333334</v>
      </c>
      <c r="K136" s="28">
        <v>72099.8</v>
      </c>
      <c r="L136" s="28">
        <v>70425</v>
      </c>
      <c r="M136" s="28">
        <v>6.089E-2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175.4</v>
      </c>
      <c r="D137" s="37">
        <v>176.38333333333333</v>
      </c>
      <c r="E137" s="37">
        <v>173.51666666666665</v>
      </c>
      <c r="F137" s="37">
        <v>171.63333333333333</v>
      </c>
      <c r="G137" s="37">
        <v>168.76666666666665</v>
      </c>
      <c r="H137" s="37">
        <v>178.26666666666665</v>
      </c>
      <c r="I137" s="37">
        <v>181.13333333333333</v>
      </c>
      <c r="J137" s="37">
        <v>183.01666666666665</v>
      </c>
      <c r="K137" s="28">
        <v>179.25</v>
      </c>
      <c r="L137" s="28">
        <v>174.5</v>
      </c>
      <c r="M137" s="28">
        <v>19.92944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1093.1500000000001</v>
      </c>
      <c r="D138" s="37">
        <v>1099.5666666666666</v>
      </c>
      <c r="E138" s="37">
        <v>1081.6333333333332</v>
      </c>
      <c r="F138" s="37">
        <v>1070.1166666666666</v>
      </c>
      <c r="G138" s="37">
        <v>1052.1833333333332</v>
      </c>
      <c r="H138" s="37">
        <v>1111.0833333333333</v>
      </c>
      <c r="I138" s="37">
        <v>1129.0166666666667</v>
      </c>
      <c r="J138" s="37">
        <v>1140.5333333333333</v>
      </c>
      <c r="K138" s="28">
        <v>1117.5</v>
      </c>
      <c r="L138" s="28">
        <v>1088.05</v>
      </c>
      <c r="M138" s="28">
        <v>41.651890000000002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85</v>
      </c>
      <c r="D139" s="37">
        <v>85.216666666666669</v>
      </c>
      <c r="E139" s="37">
        <v>84.13333333333334</v>
      </c>
      <c r="F139" s="37">
        <v>83.266666666666666</v>
      </c>
      <c r="G139" s="37">
        <v>82.183333333333337</v>
      </c>
      <c r="H139" s="37">
        <v>86.083333333333343</v>
      </c>
      <c r="I139" s="37">
        <v>87.166666666666657</v>
      </c>
      <c r="J139" s="37">
        <v>88.033333333333346</v>
      </c>
      <c r="K139" s="28">
        <v>86.3</v>
      </c>
      <c r="L139" s="28">
        <v>84.35</v>
      </c>
      <c r="M139" s="28">
        <v>47.37668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477.9</v>
      </c>
      <c r="D140" s="37">
        <v>478.7833333333333</v>
      </c>
      <c r="E140" s="37">
        <v>474.66666666666663</v>
      </c>
      <c r="F140" s="37">
        <v>471.43333333333334</v>
      </c>
      <c r="G140" s="37">
        <v>467.31666666666666</v>
      </c>
      <c r="H140" s="37">
        <v>482.01666666666659</v>
      </c>
      <c r="I140" s="37">
        <v>486.13333333333327</v>
      </c>
      <c r="J140" s="37">
        <v>489.36666666666656</v>
      </c>
      <c r="K140" s="28">
        <v>482.9</v>
      </c>
      <c r="L140" s="28">
        <v>475.55</v>
      </c>
      <c r="M140" s="28">
        <v>20.305070000000001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8470.75</v>
      </c>
      <c r="D141" s="37">
        <v>8513.65</v>
      </c>
      <c r="E141" s="37">
        <v>8392.6999999999989</v>
      </c>
      <c r="F141" s="37">
        <v>8314.65</v>
      </c>
      <c r="G141" s="37">
        <v>8193.6999999999989</v>
      </c>
      <c r="H141" s="37">
        <v>8591.6999999999989</v>
      </c>
      <c r="I141" s="37">
        <v>8712.65</v>
      </c>
      <c r="J141" s="37">
        <v>8790.6999999999989</v>
      </c>
      <c r="K141" s="28">
        <v>8634.6</v>
      </c>
      <c r="L141" s="28">
        <v>8435.6</v>
      </c>
      <c r="M141" s="28">
        <v>11.30302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782.35</v>
      </c>
      <c r="D142" s="37">
        <v>780.71666666666658</v>
      </c>
      <c r="E142" s="37">
        <v>772.43333333333317</v>
      </c>
      <c r="F142" s="37">
        <v>762.51666666666654</v>
      </c>
      <c r="G142" s="37">
        <v>754.23333333333312</v>
      </c>
      <c r="H142" s="37">
        <v>790.63333333333321</v>
      </c>
      <c r="I142" s="37">
        <v>798.91666666666674</v>
      </c>
      <c r="J142" s="37">
        <v>808.83333333333326</v>
      </c>
      <c r="K142" s="28">
        <v>789</v>
      </c>
      <c r="L142" s="28">
        <v>770.8</v>
      </c>
      <c r="M142" s="28">
        <v>2.92035</v>
      </c>
      <c r="N142" s="1"/>
      <c r="O142" s="1"/>
    </row>
    <row r="143" spans="1:15" ht="12.75" customHeight="1">
      <c r="A143" s="53">
        <v>134</v>
      </c>
      <c r="B143" s="28" t="s">
        <v>431</v>
      </c>
      <c r="C143" s="28">
        <v>366.95</v>
      </c>
      <c r="D143" s="37">
        <v>369.91666666666669</v>
      </c>
      <c r="E143" s="37">
        <v>361.03333333333336</v>
      </c>
      <c r="F143" s="37">
        <v>355.11666666666667</v>
      </c>
      <c r="G143" s="37">
        <v>346.23333333333335</v>
      </c>
      <c r="H143" s="37">
        <v>375.83333333333337</v>
      </c>
      <c r="I143" s="37">
        <v>384.7166666666667</v>
      </c>
      <c r="J143" s="37">
        <v>390.63333333333338</v>
      </c>
      <c r="K143" s="28">
        <v>378.8</v>
      </c>
      <c r="L143" s="28">
        <v>364</v>
      </c>
      <c r="M143" s="28">
        <v>8.4296799999999994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1406.45</v>
      </c>
      <c r="D144" s="37">
        <v>1414.8333333333333</v>
      </c>
      <c r="E144" s="37">
        <v>1383.7166666666665</v>
      </c>
      <c r="F144" s="37">
        <v>1360.9833333333331</v>
      </c>
      <c r="G144" s="37">
        <v>1329.8666666666663</v>
      </c>
      <c r="H144" s="37">
        <v>1437.5666666666666</v>
      </c>
      <c r="I144" s="37">
        <v>1468.6833333333334</v>
      </c>
      <c r="J144" s="37">
        <v>1491.4166666666667</v>
      </c>
      <c r="K144" s="28">
        <v>1445.95</v>
      </c>
      <c r="L144" s="28">
        <v>1392.1</v>
      </c>
      <c r="M144" s="28">
        <v>2.4136799999999998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2887.05</v>
      </c>
      <c r="D145" s="37">
        <v>2919.0500000000006</v>
      </c>
      <c r="E145" s="37">
        <v>2840.5500000000011</v>
      </c>
      <c r="F145" s="37">
        <v>2794.0500000000006</v>
      </c>
      <c r="G145" s="37">
        <v>2715.5500000000011</v>
      </c>
      <c r="H145" s="37">
        <v>2965.5500000000011</v>
      </c>
      <c r="I145" s="37">
        <v>3044.05</v>
      </c>
      <c r="J145" s="37">
        <v>3090.5500000000011</v>
      </c>
      <c r="K145" s="28">
        <v>2997.55</v>
      </c>
      <c r="L145" s="28">
        <v>2872.55</v>
      </c>
      <c r="M145" s="28">
        <v>8.5555099999999999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2294.0500000000002</v>
      </c>
      <c r="D146" s="37">
        <v>2306.5833333333335</v>
      </c>
      <c r="E146" s="37">
        <v>2260.4666666666672</v>
      </c>
      <c r="F146" s="37">
        <v>2226.8833333333337</v>
      </c>
      <c r="G146" s="37">
        <v>2180.7666666666673</v>
      </c>
      <c r="H146" s="37">
        <v>2340.166666666667</v>
      </c>
      <c r="I146" s="37">
        <v>2386.2833333333328</v>
      </c>
      <c r="J146" s="37">
        <v>2419.8666666666668</v>
      </c>
      <c r="K146" s="28">
        <v>2352.6999999999998</v>
      </c>
      <c r="L146" s="28">
        <v>2273</v>
      </c>
      <c r="M146" s="28">
        <v>3.3446199999999999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976.3</v>
      </c>
      <c r="D147" s="37">
        <v>973.1</v>
      </c>
      <c r="E147" s="37">
        <v>967.2</v>
      </c>
      <c r="F147" s="37">
        <v>958.1</v>
      </c>
      <c r="G147" s="37">
        <v>952.2</v>
      </c>
      <c r="H147" s="37">
        <v>982.2</v>
      </c>
      <c r="I147" s="37">
        <v>988.09999999999991</v>
      </c>
      <c r="J147" s="37">
        <v>997.2</v>
      </c>
      <c r="K147" s="28">
        <v>979</v>
      </c>
      <c r="L147" s="28">
        <v>964</v>
      </c>
      <c r="M147" s="28">
        <v>6.3618300000000003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108.2</v>
      </c>
      <c r="D148" s="37">
        <v>108.68333333333334</v>
      </c>
      <c r="E148" s="37">
        <v>106.71666666666667</v>
      </c>
      <c r="F148" s="37">
        <v>105.23333333333333</v>
      </c>
      <c r="G148" s="37">
        <v>103.26666666666667</v>
      </c>
      <c r="H148" s="37">
        <v>110.16666666666667</v>
      </c>
      <c r="I148" s="37">
        <v>112.13333333333334</v>
      </c>
      <c r="J148" s="37">
        <v>113.61666666666667</v>
      </c>
      <c r="K148" s="28">
        <v>110.65</v>
      </c>
      <c r="L148" s="28">
        <v>107.2</v>
      </c>
      <c r="M148" s="28">
        <v>48.580680000000001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142.9</v>
      </c>
      <c r="D149" s="37">
        <v>142.66666666666666</v>
      </c>
      <c r="E149" s="37">
        <v>141.38333333333333</v>
      </c>
      <c r="F149" s="37">
        <v>139.86666666666667</v>
      </c>
      <c r="G149" s="37">
        <v>138.58333333333334</v>
      </c>
      <c r="H149" s="37">
        <v>144.18333333333331</v>
      </c>
      <c r="I149" s="37">
        <v>145.46666666666667</v>
      </c>
      <c r="J149" s="37">
        <v>146.98333333333329</v>
      </c>
      <c r="K149" s="28">
        <v>143.94999999999999</v>
      </c>
      <c r="L149" s="28">
        <v>141.15</v>
      </c>
      <c r="M149" s="28">
        <v>192.70931999999999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68.8</v>
      </c>
      <c r="D150" s="37">
        <v>69.683333333333337</v>
      </c>
      <c r="E150" s="37">
        <v>67.666666666666671</v>
      </c>
      <c r="F150" s="37">
        <v>66.533333333333331</v>
      </c>
      <c r="G150" s="37">
        <v>64.516666666666666</v>
      </c>
      <c r="H150" s="37">
        <v>70.816666666666677</v>
      </c>
      <c r="I150" s="37">
        <v>72.833333333333329</v>
      </c>
      <c r="J150" s="37">
        <v>73.966666666666683</v>
      </c>
      <c r="K150" s="28">
        <v>71.7</v>
      </c>
      <c r="L150" s="28">
        <v>68.55</v>
      </c>
      <c r="M150" s="28">
        <v>153.33346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3651.6</v>
      </c>
      <c r="D151" s="37">
        <v>3673.8333333333335</v>
      </c>
      <c r="E151" s="37">
        <v>3605.666666666667</v>
      </c>
      <c r="F151" s="37">
        <v>3559.7333333333336</v>
      </c>
      <c r="G151" s="37">
        <v>3491.5666666666671</v>
      </c>
      <c r="H151" s="37">
        <v>3719.7666666666669</v>
      </c>
      <c r="I151" s="37">
        <v>3787.9333333333338</v>
      </c>
      <c r="J151" s="37">
        <v>3833.8666666666668</v>
      </c>
      <c r="K151" s="28">
        <v>3742</v>
      </c>
      <c r="L151" s="28">
        <v>3627.9</v>
      </c>
      <c r="M151" s="28">
        <v>1.77695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17470</v>
      </c>
      <c r="D152" s="37">
        <v>17424.333333333332</v>
      </c>
      <c r="E152" s="37">
        <v>17279.866666666665</v>
      </c>
      <c r="F152" s="37">
        <v>17089.733333333334</v>
      </c>
      <c r="G152" s="37">
        <v>16945.266666666666</v>
      </c>
      <c r="H152" s="37">
        <v>17614.466666666664</v>
      </c>
      <c r="I152" s="37">
        <v>17758.933333333331</v>
      </c>
      <c r="J152" s="37">
        <v>17949.066666666662</v>
      </c>
      <c r="K152" s="28">
        <v>17568.8</v>
      </c>
      <c r="L152" s="28">
        <v>17234.2</v>
      </c>
      <c r="M152" s="28">
        <v>1.0284199999999999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271.25</v>
      </c>
      <c r="D153" s="37">
        <v>271.59999999999997</v>
      </c>
      <c r="E153" s="37">
        <v>266.19999999999993</v>
      </c>
      <c r="F153" s="37">
        <v>261.14999999999998</v>
      </c>
      <c r="G153" s="37">
        <v>255.74999999999994</v>
      </c>
      <c r="H153" s="37">
        <v>276.64999999999992</v>
      </c>
      <c r="I153" s="37">
        <v>282.0499999999999</v>
      </c>
      <c r="J153" s="37">
        <v>287.09999999999991</v>
      </c>
      <c r="K153" s="28">
        <v>277</v>
      </c>
      <c r="L153" s="28">
        <v>266.55</v>
      </c>
      <c r="M153" s="28">
        <v>7.2761399999999998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737.65</v>
      </c>
      <c r="D154" s="37">
        <v>736.96666666666658</v>
      </c>
      <c r="E154" s="37">
        <v>727.23333333333312</v>
      </c>
      <c r="F154" s="37">
        <v>716.81666666666649</v>
      </c>
      <c r="G154" s="37">
        <v>707.08333333333303</v>
      </c>
      <c r="H154" s="37">
        <v>747.38333333333321</v>
      </c>
      <c r="I154" s="37">
        <v>757.11666666666656</v>
      </c>
      <c r="J154" s="37">
        <v>767.5333333333333</v>
      </c>
      <c r="K154" s="28">
        <v>746.7</v>
      </c>
      <c r="L154" s="28">
        <v>726.55</v>
      </c>
      <c r="M154" s="28">
        <v>8.9780700000000007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151.55000000000001</v>
      </c>
      <c r="D155" s="37">
        <v>151.75</v>
      </c>
      <c r="E155" s="37">
        <v>149.05000000000001</v>
      </c>
      <c r="F155" s="37">
        <v>146.55000000000001</v>
      </c>
      <c r="G155" s="37">
        <v>143.85000000000002</v>
      </c>
      <c r="H155" s="37">
        <v>154.25</v>
      </c>
      <c r="I155" s="37">
        <v>156.94999999999999</v>
      </c>
      <c r="J155" s="37">
        <v>159.44999999999999</v>
      </c>
      <c r="K155" s="28">
        <v>154.44999999999999</v>
      </c>
      <c r="L155" s="28">
        <v>149.25</v>
      </c>
      <c r="M155" s="28">
        <v>387.25546000000003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251.5</v>
      </c>
      <c r="D156" s="37">
        <v>253.93333333333331</v>
      </c>
      <c r="E156" s="37">
        <v>244.86666666666662</v>
      </c>
      <c r="F156" s="37">
        <v>238.23333333333332</v>
      </c>
      <c r="G156" s="37">
        <v>229.16666666666663</v>
      </c>
      <c r="H156" s="37">
        <v>260.56666666666661</v>
      </c>
      <c r="I156" s="37">
        <v>269.63333333333327</v>
      </c>
      <c r="J156" s="37">
        <v>276.26666666666659</v>
      </c>
      <c r="K156" s="28">
        <v>263</v>
      </c>
      <c r="L156" s="28">
        <v>247.3</v>
      </c>
      <c r="M156" s="28">
        <v>45.87894</v>
      </c>
      <c r="N156" s="1"/>
      <c r="O156" s="1"/>
    </row>
    <row r="157" spans="1:15" ht="12.75" customHeight="1">
      <c r="A157" s="53">
        <v>148</v>
      </c>
      <c r="B157" s="28" t="s">
        <v>1090</v>
      </c>
      <c r="C157" s="28">
        <v>675.7</v>
      </c>
      <c r="D157" s="37">
        <v>687.15</v>
      </c>
      <c r="E157" s="37">
        <v>656.34999999999991</v>
      </c>
      <c r="F157" s="37">
        <v>636.99999999999989</v>
      </c>
      <c r="G157" s="37">
        <v>606.19999999999982</v>
      </c>
      <c r="H157" s="37">
        <v>706.5</v>
      </c>
      <c r="I157" s="37">
        <v>737.3</v>
      </c>
      <c r="J157" s="37">
        <v>756.65000000000009</v>
      </c>
      <c r="K157" s="28">
        <v>717.95</v>
      </c>
      <c r="L157" s="28">
        <v>667.8</v>
      </c>
      <c r="M157" s="28">
        <v>38.22925</v>
      </c>
      <c r="N157" s="1"/>
      <c r="O157" s="1"/>
    </row>
    <row r="158" spans="1:15" ht="12.75" customHeight="1">
      <c r="A158" s="53">
        <v>149</v>
      </c>
      <c r="B158" s="28" t="s">
        <v>445</v>
      </c>
      <c r="C158" s="28">
        <v>3098.3</v>
      </c>
      <c r="D158" s="37">
        <v>3111.15</v>
      </c>
      <c r="E158" s="37">
        <v>3070.15</v>
      </c>
      <c r="F158" s="37">
        <v>3042</v>
      </c>
      <c r="G158" s="37">
        <v>3001</v>
      </c>
      <c r="H158" s="37">
        <v>3139.3</v>
      </c>
      <c r="I158" s="37">
        <v>3180.3</v>
      </c>
      <c r="J158" s="37">
        <v>3208.4500000000003</v>
      </c>
      <c r="K158" s="28">
        <v>3152.15</v>
      </c>
      <c r="L158" s="28">
        <v>3083</v>
      </c>
      <c r="M158" s="28">
        <v>0.61851999999999996</v>
      </c>
      <c r="N158" s="1"/>
      <c r="O158" s="1"/>
    </row>
    <row r="159" spans="1:15" ht="12.75" customHeight="1">
      <c r="A159" s="53">
        <v>150</v>
      </c>
      <c r="B159" s="28" t="s">
        <v>1091</v>
      </c>
      <c r="C159" s="28">
        <v>572.95000000000005</v>
      </c>
      <c r="D159" s="37">
        <v>577.68333333333339</v>
      </c>
      <c r="E159" s="37">
        <v>561.36666666666679</v>
      </c>
      <c r="F159" s="37">
        <v>549.78333333333342</v>
      </c>
      <c r="G159" s="37">
        <v>533.46666666666681</v>
      </c>
      <c r="H159" s="37">
        <v>589.26666666666677</v>
      </c>
      <c r="I159" s="37">
        <v>605.58333333333337</v>
      </c>
      <c r="J159" s="37">
        <v>617.16666666666674</v>
      </c>
      <c r="K159" s="28">
        <v>594</v>
      </c>
      <c r="L159" s="28">
        <v>566.1</v>
      </c>
      <c r="M159" s="28">
        <v>3.4654500000000001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2559.5</v>
      </c>
      <c r="D160" s="37">
        <v>2567.6333333333332</v>
      </c>
      <c r="E160" s="37">
        <v>2531.8666666666663</v>
      </c>
      <c r="F160" s="37">
        <v>2504.2333333333331</v>
      </c>
      <c r="G160" s="37">
        <v>2468.4666666666662</v>
      </c>
      <c r="H160" s="37">
        <v>2595.2666666666664</v>
      </c>
      <c r="I160" s="37">
        <v>2631.0333333333328</v>
      </c>
      <c r="J160" s="37">
        <v>2658.6666666666665</v>
      </c>
      <c r="K160" s="28">
        <v>2603.4</v>
      </c>
      <c r="L160" s="28">
        <v>2540</v>
      </c>
      <c r="M160" s="28">
        <v>1.9961100000000001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40166.5</v>
      </c>
      <c r="D161" s="37">
        <v>40396.85</v>
      </c>
      <c r="E161" s="37">
        <v>39793.699999999997</v>
      </c>
      <c r="F161" s="37">
        <v>39420.9</v>
      </c>
      <c r="G161" s="37">
        <v>38817.75</v>
      </c>
      <c r="H161" s="37">
        <v>40769.649999999994</v>
      </c>
      <c r="I161" s="37">
        <v>41372.800000000003</v>
      </c>
      <c r="J161" s="37">
        <v>41745.599999999991</v>
      </c>
      <c r="K161" s="28">
        <v>41000</v>
      </c>
      <c r="L161" s="28">
        <v>40024.050000000003</v>
      </c>
      <c r="M161" s="28">
        <v>0.52444999999999997</v>
      </c>
      <c r="N161" s="1"/>
      <c r="O161" s="1"/>
    </row>
    <row r="162" spans="1:15" ht="12.75" customHeight="1">
      <c r="A162" s="53">
        <v>153</v>
      </c>
      <c r="B162" s="28" t="s">
        <v>450</v>
      </c>
      <c r="C162" s="28">
        <v>3401.8</v>
      </c>
      <c r="D162" s="37">
        <v>3445.9333333333329</v>
      </c>
      <c r="E162" s="37">
        <v>3341.8666666666659</v>
      </c>
      <c r="F162" s="37">
        <v>3281.9333333333329</v>
      </c>
      <c r="G162" s="37">
        <v>3177.8666666666659</v>
      </c>
      <c r="H162" s="37">
        <v>3505.8666666666659</v>
      </c>
      <c r="I162" s="37">
        <v>3609.9333333333325</v>
      </c>
      <c r="J162" s="37">
        <v>3669.8666666666659</v>
      </c>
      <c r="K162" s="28">
        <v>3550</v>
      </c>
      <c r="L162" s="28">
        <v>3386</v>
      </c>
      <c r="M162" s="28">
        <v>1.9379900000000001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217.3</v>
      </c>
      <c r="D163" s="37">
        <v>217.25</v>
      </c>
      <c r="E163" s="37">
        <v>215.05</v>
      </c>
      <c r="F163" s="37">
        <v>212.8</v>
      </c>
      <c r="G163" s="37">
        <v>210.60000000000002</v>
      </c>
      <c r="H163" s="37">
        <v>219.5</v>
      </c>
      <c r="I163" s="37">
        <v>221.7</v>
      </c>
      <c r="J163" s="37">
        <v>223.95</v>
      </c>
      <c r="K163" s="28">
        <v>219.45</v>
      </c>
      <c r="L163" s="28">
        <v>215</v>
      </c>
      <c r="M163" s="28">
        <v>26.84882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2089.9</v>
      </c>
      <c r="D164" s="37">
        <v>2099.5333333333333</v>
      </c>
      <c r="E164" s="37">
        <v>2069.3666666666668</v>
      </c>
      <c r="F164" s="37">
        <v>2048.8333333333335</v>
      </c>
      <c r="G164" s="37">
        <v>2018.666666666667</v>
      </c>
      <c r="H164" s="37">
        <v>2120.0666666666666</v>
      </c>
      <c r="I164" s="37">
        <v>2150.2333333333336</v>
      </c>
      <c r="J164" s="37">
        <v>2170.7666666666664</v>
      </c>
      <c r="K164" s="28">
        <v>2129.6999999999998</v>
      </c>
      <c r="L164" s="28">
        <v>2079</v>
      </c>
      <c r="M164" s="28">
        <v>3.0996899999999998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1655.7</v>
      </c>
      <c r="D165" s="37">
        <v>1664.8833333333334</v>
      </c>
      <c r="E165" s="37">
        <v>1637.8666666666668</v>
      </c>
      <c r="F165" s="37">
        <v>1620.0333333333333</v>
      </c>
      <c r="G165" s="37">
        <v>1593.0166666666667</v>
      </c>
      <c r="H165" s="37">
        <v>1682.7166666666669</v>
      </c>
      <c r="I165" s="37">
        <v>1709.7333333333338</v>
      </c>
      <c r="J165" s="37">
        <v>1727.5666666666671</v>
      </c>
      <c r="K165" s="28">
        <v>1691.9</v>
      </c>
      <c r="L165" s="28">
        <v>1647.05</v>
      </c>
      <c r="M165" s="28">
        <v>9.3062299999999993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2201.1999999999998</v>
      </c>
      <c r="D166" s="37">
        <v>2208.9833333333331</v>
      </c>
      <c r="E166" s="37">
        <v>2178.9666666666662</v>
      </c>
      <c r="F166" s="37">
        <v>2156.7333333333331</v>
      </c>
      <c r="G166" s="37">
        <v>2126.7166666666662</v>
      </c>
      <c r="H166" s="37">
        <v>2231.2166666666662</v>
      </c>
      <c r="I166" s="37">
        <v>2261.2333333333336</v>
      </c>
      <c r="J166" s="37">
        <v>2283.4666666666662</v>
      </c>
      <c r="K166" s="28">
        <v>2239</v>
      </c>
      <c r="L166" s="28">
        <v>2186.75</v>
      </c>
      <c r="M166" s="28">
        <v>1.50803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104.45</v>
      </c>
      <c r="D167" s="37">
        <v>104.38333333333333</v>
      </c>
      <c r="E167" s="37">
        <v>103.51666666666665</v>
      </c>
      <c r="F167" s="37">
        <v>102.58333333333333</v>
      </c>
      <c r="G167" s="37">
        <v>101.71666666666665</v>
      </c>
      <c r="H167" s="37">
        <v>105.31666666666665</v>
      </c>
      <c r="I167" s="37">
        <v>106.18333333333332</v>
      </c>
      <c r="J167" s="37">
        <v>107.11666666666665</v>
      </c>
      <c r="K167" s="28">
        <v>105.25</v>
      </c>
      <c r="L167" s="28">
        <v>103.45</v>
      </c>
      <c r="M167" s="28">
        <v>29.791499999999999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211.9</v>
      </c>
      <c r="D168" s="37">
        <v>212.35</v>
      </c>
      <c r="E168" s="37">
        <v>209.95</v>
      </c>
      <c r="F168" s="37">
        <v>208</v>
      </c>
      <c r="G168" s="37">
        <v>205.6</v>
      </c>
      <c r="H168" s="37">
        <v>214.29999999999998</v>
      </c>
      <c r="I168" s="37">
        <v>216.70000000000002</v>
      </c>
      <c r="J168" s="37">
        <v>218.64999999999998</v>
      </c>
      <c r="K168" s="28">
        <v>214.75</v>
      </c>
      <c r="L168" s="28">
        <v>210.4</v>
      </c>
      <c r="M168" s="28">
        <v>166.95542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387.15</v>
      </c>
      <c r="D169" s="37">
        <v>391.05</v>
      </c>
      <c r="E169" s="37">
        <v>381.1</v>
      </c>
      <c r="F169" s="37">
        <v>375.05</v>
      </c>
      <c r="G169" s="37">
        <v>365.1</v>
      </c>
      <c r="H169" s="37">
        <v>397.1</v>
      </c>
      <c r="I169" s="37">
        <v>407.04999999999995</v>
      </c>
      <c r="J169" s="37">
        <v>413.1</v>
      </c>
      <c r="K169" s="28">
        <v>401</v>
      </c>
      <c r="L169" s="28">
        <v>385</v>
      </c>
      <c r="M169" s="28">
        <v>2.24878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13369.15</v>
      </c>
      <c r="D170" s="37">
        <v>13409.016666666668</v>
      </c>
      <c r="E170" s="37">
        <v>13221.133333333337</v>
      </c>
      <c r="F170" s="37">
        <v>13073.116666666669</v>
      </c>
      <c r="G170" s="37">
        <v>12885.233333333337</v>
      </c>
      <c r="H170" s="37">
        <v>13557.033333333336</v>
      </c>
      <c r="I170" s="37">
        <v>13744.916666666668</v>
      </c>
      <c r="J170" s="37">
        <v>13892.933333333336</v>
      </c>
      <c r="K170" s="28">
        <v>13596.9</v>
      </c>
      <c r="L170" s="28">
        <v>13261</v>
      </c>
      <c r="M170" s="28">
        <v>0.15592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29</v>
      </c>
      <c r="D171" s="37">
        <v>29.266666666666666</v>
      </c>
      <c r="E171" s="37">
        <v>28.633333333333333</v>
      </c>
      <c r="F171" s="37">
        <v>28.266666666666666</v>
      </c>
      <c r="G171" s="37">
        <v>27.633333333333333</v>
      </c>
      <c r="H171" s="37">
        <v>29.633333333333333</v>
      </c>
      <c r="I171" s="37">
        <v>30.266666666666666</v>
      </c>
      <c r="J171" s="37">
        <v>30.633333333333333</v>
      </c>
      <c r="K171" s="28">
        <v>29.9</v>
      </c>
      <c r="L171" s="28">
        <v>28.9</v>
      </c>
      <c r="M171" s="28">
        <v>218.93458000000001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123.75</v>
      </c>
      <c r="D172" s="37">
        <v>122.78333333333335</v>
      </c>
      <c r="E172" s="37">
        <v>121.56666666666669</v>
      </c>
      <c r="F172" s="37">
        <v>119.38333333333334</v>
      </c>
      <c r="G172" s="37">
        <v>118.16666666666669</v>
      </c>
      <c r="H172" s="37">
        <v>124.9666666666667</v>
      </c>
      <c r="I172" s="37">
        <v>126.18333333333337</v>
      </c>
      <c r="J172" s="37">
        <v>128.3666666666667</v>
      </c>
      <c r="K172" s="28">
        <v>124</v>
      </c>
      <c r="L172" s="28">
        <v>120.6</v>
      </c>
      <c r="M172" s="28">
        <v>77.146069999999995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2595.65</v>
      </c>
      <c r="D173" s="37">
        <v>2592.5166666666669</v>
      </c>
      <c r="E173" s="37">
        <v>2569.1333333333337</v>
      </c>
      <c r="F173" s="37">
        <v>2542.6166666666668</v>
      </c>
      <c r="G173" s="37">
        <v>2519.2333333333336</v>
      </c>
      <c r="H173" s="37">
        <v>2619.0333333333338</v>
      </c>
      <c r="I173" s="37">
        <v>2642.416666666667</v>
      </c>
      <c r="J173" s="37">
        <v>2668.9333333333338</v>
      </c>
      <c r="K173" s="28">
        <v>2615.9</v>
      </c>
      <c r="L173" s="28">
        <v>2566</v>
      </c>
      <c r="M173" s="28">
        <v>106.66627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768.25</v>
      </c>
      <c r="D174" s="37">
        <v>769</v>
      </c>
      <c r="E174" s="37">
        <v>758.55</v>
      </c>
      <c r="F174" s="37">
        <v>748.84999999999991</v>
      </c>
      <c r="G174" s="37">
        <v>738.39999999999986</v>
      </c>
      <c r="H174" s="37">
        <v>778.7</v>
      </c>
      <c r="I174" s="37">
        <v>789.15000000000009</v>
      </c>
      <c r="J174" s="37">
        <v>798.85000000000014</v>
      </c>
      <c r="K174" s="28">
        <v>779.45</v>
      </c>
      <c r="L174" s="28">
        <v>759.3</v>
      </c>
      <c r="M174" s="28">
        <v>16.547779999999999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1081.5999999999999</v>
      </c>
      <c r="D175" s="37">
        <v>1077.2666666666667</v>
      </c>
      <c r="E175" s="37">
        <v>1061.8833333333332</v>
      </c>
      <c r="F175" s="37">
        <v>1042.1666666666665</v>
      </c>
      <c r="G175" s="37">
        <v>1026.7833333333331</v>
      </c>
      <c r="H175" s="37">
        <v>1096.9833333333333</v>
      </c>
      <c r="I175" s="37">
        <v>1112.366666666667</v>
      </c>
      <c r="J175" s="37">
        <v>1132.0833333333335</v>
      </c>
      <c r="K175" s="28">
        <v>1092.6500000000001</v>
      </c>
      <c r="L175" s="28">
        <v>1057.55</v>
      </c>
      <c r="M175" s="28">
        <v>15.69542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2252.1999999999998</v>
      </c>
      <c r="D176" s="37">
        <v>2265.1833333333334</v>
      </c>
      <c r="E176" s="37">
        <v>2224.2166666666667</v>
      </c>
      <c r="F176" s="37">
        <v>2196.2333333333331</v>
      </c>
      <c r="G176" s="37">
        <v>2155.2666666666664</v>
      </c>
      <c r="H176" s="37">
        <v>2293.166666666667</v>
      </c>
      <c r="I176" s="37">
        <v>2334.1333333333341</v>
      </c>
      <c r="J176" s="37">
        <v>2362.1166666666672</v>
      </c>
      <c r="K176" s="28">
        <v>2306.15</v>
      </c>
      <c r="L176" s="28">
        <v>2237.1999999999998</v>
      </c>
      <c r="M176" s="28">
        <v>5.24573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19009.7</v>
      </c>
      <c r="D177" s="37">
        <v>19109.566666666666</v>
      </c>
      <c r="E177" s="37">
        <v>18770.133333333331</v>
      </c>
      <c r="F177" s="37">
        <v>18530.566666666666</v>
      </c>
      <c r="G177" s="37">
        <v>18191.133333333331</v>
      </c>
      <c r="H177" s="37">
        <v>19349.133333333331</v>
      </c>
      <c r="I177" s="37">
        <v>19688.566666666666</v>
      </c>
      <c r="J177" s="37">
        <v>19928.133333333331</v>
      </c>
      <c r="K177" s="28">
        <v>19449</v>
      </c>
      <c r="L177" s="28">
        <v>18870</v>
      </c>
      <c r="M177" s="28">
        <v>0.54351000000000005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1281.3499999999999</v>
      </c>
      <c r="D178" s="37">
        <v>1269.2333333333333</v>
      </c>
      <c r="E178" s="37">
        <v>1241.2666666666667</v>
      </c>
      <c r="F178" s="37">
        <v>1201.1833333333334</v>
      </c>
      <c r="G178" s="37">
        <v>1173.2166666666667</v>
      </c>
      <c r="H178" s="37">
        <v>1309.3166666666666</v>
      </c>
      <c r="I178" s="37">
        <v>1337.2833333333333</v>
      </c>
      <c r="J178" s="37">
        <v>1377.3666666666666</v>
      </c>
      <c r="K178" s="28">
        <v>1297.2</v>
      </c>
      <c r="L178" s="28">
        <v>1229.1500000000001</v>
      </c>
      <c r="M178" s="28">
        <v>19.912299999999998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2400.4499999999998</v>
      </c>
      <c r="D179" s="37">
        <v>2402.3833333333332</v>
      </c>
      <c r="E179" s="37">
        <v>2377.8166666666666</v>
      </c>
      <c r="F179" s="37">
        <v>2355.1833333333334</v>
      </c>
      <c r="G179" s="37">
        <v>2330.6166666666668</v>
      </c>
      <c r="H179" s="37">
        <v>2425.0166666666664</v>
      </c>
      <c r="I179" s="37">
        <v>2449.583333333333</v>
      </c>
      <c r="J179" s="37">
        <v>2472.2166666666662</v>
      </c>
      <c r="K179" s="28">
        <v>2426.9499999999998</v>
      </c>
      <c r="L179" s="28">
        <v>2379.75</v>
      </c>
      <c r="M179" s="28">
        <v>3.0235500000000002</v>
      </c>
      <c r="N179" s="1"/>
      <c r="O179" s="1"/>
    </row>
    <row r="180" spans="1:15" ht="12.75" customHeight="1">
      <c r="A180" s="53">
        <v>171</v>
      </c>
      <c r="B180" s="28" t="s">
        <v>830</v>
      </c>
      <c r="C180" s="28">
        <v>553.79999999999995</v>
      </c>
      <c r="D180" s="37">
        <v>556.9</v>
      </c>
      <c r="E180" s="37">
        <v>548.9</v>
      </c>
      <c r="F180" s="37">
        <v>544</v>
      </c>
      <c r="G180" s="37">
        <v>536</v>
      </c>
      <c r="H180" s="37">
        <v>561.79999999999995</v>
      </c>
      <c r="I180" s="37">
        <v>569.79999999999995</v>
      </c>
      <c r="J180" s="37">
        <v>574.69999999999993</v>
      </c>
      <c r="K180" s="28">
        <v>564.9</v>
      </c>
      <c r="L180" s="28">
        <v>552</v>
      </c>
      <c r="M180" s="28">
        <v>7.1448700000000001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465.9</v>
      </c>
      <c r="D181" s="37">
        <v>464.60000000000008</v>
      </c>
      <c r="E181" s="37">
        <v>459.90000000000015</v>
      </c>
      <c r="F181" s="37">
        <v>453.90000000000009</v>
      </c>
      <c r="G181" s="37">
        <v>449.20000000000016</v>
      </c>
      <c r="H181" s="37">
        <v>470.60000000000014</v>
      </c>
      <c r="I181" s="37">
        <v>475.30000000000007</v>
      </c>
      <c r="J181" s="37">
        <v>481.30000000000013</v>
      </c>
      <c r="K181" s="28">
        <v>469.3</v>
      </c>
      <c r="L181" s="28">
        <v>458.6</v>
      </c>
      <c r="M181" s="28">
        <v>169.26328000000001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68.55</v>
      </c>
      <c r="D182" s="37">
        <v>69.183333333333337</v>
      </c>
      <c r="E182" s="37">
        <v>67.566666666666677</v>
      </c>
      <c r="F182" s="37">
        <v>66.583333333333343</v>
      </c>
      <c r="G182" s="37">
        <v>64.966666666666683</v>
      </c>
      <c r="H182" s="37">
        <v>70.166666666666671</v>
      </c>
      <c r="I182" s="37">
        <v>71.783333333333346</v>
      </c>
      <c r="J182" s="37">
        <v>72.766666666666666</v>
      </c>
      <c r="K182" s="28">
        <v>70.8</v>
      </c>
      <c r="L182" s="28">
        <v>68.2</v>
      </c>
      <c r="M182" s="28">
        <v>258.54133000000002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830.6</v>
      </c>
      <c r="D183" s="37">
        <v>834.13333333333333</v>
      </c>
      <c r="E183" s="37">
        <v>820.11666666666667</v>
      </c>
      <c r="F183" s="37">
        <v>809.63333333333333</v>
      </c>
      <c r="G183" s="37">
        <v>795.61666666666667</v>
      </c>
      <c r="H183" s="37">
        <v>844.61666666666667</v>
      </c>
      <c r="I183" s="37">
        <v>858.63333333333333</v>
      </c>
      <c r="J183" s="37">
        <v>869.11666666666667</v>
      </c>
      <c r="K183" s="28">
        <v>848.15</v>
      </c>
      <c r="L183" s="28">
        <v>823.65</v>
      </c>
      <c r="M183" s="28">
        <v>38.096699999999998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412.55</v>
      </c>
      <c r="D184" s="37">
        <v>414.68333333333334</v>
      </c>
      <c r="E184" s="37">
        <v>406.36666666666667</v>
      </c>
      <c r="F184" s="37">
        <v>400.18333333333334</v>
      </c>
      <c r="G184" s="37">
        <v>391.86666666666667</v>
      </c>
      <c r="H184" s="37">
        <v>420.86666666666667</v>
      </c>
      <c r="I184" s="37">
        <v>429.18333333333339</v>
      </c>
      <c r="J184" s="37">
        <v>435.36666666666667</v>
      </c>
      <c r="K184" s="28">
        <v>423</v>
      </c>
      <c r="L184" s="28">
        <v>408.5</v>
      </c>
      <c r="M184" s="28">
        <v>25.60792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554.75</v>
      </c>
      <c r="D185" s="37">
        <v>556.48333333333323</v>
      </c>
      <c r="E185" s="37">
        <v>544.41666666666652</v>
      </c>
      <c r="F185" s="37">
        <v>534.08333333333326</v>
      </c>
      <c r="G185" s="37">
        <v>522.01666666666654</v>
      </c>
      <c r="H185" s="37">
        <v>566.81666666666649</v>
      </c>
      <c r="I185" s="37">
        <v>578.88333333333333</v>
      </c>
      <c r="J185" s="37">
        <v>589.21666666666647</v>
      </c>
      <c r="K185" s="28">
        <v>568.54999999999995</v>
      </c>
      <c r="L185" s="28">
        <v>546.15</v>
      </c>
      <c r="M185" s="28">
        <v>3.2783600000000002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841.95</v>
      </c>
      <c r="D186" s="37">
        <v>839.05000000000007</v>
      </c>
      <c r="E186" s="37">
        <v>828.10000000000014</v>
      </c>
      <c r="F186" s="37">
        <v>814.25000000000011</v>
      </c>
      <c r="G186" s="37">
        <v>803.30000000000018</v>
      </c>
      <c r="H186" s="37">
        <v>852.90000000000009</v>
      </c>
      <c r="I186" s="37">
        <v>863.85000000000014</v>
      </c>
      <c r="J186" s="37">
        <v>877.7</v>
      </c>
      <c r="K186" s="28">
        <v>850</v>
      </c>
      <c r="L186" s="28">
        <v>825.2</v>
      </c>
      <c r="M186" s="28">
        <v>40.9848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793.35</v>
      </c>
      <c r="D187" s="37">
        <v>798.48333333333323</v>
      </c>
      <c r="E187" s="37">
        <v>784.86666666666645</v>
      </c>
      <c r="F187" s="37">
        <v>776.38333333333321</v>
      </c>
      <c r="G187" s="37">
        <v>762.76666666666642</v>
      </c>
      <c r="H187" s="37">
        <v>806.96666666666647</v>
      </c>
      <c r="I187" s="37">
        <v>820.58333333333326</v>
      </c>
      <c r="J187" s="37">
        <v>829.06666666666649</v>
      </c>
      <c r="K187" s="28">
        <v>812.1</v>
      </c>
      <c r="L187" s="28">
        <v>790</v>
      </c>
      <c r="M187" s="28">
        <v>7.7551399999999999</v>
      </c>
      <c r="N187" s="1"/>
      <c r="O187" s="1"/>
    </row>
    <row r="188" spans="1:15" ht="12.75" customHeight="1">
      <c r="A188" s="53">
        <v>179</v>
      </c>
      <c r="B188" s="28" t="s">
        <v>505</v>
      </c>
      <c r="C188" s="28">
        <v>914.25</v>
      </c>
      <c r="D188" s="37">
        <v>916.0333333333333</v>
      </c>
      <c r="E188" s="37">
        <v>903.26666666666665</v>
      </c>
      <c r="F188" s="37">
        <v>892.2833333333333</v>
      </c>
      <c r="G188" s="37">
        <v>879.51666666666665</v>
      </c>
      <c r="H188" s="37">
        <v>927.01666666666665</v>
      </c>
      <c r="I188" s="37">
        <v>939.7833333333333</v>
      </c>
      <c r="J188" s="37">
        <v>950.76666666666665</v>
      </c>
      <c r="K188" s="28">
        <v>928.8</v>
      </c>
      <c r="L188" s="28">
        <v>905.05</v>
      </c>
      <c r="M188" s="28">
        <v>5.56271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3267.1</v>
      </c>
      <c r="D189" s="37">
        <v>3277.6666666666665</v>
      </c>
      <c r="E189" s="37">
        <v>3244.4333333333329</v>
      </c>
      <c r="F189" s="37">
        <v>3221.7666666666664</v>
      </c>
      <c r="G189" s="37">
        <v>3188.5333333333328</v>
      </c>
      <c r="H189" s="37">
        <v>3300.333333333333</v>
      </c>
      <c r="I189" s="37">
        <v>3333.5666666666666</v>
      </c>
      <c r="J189" s="37">
        <v>3356.2333333333331</v>
      </c>
      <c r="K189" s="28">
        <v>3310.9</v>
      </c>
      <c r="L189" s="28">
        <v>3255</v>
      </c>
      <c r="M189" s="28">
        <v>27.19603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706.35</v>
      </c>
      <c r="D190" s="37">
        <v>710.48333333333323</v>
      </c>
      <c r="E190" s="37">
        <v>698.96666666666647</v>
      </c>
      <c r="F190" s="37">
        <v>691.58333333333326</v>
      </c>
      <c r="G190" s="37">
        <v>680.06666666666649</v>
      </c>
      <c r="H190" s="37">
        <v>717.86666666666645</v>
      </c>
      <c r="I190" s="37">
        <v>729.3833333333331</v>
      </c>
      <c r="J190" s="37">
        <v>736.76666666666642</v>
      </c>
      <c r="K190" s="28">
        <v>722</v>
      </c>
      <c r="L190" s="28">
        <v>703.1</v>
      </c>
      <c r="M190" s="28">
        <v>20.30048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8170.55</v>
      </c>
      <c r="D191" s="37">
        <v>8195.1666666666661</v>
      </c>
      <c r="E191" s="37">
        <v>8060.3833333333314</v>
      </c>
      <c r="F191" s="37">
        <v>7950.2166666666653</v>
      </c>
      <c r="G191" s="37">
        <v>7815.4333333333307</v>
      </c>
      <c r="H191" s="37">
        <v>8305.3333333333321</v>
      </c>
      <c r="I191" s="37">
        <v>8440.1166666666686</v>
      </c>
      <c r="J191" s="37">
        <v>8550.2833333333328</v>
      </c>
      <c r="K191" s="28">
        <v>8329.9500000000007</v>
      </c>
      <c r="L191" s="28">
        <v>8085</v>
      </c>
      <c r="M191" s="28">
        <v>2.7946200000000001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411.8</v>
      </c>
      <c r="D192" s="37">
        <v>415.26666666666665</v>
      </c>
      <c r="E192" s="37">
        <v>406.5333333333333</v>
      </c>
      <c r="F192" s="37">
        <v>401.26666666666665</v>
      </c>
      <c r="G192" s="37">
        <v>392.5333333333333</v>
      </c>
      <c r="H192" s="37">
        <v>420.5333333333333</v>
      </c>
      <c r="I192" s="37">
        <v>429.26666666666665</v>
      </c>
      <c r="J192" s="37">
        <v>434.5333333333333</v>
      </c>
      <c r="K192" s="28">
        <v>424</v>
      </c>
      <c r="L192" s="28">
        <v>410</v>
      </c>
      <c r="M192" s="28">
        <v>201.21915999999999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202.2</v>
      </c>
      <c r="D193" s="37">
        <v>204.28333333333333</v>
      </c>
      <c r="E193" s="37">
        <v>199.31666666666666</v>
      </c>
      <c r="F193" s="37">
        <v>196.43333333333334</v>
      </c>
      <c r="G193" s="37">
        <v>191.46666666666667</v>
      </c>
      <c r="H193" s="37">
        <v>207.16666666666666</v>
      </c>
      <c r="I193" s="37">
        <v>212.1333333333333</v>
      </c>
      <c r="J193" s="37">
        <v>215.01666666666665</v>
      </c>
      <c r="K193" s="28">
        <v>209.25</v>
      </c>
      <c r="L193" s="28">
        <v>201.4</v>
      </c>
      <c r="M193" s="28">
        <v>161.61389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867.05</v>
      </c>
      <c r="D194" s="37">
        <v>874.94999999999993</v>
      </c>
      <c r="E194" s="37">
        <v>855.39999999999986</v>
      </c>
      <c r="F194" s="37">
        <v>843.74999999999989</v>
      </c>
      <c r="G194" s="37">
        <v>824.19999999999982</v>
      </c>
      <c r="H194" s="37">
        <v>886.59999999999991</v>
      </c>
      <c r="I194" s="37">
        <v>906.14999999999986</v>
      </c>
      <c r="J194" s="37">
        <v>917.8</v>
      </c>
      <c r="K194" s="28">
        <v>894.5</v>
      </c>
      <c r="L194" s="28">
        <v>863.3</v>
      </c>
      <c r="M194" s="28">
        <v>84.672089999999997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1000</v>
      </c>
      <c r="D195" s="37">
        <v>1007.6666666666666</v>
      </c>
      <c r="E195" s="37">
        <v>989.33333333333326</v>
      </c>
      <c r="F195" s="37">
        <v>978.66666666666663</v>
      </c>
      <c r="G195" s="37">
        <v>960.33333333333326</v>
      </c>
      <c r="H195" s="37">
        <v>1018.3333333333333</v>
      </c>
      <c r="I195" s="37">
        <v>1036.6666666666665</v>
      </c>
      <c r="J195" s="37">
        <v>1047.3333333333333</v>
      </c>
      <c r="K195" s="28">
        <v>1026</v>
      </c>
      <c r="L195" s="28">
        <v>997</v>
      </c>
      <c r="M195" s="28">
        <v>32.643009999999997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636.79999999999995</v>
      </c>
      <c r="D196" s="37">
        <v>632.99999999999989</v>
      </c>
      <c r="E196" s="37">
        <v>626.3499999999998</v>
      </c>
      <c r="F196" s="37">
        <v>615.89999999999986</v>
      </c>
      <c r="G196" s="37">
        <v>609.24999999999977</v>
      </c>
      <c r="H196" s="37">
        <v>643.44999999999982</v>
      </c>
      <c r="I196" s="37">
        <v>650.09999999999991</v>
      </c>
      <c r="J196" s="37">
        <v>660.54999999999984</v>
      </c>
      <c r="K196" s="28">
        <v>639.65</v>
      </c>
      <c r="L196" s="28">
        <v>622.54999999999995</v>
      </c>
      <c r="M196" s="28">
        <v>5.0875500000000002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1941.25</v>
      </c>
      <c r="D197" s="37">
        <v>1944.3333333333333</v>
      </c>
      <c r="E197" s="37">
        <v>1922.9166666666665</v>
      </c>
      <c r="F197" s="37">
        <v>1904.5833333333333</v>
      </c>
      <c r="G197" s="37">
        <v>1883.1666666666665</v>
      </c>
      <c r="H197" s="37">
        <v>1962.6666666666665</v>
      </c>
      <c r="I197" s="37">
        <v>1984.083333333333</v>
      </c>
      <c r="J197" s="37">
        <v>2002.4166666666665</v>
      </c>
      <c r="K197" s="28">
        <v>1965.75</v>
      </c>
      <c r="L197" s="28">
        <v>1926</v>
      </c>
      <c r="M197" s="28">
        <v>24.897089999999999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2860.25</v>
      </c>
      <c r="D198" s="37">
        <v>2848.5666666666671</v>
      </c>
      <c r="E198" s="37">
        <v>2827.1833333333343</v>
      </c>
      <c r="F198" s="37">
        <v>2794.1166666666672</v>
      </c>
      <c r="G198" s="37">
        <v>2772.7333333333345</v>
      </c>
      <c r="H198" s="37">
        <v>2881.6333333333341</v>
      </c>
      <c r="I198" s="37">
        <v>2903.0166666666664</v>
      </c>
      <c r="J198" s="37">
        <v>2936.0833333333339</v>
      </c>
      <c r="K198" s="28">
        <v>2869.95</v>
      </c>
      <c r="L198" s="28">
        <v>2815.5</v>
      </c>
      <c r="M198" s="28">
        <v>0.95737000000000005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451.65</v>
      </c>
      <c r="D199" s="37">
        <v>454.11666666666662</v>
      </c>
      <c r="E199" s="37">
        <v>445.13333333333321</v>
      </c>
      <c r="F199" s="37">
        <v>438.61666666666662</v>
      </c>
      <c r="G199" s="37">
        <v>429.63333333333321</v>
      </c>
      <c r="H199" s="37">
        <v>460.63333333333321</v>
      </c>
      <c r="I199" s="37">
        <v>469.61666666666667</v>
      </c>
      <c r="J199" s="37">
        <v>476.13333333333321</v>
      </c>
      <c r="K199" s="28">
        <v>463.1</v>
      </c>
      <c r="L199" s="28">
        <v>447.6</v>
      </c>
      <c r="M199" s="28">
        <v>4.1467700000000001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1074.1500000000001</v>
      </c>
      <c r="D200" s="37">
        <v>1085.5666666666666</v>
      </c>
      <c r="E200" s="37">
        <v>1057.8333333333333</v>
      </c>
      <c r="F200" s="37">
        <v>1041.5166666666667</v>
      </c>
      <c r="G200" s="37">
        <v>1013.7833333333333</v>
      </c>
      <c r="H200" s="37">
        <v>1101.8833333333332</v>
      </c>
      <c r="I200" s="37">
        <v>1129.6166666666668</v>
      </c>
      <c r="J200" s="37">
        <v>1145.9333333333332</v>
      </c>
      <c r="K200" s="28">
        <v>1113.3</v>
      </c>
      <c r="L200" s="28">
        <v>1069.25</v>
      </c>
      <c r="M200" s="28">
        <v>5.29542</v>
      </c>
      <c r="N200" s="1"/>
      <c r="O200" s="1"/>
    </row>
    <row r="201" spans="1:15" ht="12.75" customHeight="1">
      <c r="A201" s="53">
        <v>192</v>
      </c>
      <c r="B201" s="28" t="s">
        <v>512</v>
      </c>
      <c r="C201" s="28">
        <v>38.700000000000003</v>
      </c>
      <c r="D201" s="37">
        <v>38.81666666666667</v>
      </c>
      <c r="E201" s="37">
        <v>37.833333333333343</v>
      </c>
      <c r="F201" s="37">
        <v>36.966666666666676</v>
      </c>
      <c r="G201" s="37">
        <v>35.983333333333348</v>
      </c>
      <c r="H201" s="37">
        <v>39.683333333333337</v>
      </c>
      <c r="I201" s="37">
        <v>40.666666666666671</v>
      </c>
      <c r="J201" s="37">
        <v>41.533333333333331</v>
      </c>
      <c r="K201" s="28">
        <v>39.799999999999997</v>
      </c>
      <c r="L201" s="28">
        <v>37.950000000000003</v>
      </c>
      <c r="M201" s="28">
        <v>37.537129999999998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632.4</v>
      </c>
      <c r="D202" s="37">
        <v>636.1</v>
      </c>
      <c r="E202" s="37">
        <v>626.45000000000005</v>
      </c>
      <c r="F202" s="37">
        <v>620.5</v>
      </c>
      <c r="G202" s="37">
        <v>610.85</v>
      </c>
      <c r="H202" s="37">
        <v>642.05000000000007</v>
      </c>
      <c r="I202" s="37">
        <v>651.69999999999993</v>
      </c>
      <c r="J202" s="37">
        <v>657.65000000000009</v>
      </c>
      <c r="K202" s="28">
        <v>645.75</v>
      </c>
      <c r="L202" s="28">
        <v>630.15</v>
      </c>
      <c r="M202" s="28">
        <v>37.922640000000001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5607.3</v>
      </c>
      <c r="D203" s="37">
        <v>5597.0999999999995</v>
      </c>
      <c r="E203" s="37">
        <v>5545.1999999999989</v>
      </c>
      <c r="F203" s="37">
        <v>5483.0999999999995</v>
      </c>
      <c r="G203" s="37">
        <v>5431.1999999999989</v>
      </c>
      <c r="H203" s="37">
        <v>5659.1999999999989</v>
      </c>
      <c r="I203" s="37">
        <v>5711.0999999999985</v>
      </c>
      <c r="J203" s="37">
        <v>5773.1999999999989</v>
      </c>
      <c r="K203" s="28">
        <v>5649</v>
      </c>
      <c r="L203" s="28">
        <v>5535</v>
      </c>
      <c r="M203" s="28">
        <v>5.7282099999999998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34.25</v>
      </c>
      <c r="D204" s="37">
        <v>34.333333333333336</v>
      </c>
      <c r="E204" s="37">
        <v>34.016666666666673</v>
      </c>
      <c r="F204" s="37">
        <v>33.783333333333339</v>
      </c>
      <c r="G204" s="37">
        <v>33.466666666666676</v>
      </c>
      <c r="H204" s="37">
        <v>34.56666666666667</v>
      </c>
      <c r="I204" s="37">
        <v>34.883333333333333</v>
      </c>
      <c r="J204" s="37">
        <v>35.116666666666667</v>
      </c>
      <c r="K204" s="28">
        <v>34.65</v>
      </c>
      <c r="L204" s="28">
        <v>34.1</v>
      </c>
      <c r="M204" s="28">
        <v>28.299140000000001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1452.8</v>
      </c>
      <c r="D205" s="37">
        <v>1447.0166666666664</v>
      </c>
      <c r="E205" s="37">
        <v>1431.1833333333329</v>
      </c>
      <c r="F205" s="37">
        <v>1409.5666666666666</v>
      </c>
      <c r="G205" s="37">
        <v>1393.7333333333331</v>
      </c>
      <c r="H205" s="37">
        <v>1468.6333333333328</v>
      </c>
      <c r="I205" s="37">
        <v>1484.4666666666662</v>
      </c>
      <c r="J205" s="37">
        <v>1506.0833333333326</v>
      </c>
      <c r="K205" s="28">
        <v>1462.85</v>
      </c>
      <c r="L205" s="28">
        <v>1425.4</v>
      </c>
      <c r="M205" s="28">
        <v>2.2704200000000001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759.75</v>
      </c>
      <c r="D206" s="37">
        <v>755.98333333333323</v>
      </c>
      <c r="E206" s="37">
        <v>747.06666666666649</v>
      </c>
      <c r="F206" s="37">
        <v>734.38333333333321</v>
      </c>
      <c r="G206" s="37">
        <v>725.46666666666647</v>
      </c>
      <c r="H206" s="37">
        <v>768.66666666666652</v>
      </c>
      <c r="I206" s="37">
        <v>777.58333333333326</v>
      </c>
      <c r="J206" s="37">
        <v>790.26666666666654</v>
      </c>
      <c r="K206" s="28">
        <v>764.9</v>
      </c>
      <c r="L206" s="28">
        <v>743.3</v>
      </c>
      <c r="M206" s="28">
        <v>13.283049999999999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790.55</v>
      </c>
      <c r="D207" s="37">
        <v>789.51666666666677</v>
      </c>
      <c r="E207" s="37">
        <v>785.03333333333353</v>
      </c>
      <c r="F207" s="37">
        <v>779.51666666666677</v>
      </c>
      <c r="G207" s="37">
        <v>775.03333333333353</v>
      </c>
      <c r="H207" s="37">
        <v>795.03333333333353</v>
      </c>
      <c r="I207" s="37">
        <v>799.51666666666688</v>
      </c>
      <c r="J207" s="37">
        <v>805.03333333333353</v>
      </c>
      <c r="K207" s="28">
        <v>794</v>
      </c>
      <c r="L207" s="28">
        <v>784</v>
      </c>
      <c r="M207" s="28">
        <v>5.3819400000000002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223</v>
      </c>
      <c r="D208" s="37">
        <v>226.55000000000004</v>
      </c>
      <c r="E208" s="37">
        <v>218.75000000000009</v>
      </c>
      <c r="F208" s="37">
        <v>214.50000000000006</v>
      </c>
      <c r="G208" s="37">
        <v>206.7000000000001</v>
      </c>
      <c r="H208" s="37">
        <v>230.80000000000007</v>
      </c>
      <c r="I208" s="37">
        <v>238.60000000000002</v>
      </c>
      <c r="J208" s="37">
        <v>242.85000000000005</v>
      </c>
      <c r="K208" s="28">
        <v>234.35</v>
      </c>
      <c r="L208" s="28">
        <v>222.3</v>
      </c>
      <c r="M208" s="28">
        <v>135.98410000000001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8.4</v>
      </c>
      <c r="D209" s="37">
        <v>8.5</v>
      </c>
      <c r="E209" s="37">
        <v>8.25</v>
      </c>
      <c r="F209" s="37">
        <v>8.1</v>
      </c>
      <c r="G209" s="37">
        <v>7.85</v>
      </c>
      <c r="H209" s="37">
        <v>8.65</v>
      </c>
      <c r="I209" s="37">
        <v>8.9</v>
      </c>
      <c r="J209" s="37">
        <v>9.0500000000000007</v>
      </c>
      <c r="K209" s="28">
        <v>8.75</v>
      </c>
      <c r="L209" s="28">
        <v>8.35</v>
      </c>
      <c r="M209" s="28">
        <v>862.91965000000005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972.4</v>
      </c>
      <c r="D210" s="37">
        <v>973.81666666666661</v>
      </c>
      <c r="E210" s="37">
        <v>963.68333333333317</v>
      </c>
      <c r="F210" s="37">
        <v>954.96666666666658</v>
      </c>
      <c r="G210" s="37">
        <v>944.83333333333314</v>
      </c>
      <c r="H210" s="37">
        <v>982.53333333333319</v>
      </c>
      <c r="I210" s="37">
        <v>992.66666666666663</v>
      </c>
      <c r="J210" s="37">
        <v>1001.3833333333332</v>
      </c>
      <c r="K210" s="28">
        <v>983.95</v>
      </c>
      <c r="L210" s="28">
        <v>965.1</v>
      </c>
      <c r="M210" s="28">
        <v>14.69049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1560.85</v>
      </c>
      <c r="D211" s="37">
        <v>1561.5166666666667</v>
      </c>
      <c r="E211" s="37">
        <v>1548.0333333333333</v>
      </c>
      <c r="F211" s="37">
        <v>1535.2166666666667</v>
      </c>
      <c r="G211" s="37">
        <v>1521.7333333333333</v>
      </c>
      <c r="H211" s="37">
        <v>1574.3333333333333</v>
      </c>
      <c r="I211" s="37">
        <v>1587.8166666666664</v>
      </c>
      <c r="J211" s="37">
        <v>1600.6333333333332</v>
      </c>
      <c r="K211" s="28">
        <v>1575</v>
      </c>
      <c r="L211" s="28">
        <v>1548.7</v>
      </c>
      <c r="M211" s="28">
        <v>0.64139999999999997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416.05</v>
      </c>
      <c r="D212" s="37">
        <v>418.01666666666665</v>
      </c>
      <c r="E212" s="37">
        <v>413.0333333333333</v>
      </c>
      <c r="F212" s="37">
        <v>410.01666666666665</v>
      </c>
      <c r="G212" s="37">
        <v>405.0333333333333</v>
      </c>
      <c r="H212" s="37">
        <v>421.0333333333333</v>
      </c>
      <c r="I212" s="37">
        <v>426.01666666666665</v>
      </c>
      <c r="J212" s="37">
        <v>429.0333333333333</v>
      </c>
      <c r="K212" s="28">
        <v>423</v>
      </c>
      <c r="L212" s="28">
        <v>415</v>
      </c>
      <c r="M212" s="28">
        <v>60.616419999999998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12.65</v>
      </c>
      <c r="D213" s="37">
        <v>12.683333333333335</v>
      </c>
      <c r="E213" s="37">
        <v>12.56666666666667</v>
      </c>
      <c r="F213" s="37">
        <v>12.483333333333334</v>
      </c>
      <c r="G213" s="37">
        <v>12.366666666666669</v>
      </c>
      <c r="H213" s="37">
        <v>12.766666666666671</v>
      </c>
      <c r="I213" s="37">
        <v>12.883333333333335</v>
      </c>
      <c r="J213" s="37">
        <v>12.966666666666672</v>
      </c>
      <c r="K213" s="28">
        <v>12.8</v>
      </c>
      <c r="L213" s="28">
        <v>12.6</v>
      </c>
      <c r="M213" s="28">
        <v>338.46649000000002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214.1</v>
      </c>
      <c r="D214" s="37">
        <v>214.11666666666667</v>
      </c>
      <c r="E214" s="37">
        <v>211.98333333333335</v>
      </c>
      <c r="F214" s="37">
        <v>209.86666666666667</v>
      </c>
      <c r="G214" s="37">
        <v>207.73333333333335</v>
      </c>
      <c r="H214" s="37">
        <v>216.23333333333335</v>
      </c>
      <c r="I214" s="37">
        <v>218.36666666666667</v>
      </c>
      <c r="J214" s="37">
        <v>220.48333333333335</v>
      </c>
      <c r="K214" s="37">
        <v>216.25</v>
      </c>
      <c r="L214" s="37">
        <v>212</v>
      </c>
      <c r="M214" s="37">
        <v>62.632089999999998</v>
      </c>
      <c r="N214" s="1"/>
      <c r="O214" s="1"/>
    </row>
    <row r="215" spans="1:15" ht="12.75" customHeight="1">
      <c r="A215" s="53">
        <v>206</v>
      </c>
      <c r="B215" s="28" t="s">
        <v>1092</v>
      </c>
      <c r="C215" s="37">
        <v>53.85</v>
      </c>
      <c r="D215" s="37">
        <v>55.4</v>
      </c>
      <c r="E215" s="37">
        <v>51.8</v>
      </c>
      <c r="F215" s="37">
        <v>49.75</v>
      </c>
      <c r="G215" s="37">
        <v>46.15</v>
      </c>
      <c r="H215" s="37">
        <v>57.449999999999996</v>
      </c>
      <c r="I215" s="37">
        <v>61.050000000000004</v>
      </c>
      <c r="J215" s="37">
        <v>63.099999999999994</v>
      </c>
      <c r="K215" s="37">
        <v>59</v>
      </c>
      <c r="L215" s="37">
        <v>53.35</v>
      </c>
      <c r="M215" s="37">
        <v>1068.93631</v>
      </c>
      <c r="N215" s="1"/>
      <c r="O215" s="1"/>
    </row>
    <row r="216" spans="1:15" ht="12.75" customHeight="1">
      <c r="A216" s="53">
        <v>207</v>
      </c>
      <c r="B216" s="28" t="s">
        <v>831</v>
      </c>
      <c r="C216" s="37">
        <v>357</v>
      </c>
      <c r="D216" s="37">
        <v>356.59999999999997</v>
      </c>
      <c r="E216" s="37">
        <v>353.79999999999995</v>
      </c>
      <c r="F216" s="37">
        <v>350.59999999999997</v>
      </c>
      <c r="G216" s="37">
        <v>347.79999999999995</v>
      </c>
      <c r="H216" s="37">
        <v>359.79999999999995</v>
      </c>
      <c r="I216" s="37">
        <v>362.6</v>
      </c>
      <c r="J216" s="37">
        <v>365.79999999999995</v>
      </c>
      <c r="K216" s="37">
        <v>359.4</v>
      </c>
      <c r="L216" s="37">
        <v>353.4</v>
      </c>
      <c r="M216" s="37">
        <v>10.65972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5"/>
      <c r="B1" s="526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44743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8" t="s">
        <v>16</v>
      </c>
      <c r="B9" s="520" t="s">
        <v>18</v>
      </c>
      <c r="C9" s="524" t="s">
        <v>20</v>
      </c>
      <c r="D9" s="524" t="s">
        <v>21</v>
      </c>
      <c r="E9" s="515" t="s">
        <v>22</v>
      </c>
      <c r="F9" s="516"/>
      <c r="G9" s="517"/>
      <c r="H9" s="515" t="s">
        <v>23</v>
      </c>
      <c r="I9" s="516"/>
      <c r="J9" s="517"/>
      <c r="K9" s="23"/>
      <c r="L9" s="24"/>
      <c r="M9" s="50"/>
      <c r="N9" s="1"/>
      <c r="O9" s="1"/>
    </row>
    <row r="10" spans="1:15" ht="42.75" customHeight="1">
      <c r="A10" s="522"/>
      <c r="B10" s="523"/>
      <c r="C10" s="523"/>
      <c r="D10" s="52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21854.05</v>
      </c>
      <c r="D11" s="302">
        <v>22073.566666666669</v>
      </c>
      <c r="E11" s="302">
        <v>21347.133333333339</v>
      </c>
      <c r="F11" s="302">
        <v>20840.216666666671</v>
      </c>
      <c r="G11" s="302">
        <v>20113.78333333334</v>
      </c>
      <c r="H11" s="302">
        <v>22580.483333333337</v>
      </c>
      <c r="I11" s="302">
        <v>23306.916666666664</v>
      </c>
      <c r="J11" s="302">
        <v>23813.833333333336</v>
      </c>
      <c r="K11" s="301">
        <v>22800</v>
      </c>
      <c r="L11" s="301">
        <v>21566.65</v>
      </c>
      <c r="M11" s="301">
        <v>5.8610000000000002E-2</v>
      </c>
      <c r="N11" s="1"/>
      <c r="O11" s="1"/>
    </row>
    <row r="12" spans="1:15" ht="12" customHeight="1">
      <c r="A12" s="30">
        <v>2</v>
      </c>
      <c r="B12" s="311" t="s">
        <v>288</v>
      </c>
      <c r="C12" s="301">
        <v>2300.9</v>
      </c>
      <c r="D12" s="302">
        <v>2302.2000000000003</v>
      </c>
      <c r="E12" s="302">
        <v>2275.4500000000007</v>
      </c>
      <c r="F12" s="302">
        <v>2250.0000000000005</v>
      </c>
      <c r="G12" s="302">
        <v>2223.2500000000009</v>
      </c>
      <c r="H12" s="302">
        <v>2327.6500000000005</v>
      </c>
      <c r="I12" s="302">
        <v>2354.3999999999996</v>
      </c>
      <c r="J12" s="302">
        <v>2379.8500000000004</v>
      </c>
      <c r="K12" s="301">
        <v>2328.9499999999998</v>
      </c>
      <c r="L12" s="301">
        <v>2276.75</v>
      </c>
      <c r="M12" s="301">
        <v>1.22566</v>
      </c>
      <c r="N12" s="1"/>
      <c r="O12" s="1"/>
    </row>
    <row r="13" spans="1:15" ht="12" customHeight="1">
      <c r="A13" s="30">
        <v>3</v>
      </c>
      <c r="B13" s="311" t="s">
        <v>43</v>
      </c>
      <c r="C13" s="301">
        <v>2121.9499999999998</v>
      </c>
      <c r="D13" s="302">
        <v>2131.9833333333331</v>
      </c>
      <c r="E13" s="302">
        <v>2107.9666666666662</v>
      </c>
      <c r="F13" s="302">
        <v>2093.9833333333331</v>
      </c>
      <c r="G13" s="302">
        <v>2069.9666666666662</v>
      </c>
      <c r="H13" s="302">
        <v>2145.9666666666662</v>
      </c>
      <c r="I13" s="302">
        <v>2169.9833333333336</v>
      </c>
      <c r="J13" s="302">
        <v>2183.9666666666662</v>
      </c>
      <c r="K13" s="301">
        <v>2156</v>
      </c>
      <c r="L13" s="301">
        <v>2118</v>
      </c>
      <c r="M13" s="301">
        <v>3.0733000000000001</v>
      </c>
      <c r="N13" s="1"/>
      <c r="O13" s="1"/>
    </row>
    <row r="14" spans="1:15" ht="12" customHeight="1">
      <c r="A14" s="30">
        <v>4</v>
      </c>
      <c r="B14" s="311" t="s">
        <v>290</v>
      </c>
      <c r="C14" s="301">
        <v>2223.8000000000002</v>
      </c>
      <c r="D14" s="302">
        <v>2199.2166666666667</v>
      </c>
      <c r="E14" s="302">
        <v>2152.4333333333334</v>
      </c>
      <c r="F14" s="302">
        <v>2081.0666666666666</v>
      </c>
      <c r="G14" s="302">
        <v>2034.2833333333333</v>
      </c>
      <c r="H14" s="302">
        <v>2270.5833333333335</v>
      </c>
      <c r="I14" s="302">
        <v>2317.3666666666672</v>
      </c>
      <c r="J14" s="302">
        <v>2388.7333333333336</v>
      </c>
      <c r="K14" s="301">
        <v>2246</v>
      </c>
      <c r="L14" s="301">
        <v>2127.85</v>
      </c>
      <c r="M14" s="301">
        <v>0.42493999999999998</v>
      </c>
      <c r="N14" s="1"/>
      <c r="O14" s="1"/>
    </row>
    <row r="15" spans="1:15" ht="12" customHeight="1">
      <c r="A15" s="30">
        <v>5</v>
      </c>
      <c r="B15" s="311" t="s">
        <v>291</v>
      </c>
      <c r="C15" s="301">
        <v>849.95</v>
      </c>
      <c r="D15" s="302">
        <v>855.91666666666663</v>
      </c>
      <c r="E15" s="302">
        <v>834.0333333333333</v>
      </c>
      <c r="F15" s="302">
        <v>818.11666666666667</v>
      </c>
      <c r="G15" s="302">
        <v>796.23333333333335</v>
      </c>
      <c r="H15" s="302">
        <v>871.83333333333326</v>
      </c>
      <c r="I15" s="302">
        <v>893.7166666666667</v>
      </c>
      <c r="J15" s="302">
        <v>909.63333333333321</v>
      </c>
      <c r="K15" s="301">
        <v>877.8</v>
      </c>
      <c r="L15" s="301">
        <v>840</v>
      </c>
      <c r="M15" s="301">
        <v>2.4357000000000002</v>
      </c>
      <c r="N15" s="1"/>
      <c r="O15" s="1"/>
    </row>
    <row r="16" spans="1:15" ht="12" customHeight="1">
      <c r="A16" s="30">
        <v>6</v>
      </c>
      <c r="B16" s="311" t="s">
        <v>59</v>
      </c>
      <c r="C16" s="301">
        <v>591.70000000000005</v>
      </c>
      <c r="D16" s="302">
        <v>591.38333333333333</v>
      </c>
      <c r="E16" s="302">
        <v>582.51666666666665</v>
      </c>
      <c r="F16" s="302">
        <v>573.33333333333337</v>
      </c>
      <c r="G16" s="302">
        <v>564.4666666666667</v>
      </c>
      <c r="H16" s="302">
        <v>600.56666666666661</v>
      </c>
      <c r="I16" s="302">
        <v>609.43333333333317</v>
      </c>
      <c r="J16" s="302">
        <v>618.61666666666656</v>
      </c>
      <c r="K16" s="301">
        <v>600.25</v>
      </c>
      <c r="L16" s="301">
        <v>582.20000000000005</v>
      </c>
      <c r="M16" s="301">
        <v>25.460470000000001</v>
      </c>
      <c r="N16" s="1"/>
      <c r="O16" s="1"/>
    </row>
    <row r="17" spans="1:15" ht="12" customHeight="1">
      <c r="A17" s="30">
        <v>7</v>
      </c>
      <c r="B17" s="311" t="s">
        <v>292</v>
      </c>
      <c r="C17" s="301">
        <v>403.85</v>
      </c>
      <c r="D17" s="302">
        <v>403.2833333333333</v>
      </c>
      <c r="E17" s="302">
        <v>399.96666666666658</v>
      </c>
      <c r="F17" s="302">
        <v>396.08333333333326</v>
      </c>
      <c r="G17" s="302">
        <v>392.76666666666654</v>
      </c>
      <c r="H17" s="302">
        <v>407.16666666666663</v>
      </c>
      <c r="I17" s="302">
        <v>410.48333333333335</v>
      </c>
      <c r="J17" s="302">
        <v>414.36666666666667</v>
      </c>
      <c r="K17" s="301">
        <v>406.6</v>
      </c>
      <c r="L17" s="301">
        <v>399.4</v>
      </c>
      <c r="M17" s="301">
        <v>0.46103</v>
      </c>
      <c r="N17" s="1"/>
      <c r="O17" s="1"/>
    </row>
    <row r="18" spans="1:15" ht="12" customHeight="1">
      <c r="A18" s="30">
        <v>8</v>
      </c>
      <c r="B18" s="311" t="s">
        <v>293</v>
      </c>
      <c r="C18" s="301">
        <v>2015.45</v>
      </c>
      <c r="D18" s="302">
        <v>2018.5</v>
      </c>
      <c r="E18" s="302">
        <v>1977.0500000000002</v>
      </c>
      <c r="F18" s="302">
        <v>1938.65</v>
      </c>
      <c r="G18" s="302">
        <v>1897.2000000000003</v>
      </c>
      <c r="H18" s="302">
        <v>2056.9</v>
      </c>
      <c r="I18" s="302">
        <v>2098.35</v>
      </c>
      <c r="J18" s="302">
        <v>2136.75</v>
      </c>
      <c r="K18" s="301">
        <v>2059.9499999999998</v>
      </c>
      <c r="L18" s="301">
        <v>1980.1</v>
      </c>
      <c r="M18" s="301">
        <v>1.0383800000000001</v>
      </c>
      <c r="N18" s="1"/>
      <c r="O18" s="1"/>
    </row>
    <row r="19" spans="1:15" ht="12" customHeight="1">
      <c r="A19" s="30">
        <v>9</v>
      </c>
      <c r="B19" s="311" t="s">
        <v>237</v>
      </c>
      <c r="C19" s="301">
        <v>18760.400000000001</v>
      </c>
      <c r="D19" s="302">
        <v>18818.433333333334</v>
      </c>
      <c r="E19" s="302">
        <v>18546.966666666667</v>
      </c>
      <c r="F19" s="302">
        <v>18333.533333333333</v>
      </c>
      <c r="G19" s="302">
        <v>18062.066666666666</v>
      </c>
      <c r="H19" s="302">
        <v>19031.866666666669</v>
      </c>
      <c r="I19" s="302">
        <v>19303.333333333336</v>
      </c>
      <c r="J19" s="302">
        <v>19516.76666666667</v>
      </c>
      <c r="K19" s="301">
        <v>19089.900000000001</v>
      </c>
      <c r="L19" s="301">
        <v>18605</v>
      </c>
      <c r="M19" s="301">
        <v>0.16419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2190.9</v>
      </c>
      <c r="D20" s="302">
        <v>2206.6333333333332</v>
      </c>
      <c r="E20" s="302">
        <v>2164.7666666666664</v>
      </c>
      <c r="F20" s="302">
        <v>2138.6333333333332</v>
      </c>
      <c r="G20" s="302">
        <v>2096.7666666666664</v>
      </c>
      <c r="H20" s="302">
        <v>2232.7666666666664</v>
      </c>
      <c r="I20" s="302">
        <v>2274.6333333333332</v>
      </c>
      <c r="J20" s="302">
        <v>2300.7666666666664</v>
      </c>
      <c r="K20" s="301">
        <v>2248.5</v>
      </c>
      <c r="L20" s="301">
        <v>2180.5</v>
      </c>
      <c r="M20" s="301">
        <v>15.684150000000001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1929.6</v>
      </c>
      <c r="D21" s="302">
        <v>1923.1499999999999</v>
      </c>
      <c r="E21" s="302">
        <v>1908.2999999999997</v>
      </c>
      <c r="F21" s="302">
        <v>1886.9999999999998</v>
      </c>
      <c r="G21" s="302">
        <v>1872.1499999999996</v>
      </c>
      <c r="H21" s="302">
        <v>1944.4499999999998</v>
      </c>
      <c r="I21" s="302">
        <v>1959.2999999999997</v>
      </c>
      <c r="J21" s="302">
        <v>1980.6</v>
      </c>
      <c r="K21" s="301">
        <v>1938</v>
      </c>
      <c r="L21" s="301">
        <v>1901.85</v>
      </c>
      <c r="M21" s="301">
        <v>11.170210000000001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672.05</v>
      </c>
      <c r="D22" s="302">
        <v>674.84999999999991</v>
      </c>
      <c r="E22" s="302">
        <v>663.79999999999984</v>
      </c>
      <c r="F22" s="302">
        <v>655.55</v>
      </c>
      <c r="G22" s="302">
        <v>644.49999999999989</v>
      </c>
      <c r="H22" s="302">
        <v>683.0999999999998</v>
      </c>
      <c r="I22" s="302">
        <v>694.15</v>
      </c>
      <c r="J22" s="302">
        <v>702.39999999999975</v>
      </c>
      <c r="K22" s="301">
        <v>685.9</v>
      </c>
      <c r="L22" s="301">
        <v>666.6</v>
      </c>
      <c r="M22" s="301">
        <v>35.027990000000003</v>
      </c>
      <c r="N22" s="1"/>
      <c r="O22" s="1"/>
    </row>
    <row r="23" spans="1:15" ht="12.75" customHeight="1">
      <c r="A23" s="30">
        <v>13</v>
      </c>
      <c r="B23" s="311" t="s">
        <v>239</v>
      </c>
      <c r="C23" s="301">
        <v>2392.9</v>
      </c>
      <c r="D23" s="302">
        <v>2403.15</v>
      </c>
      <c r="E23" s="302">
        <v>2361.3000000000002</v>
      </c>
      <c r="F23" s="302">
        <v>2329.7000000000003</v>
      </c>
      <c r="G23" s="302">
        <v>2287.8500000000004</v>
      </c>
      <c r="H23" s="302">
        <v>2434.75</v>
      </c>
      <c r="I23" s="302">
        <v>2476.5999999999995</v>
      </c>
      <c r="J23" s="302">
        <v>2508.1999999999998</v>
      </c>
      <c r="K23" s="301">
        <v>2445</v>
      </c>
      <c r="L23" s="301">
        <v>2371.5500000000002</v>
      </c>
      <c r="M23" s="301">
        <v>6.2711199999999998</v>
      </c>
      <c r="N23" s="1"/>
      <c r="O23" s="1"/>
    </row>
    <row r="24" spans="1:15" ht="12.75" customHeight="1">
      <c r="A24" s="30">
        <v>14</v>
      </c>
      <c r="B24" s="311" t="s">
        <v>240</v>
      </c>
      <c r="C24" s="301">
        <v>2473.65</v>
      </c>
      <c r="D24" s="302">
        <v>2443.1666666666665</v>
      </c>
      <c r="E24" s="302">
        <v>2386.4333333333329</v>
      </c>
      <c r="F24" s="302">
        <v>2299.2166666666662</v>
      </c>
      <c r="G24" s="302">
        <v>2242.4833333333327</v>
      </c>
      <c r="H24" s="302">
        <v>2530.3833333333332</v>
      </c>
      <c r="I24" s="302">
        <v>2587.1166666666668</v>
      </c>
      <c r="J24" s="302">
        <v>2674.3333333333335</v>
      </c>
      <c r="K24" s="301">
        <v>2499.9</v>
      </c>
      <c r="L24" s="301">
        <v>2355.9499999999998</v>
      </c>
      <c r="M24" s="301">
        <v>10.187519999999999</v>
      </c>
      <c r="N24" s="1"/>
      <c r="O24" s="1"/>
    </row>
    <row r="25" spans="1:15" ht="12.75" customHeight="1">
      <c r="A25" s="30">
        <v>15</v>
      </c>
      <c r="B25" s="311" t="s">
        <v>241</v>
      </c>
      <c r="C25" s="301">
        <v>89.4</v>
      </c>
      <c r="D25" s="302">
        <v>89.166666666666671</v>
      </c>
      <c r="E25" s="302">
        <v>88.233333333333348</v>
      </c>
      <c r="F25" s="302">
        <v>87.066666666666677</v>
      </c>
      <c r="G25" s="302">
        <v>86.133333333333354</v>
      </c>
      <c r="H25" s="302">
        <v>90.333333333333343</v>
      </c>
      <c r="I25" s="302">
        <v>91.266666666666652</v>
      </c>
      <c r="J25" s="302">
        <v>92.433333333333337</v>
      </c>
      <c r="K25" s="301">
        <v>90.1</v>
      </c>
      <c r="L25" s="301">
        <v>88</v>
      </c>
      <c r="M25" s="301">
        <v>24.772200000000002</v>
      </c>
      <c r="N25" s="1"/>
      <c r="O25" s="1"/>
    </row>
    <row r="26" spans="1:15" ht="12.75" customHeight="1">
      <c r="A26" s="30">
        <v>16</v>
      </c>
      <c r="B26" s="311" t="s">
        <v>41</v>
      </c>
      <c r="C26" s="301">
        <v>237.05</v>
      </c>
      <c r="D26" s="302">
        <v>238.1</v>
      </c>
      <c r="E26" s="302">
        <v>233.85</v>
      </c>
      <c r="F26" s="302">
        <v>230.65</v>
      </c>
      <c r="G26" s="302">
        <v>226.4</v>
      </c>
      <c r="H26" s="302">
        <v>241.29999999999998</v>
      </c>
      <c r="I26" s="302">
        <v>245.54999999999998</v>
      </c>
      <c r="J26" s="302">
        <v>248.74999999999997</v>
      </c>
      <c r="K26" s="301">
        <v>242.35</v>
      </c>
      <c r="L26" s="301">
        <v>234.9</v>
      </c>
      <c r="M26" s="301">
        <v>11.304650000000001</v>
      </c>
      <c r="N26" s="1"/>
      <c r="O26" s="1"/>
    </row>
    <row r="27" spans="1:15" ht="12.75" customHeight="1">
      <c r="A27" s="30">
        <v>17</v>
      </c>
      <c r="B27" s="311" t="s">
        <v>1093</v>
      </c>
      <c r="C27" s="301">
        <v>400.05</v>
      </c>
      <c r="D27" s="302">
        <v>403.16666666666669</v>
      </c>
      <c r="E27" s="302">
        <v>396.48333333333335</v>
      </c>
      <c r="F27" s="302">
        <v>392.91666666666669</v>
      </c>
      <c r="G27" s="302">
        <v>386.23333333333335</v>
      </c>
      <c r="H27" s="302">
        <v>406.73333333333335</v>
      </c>
      <c r="I27" s="302">
        <v>413.41666666666663</v>
      </c>
      <c r="J27" s="302">
        <v>416.98333333333335</v>
      </c>
      <c r="K27" s="301">
        <v>409.85</v>
      </c>
      <c r="L27" s="301">
        <v>399.6</v>
      </c>
      <c r="M27" s="301">
        <v>1.9602900000000001</v>
      </c>
      <c r="N27" s="1"/>
      <c r="O27" s="1"/>
    </row>
    <row r="28" spans="1:15" ht="12.75" customHeight="1">
      <c r="A28" s="30">
        <v>18</v>
      </c>
      <c r="B28" s="311" t="s">
        <v>294</v>
      </c>
      <c r="C28" s="301">
        <v>266.2</v>
      </c>
      <c r="D28" s="302">
        <v>267.25</v>
      </c>
      <c r="E28" s="302">
        <v>262.95</v>
      </c>
      <c r="F28" s="302">
        <v>259.7</v>
      </c>
      <c r="G28" s="302">
        <v>255.39999999999998</v>
      </c>
      <c r="H28" s="302">
        <v>270.5</v>
      </c>
      <c r="I28" s="302">
        <v>274.79999999999995</v>
      </c>
      <c r="J28" s="302">
        <v>278.05</v>
      </c>
      <c r="K28" s="301">
        <v>271.55</v>
      </c>
      <c r="L28" s="301">
        <v>264</v>
      </c>
      <c r="M28" s="301">
        <v>0.32567000000000002</v>
      </c>
      <c r="N28" s="1"/>
      <c r="O28" s="1"/>
    </row>
    <row r="29" spans="1:15" ht="12.75" customHeight="1">
      <c r="A29" s="30">
        <v>19</v>
      </c>
      <c r="B29" s="311" t="s">
        <v>295</v>
      </c>
      <c r="C29" s="301">
        <v>209</v>
      </c>
      <c r="D29" s="302">
        <v>209.03333333333333</v>
      </c>
      <c r="E29" s="302">
        <v>205.56666666666666</v>
      </c>
      <c r="F29" s="302">
        <v>202.13333333333333</v>
      </c>
      <c r="G29" s="302">
        <v>198.66666666666666</v>
      </c>
      <c r="H29" s="302">
        <v>212.46666666666667</v>
      </c>
      <c r="I29" s="302">
        <v>215.93333333333331</v>
      </c>
      <c r="J29" s="302">
        <v>219.36666666666667</v>
      </c>
      <c r="K29" s="301">
        <v>212.5</v>
      </c>
      <c r="L29" s="301">
        <v>205.6</v>
      </c>
      <c r="M29" s="301">
        <v>2.41012</v>
      </c>
      <c r="N29" s="1"/>
      <c r="O29" s="1"/>
    </row>
    <row r="30" spans="1:15" ht="12.75" customHeight="1">
      <c r="A30" s="30">
        <v>20</v>
      </c>
      <c r="B30" s="311" t="s">
        <v>296</v>
      </c>
      <c r="C30" s="301">
        <v>1060.3</v>
      </c>
      <c r="D30" s="302">
        <v>1053.3833333333332</v>
      </c>
      <c r="E30" s="302">
        <v>1038.9666666666665</v>
      </c>
      <c r="F30" s="302">
        <v>1017.6333333333332</v>
      </c>
      <c r="G30" s="302">
        <v>1003.2166666666665</v>
      </c>
      <c r="H30" s="302">
        <v>1074.7166666666665</v>
      </c>
      <c r="I30" s="302">
        <v>1089.1333333333334</v>
      </c>
      <c r="J30" s="302">
        <v>1110.4666666666665</v>
      </c>
      <c r="K30" s="301">
        <v>1067.8</v>
      </c>
      <c r="L30" s="301">
        <v>1032.05</v>
      </c>
      <c r="M30" s="301">
        <v>5.3247900000000001</v>
      </c>
      <c r="N30" s="1"/>
      <c r="O30" s="1"/>
    </row>
    <row r="31" spans="1:15" ht="12.75" customHeight="1">
      <c r="A31" s="30">
        <v>21</v>
      </c>
      <c r="B31" s="311" t="s">
        <v>242</v>
      </c>
      <c r="C31" s="301">
        <v>1235.5999999999999</v>
      </c>
      <c r="D31" s="302">
        <v>1237.55</v>
      </c>
      <c r="E31" s="302">
        <v>1220.3</v>
      </c>
      <c r="F31" s="302">
        <v>1205</v>
      </c>
      <c r="G31" s="302">
        <v>1187.75</v>
      </c>
      <c r="H31" s="302">
        <v>1252.8499999999999</v>
      </c>
      <c r="I31" s="302">
        <v>1270.0999999999999</v>
      </c>
      <c r="J31" s="302">
        <v>1285.3999999999999</v>
      </c>
      <c r="K31" s="301">
        <v>1254.8</v>
      </c>
      <c r="L31" s="301">
        <v>1222.25</v>
      </c>
      <c r="M31" s="301">
        <v>0.77361999999999997</v>
      </c>
      <c r="N31" s="1"/>
      <c r="O31" s="1"/>
    </row>
    <row r="32" spans="1:15" ht="12.75" customHeight="1">
      <c r="A32" s="30">
        <v>22</v>
      </c>
      <c r="B32" s="311" t="s">
        <v>52</v>
      </c>
      <c r="C32" s="301">
        <v>728.25</v>
      </c>
      <c r="D32" s="302">
        <v>729.65</v>
      </c>
      <c r="E32" s="302">
        <v>721.9</v>
      </c>
      <c r="F32" s="302">
        <v>715.55</v>
      </c>
      <c r="G32" s="302">
        <v>707.8</v>
      </c>
      <c r="H32" s="302">
        <v>736</v>
      </c>
      <c r="I32" s="302">
        <v>743.75</v>
      </c>
      <c r="J32" s="302">
        <v>750.1</v>
      </c>
      <c r="K32" s="301">
        <v>737.4</v>
      </c>
      <c r="L32" s="301">
        <v>723.3</v>
      </c>
      <c r="M32" s="301">
        <v>2.5499499999999999</v>
      </c>
      <c r="N32" s="1"/>
      <c r="O32" s="1"/>
    </row>
    <row r="33" spans="1:15" ht="12.75" customHeight="1">
      <c r="A33" s="30">
        <v>23</v>
      </c>
      <c r="B33" s="311" t="s">
        <v>48</v>
      </c>
      <c r="C33" s="301">
        <v>2998.55</v>
      </c>
      <c r="D33" s="302">
        <v>2996.0333333333333</v>
      </c>
      <c r="E33" s="302">
        <v>2952.6666666666665</v>
      </c>
      <c r="F33" s="302">
        <v>2906.7833333333333</v>
      </c>
      <c r="G33" s="302">
        <v>2863.4166666666665</v>
      </c>
      <c r="H33" s="302">
        <v>3041.9166666666665</v>
      </c>
      <c r="I33" s="302">
        <v>3085.2833333333333</v>
      </c>
      <c r="J33" s="302">
        <v>3131.1666666666665</v>
      </c>
      <c r="K33" s="301">
        <v>3039.4</v>
      </c>
      <c r="L33" s="301">
        <v>2950.15</v>
      </c>
      <c r="M33" s="301">
        <v>1.2497400000000001</v>
      </c>
      <c r="N33" s="1"/>
      <c r="O33" s="1"/>
    </row>
    <row r="34" spans="1:15" ht="12.75" customHeight="1">
      <c r="A34" s="30">
        <v>24</v>
      </c>
      <c r="B34" s="311" t="s">
        <v>297</v>
      </c>
      <c r="C34" s="301">
        <v>2517.65</v>
      </c>
      <c r="D34" s="302">
        <v>2538.9333333333334</v>
      </c>
      <c r="E34" s="302">
        <v>2493.7166666666667</v>
      </c>
      <c r="F34" s="302">
        <v>2469.7833333333333</v>
      </c>
      <c r="G34" s="302">
        <v>2424.5666666666666</v>
      </c>
      <c r="H34" s="302">
        <v>2562.8666666666668</v>
      </c>
      <c r="I34" s="302">
        <v>2608.0833333333339</v>
      </c>
      <c r="J34" s="302">
        <v>2632.0166666666669</v>
      </c>
      <c r="K34" s="301">
        <v>2584.15</v>
      </c>
      <c r="L34" s="301">
        <v>2515</v>
      </c>
      <c r="M34" s="301">
        <v>0.31222</v>
      </c>
      <c r="N34" s="1"/>
      <c r="O34" s="1"/>
    </row>
    <row r="35" spans="1:15" ht="12.75" customHeight="1">
      <c r="A35" s="30">
        <v>25</v>
      </c>
      <c r="B35" s="311" t="s">
        <v>751</v>
      </c>
      <c r="C35" s="301">
        <v>262.95</v>
      </c>
      <c r="D35" s="302">
        <v>263.48333333333329</v>
      </c>
      <c r="E35" s="302">
        <v>258.06666666666661</v>
      </c>
      <c r="F35" s="302">
        <v>253.18333333333334</v>
      </c>
      <c r="G35" s="302">
        <v>247.76666666666665</v>
      </c>
      <c r="H35" s="302">
        <v>268.36666666666656</v>
      </c>
      <c r="I35" s="302">
        <v>273.78333333333319</v>
      </c>
      <c r="J35" s="302">
        <v>278.66666666666652</v>
      </c>
      <c r="K35" s="301">
        <v>268.89999999999998</v>
      </c>
      <c r="L35" s="301">
        <v>258.60000000000002</v>
      </c>
      <c r="M35" s="301">
        <v>5.2843200000000001</v>
      </c>
      <c r="N35" s="1"/>
      <c r="O35" s="1"/>
    </row>
    <row r="36" spans="1:15" ht="12.75" customHeight="1">
      <c r="A36" s="30">
        <v>26</v>
      </c>
      <c r="B36" s="311" t="s">
        <v>298</v>
      </c>
      <c r="C36" s="301">
        <v>22</v>
      </c>
      <c r="D36" s="302">
        <v>21.733333333333334</v>
      </c>
      <c r="E36" s="302">
        <v>21.366666666666667</v>
      </c>
      <c r="F36" s="302">
        <v>20.733333333333334</v>
      </c>
      <c r="G36" s="302">
        <v>20.366666666666667</v>
      </c>
      <c r="H36" s="302">
        <v>22.366666666666667</v>
      </c>
      <c r="I36" s="302">
        <v>22.733333333333334</v>
      </c>
      <c r="J36" s="302">
        <v>23.366666666666667</v>
      </c>
      <c r="K36" s="301">
        <v>22.1</v>
      </c>
      <c r="L36" s="301">
        <v>21.1</v>
      </c>
      <c r="M36" s="301">
        <v>27.904620000000001</v>
      </c>
      <c r="N36" s="1"/>
      <c r="O36" s="1"/>
    </row>
    <row r="37" spans="1:15" ht="12.75" customHeight="1">
      <c r="A37" s="30">
        <v>27</v>
      </c>
      <c r="B37" s="311" t="s">
        <v>50</v>
      </c>
      <c r="C37" s="301">
        <v>458.7</v>
      </c>
      <c r="D37" s="302">
        <v>461.83333333333331</v>
      </c>
      <c r="E37" s="302">
        <v>454.66666666666663</v>
      </c>
      <c r="F37" s="302">
        <v>450.63333333333333</v>
      </c>
      <c r="G37" s="302">
        <v>443.46666666666664</v>
      </c>
      <c r="H37" s="302">
        <v>465.86666666666662</v>
      </c>
      <c r="I37" s="302">
        <v>473.03333333333325</v>
      </c>
      <c r="J37" s="302">
        <v>477.06666666666661</v>
      </c>
      <c r="K37" s="301">
        <v>469</v>
      </c>
      <c r="L37" s="301">
        <v>457.8</v>
      </c>
      <c r="M37" s="301">
        <v>3.5603199999999999</v>
      </c>
      <c r="N37" s="1"/>
      <c r="O37" s="1"/>
    </row>
    <row r="38" spans="1:15" ht="12.75" customHeight="1">
      <c r="A38" s="30">
        <v>28</v>
      </c>
      <c r="B38" s="311" t="s">
        <v>299</v>
      </c>
      <c r="C38" s="301">
        <v>2246.65</v>
      </c>
      <c r="D38" s="302">
        <v>2281.8666666666668</v>
      </c>
      <c r="E38" s="302">
        <v>2178.8333333333335</v>
      </c>
      <c r="F38" s="302">
        <v>2111.0166666666669</v>
      </c>
      <c r="G38" s="302">
        <v>2007.9833333333336</v>
      </c>
      <c r="H38" s="302">
        <v>2349.6833333333334</v>
      </c>
      <c r="I38" s="302">
        <v>2452.7166666666662</v>
      </c>
      <c r="J38" s="302">
        <v>2520.5333333333333</v>
      </c>
      <c r="K38" s="301">
        <v>2384.9</v>
      </c>
      <c r="L38" s="301">
        <v>2214.0500000000002</v>
      </c>
      <c r="M38" s="301">
        <v>1.4220200000000001</v>
      </c>
      <c r="N38" s="1"/>
      <c r="O38" s="1"/>
    </row>
    <row r="39" spans="1:15" ht="12.75" customHeight="1">
      <c r="A39" s="30">
        <v>29</v>
      </c>
      <c r="B39" s="311" t="s">
        <v>51</v>
      </c>
      <c r="C39" s="301">
        <v>363</v>
      </c>
      <c r="D39" s="302">
        <v>363.68333333333339</v>
      </c>
      <c r="E39" s="302">
        <v>361.4166666666668</v>
      </c>
      <c r="F39" s="302">
        <v>359.83333333333343</v>
      </c>
      <c r="G39" s="302">
        <v>357.56666666666683</v>
      </c>
      <c r="H39" s="302">
        <v>365.26666666666677</v>
      </c>
      <c r="I39" s="302">
        <v>367.53333333333342</v>
      </c>
      <c r="J39" s="302">
        <v>369.11666666666673</v>
      </c>
      <c r="K39" s="301">
        <v>365.95</v>
      </c>
      <c r="L39" s="301">
        <v>362.1</v>
      </c>
      <c r="M39" s="301">
        <v>43.833289999999998</v>
      </c>
      <c r="N39" s="1"/>
      <c r="O39" s="1"/>
    </row>
    <row r="40" spans="1:15" ht="12.75" customHeight="1">
      <c r="A40" s="30">
        <v>30</v>
      </c>
      <c r="B40" s="311" t="s">
        <v>819</v>
      </c>
      <c r="C40" s="301">
        <v>1206.2</v>
      </c>
      <c r="D40" s="302">
        <v>1214.4166666666667</v>
      </c>
      <c r="E40" s="302">
        <v>1191.8333333333335</v>
      </c>
      <c r="F40" s="302">
        <v>1177.4666666666667</v>
      </c>
      <c r="G40" s="302">
        <v>1154.8833333333334</v>
      </c>
      <c r="H40" s="302">
        <v>1228.7833333333335</v>
      </c>
      <c r="I40" s="302">
        <v>1251.366666666667</v>
      </c>
      <c r="J40" s="302">
        <v>1265.7333333333336</v>
      </c>
      <c r="K40" s="301">
        <v>1237</v>
      </c>
      <c r="L40" s="301">
        <v>1200.05</v>
      </c>
      <c r="M40" s="301">
        <v>4.0075399999999997</v>
      </c>
      <c r="N40" s="1"/>
      <c r="O40" s="1"/>
    </row>
    <row r="41" spans="1:15" ht="12.75" customHeight="1">
      <c r="A41" s="30">
        <v>31</v>
      </c>
      <c r="B41" s="311" t="s">
        <v>781</v>
      </c>
      <c r="C41" s="301">
        <v>610.1</v>
      </c>
      <c r="D41" s="302">
        <v>612.4</v>
      </c>
      <c r="E41" s="302">
        <v>601.9</v>
      </c>
      <c r="F41" s="302">
        <v>593.70000000000005</v>
      </c>
      <c r="G41" s="302">
        <v>583.20000000000005</v>
      </c>
      <c r="H41" s="302">
        <v>620.59999999999991</v>
      </c>
      <c r="I41" s="302">
        <v>631.09999999999991</v>
      </c>
      <c r="J41" s="302">
        <v>639.29999999999984</v>
      </c>
      <c r="K41" s="301">
        <v>622.9</v>
      </c>
      <c r="L41" s="301">
        <v>604.20000000000005</v>
      </c>
      <c r="M41" s="301">
        <v>0.47082000000000002</v>
      </c>
      <c r="N41" s="1"/>
      <c r="O41" s="1"/>
    </row>
    <row r="42" spans="1:15" ht="12.75" customHeight="1">
      <c r="A42" s="30">
        <v>32</v>
      </c>
      <c r="B42" s="311" t="s">
        <v>53</v>
      </c>
      <c r="C42" s="301">
        <v>3683.5</v>
      </c>
      <c r="D42" s="302">
        <v>3701.7999999999997</v>
      </c>
      <c r="E42" s="302">
        <v>3638.0999999999995</v>
      </c>
      <c r="F42" s="302">
        <v>3592.7</v>
      </c>
      <c r="G42" s="302">
        <v>3528.9999999999995</v>
      </c>
      <c r="H42" s="302">
        <v>3747.1999999999994</v>
      </c>
      <c r="I42" s="302">
        <v>3810.8999999999992</v>
      </c>
      <c r="J42" s="302">
        <v>3856.2999999999993</v>
      </c>
      <c r="K42" s="301">
        <v>3765.5</v>
      </c>
      <c r="L42" s="301">
        <v>3656.4</v>
      </c>
      <c r="M42" s="301">
        <v>5.3424100000000001</v>
      </c>
      <c r="N42" s="1"/>
      <c r="O42" s="1"/>
    </row>
    <row r="43" spans="1:15" ht="12.75" customHeight="1">
      <c r="A43" s="30">
        <v>33</v>
      </c>
      <c r="B43" s="311" t="s">
        <v>54</v>
      </c>
      <c r="C43" s="301">
        <v>185.1</v>
      </c>
      <c r="D43" s="302">
        <v>186.08333333333334</v>
      </c>
      <c r="E43" s="302">
        <v>183.51666666666668</v>
      </c>
      <c r="F43" s="302">
        <v>181.93333333333334</v>
      </c>
      <c r="G43" s="302">
        <v>179.36666666666667</v>
      </c>
      <c r="H43" s="302">
        <v>187.66666666666669</v>
      </c>
      <c r="I43" s="302">
        <v>190.23333333333335</v>
      </c>
      <c r="J43" s="302">
        <v>191.81666666666669</v>
      </c>
      <c r="K43" s="301">
        <v>188.65</v>
      </c>
      <c r="L43" s="301">
        <v>184.5</v>
      </c>
      <c r="M43" s="301">
        <v>19.587890000000002</v>
      </c>
      <c r="N43" s="1"/>
      <c r="O43" s="1"/>
    </row>
    <row r="44" spans="1:15" ht="12.75" customHeight="1">
      <c r="A44" s="30">
        <v>34</v>
      </c>
      <c r="B44" s="311" t="s">
        <v>1094</v>
      </c>
      <c r="C44" s="301">
        <v>281.8</v>
      </c>
      <c r="D44" s="302">
        <v>277.10000000000002</v>
      </c>
      <c r="E44" s="302">
        <v>265.80000000000007</v>
      </c>
      <c r="F44" s="302">
        <v>249.80000000000007</v>
      </c>
      <c r="G44" s="302">
        <v>238.50000000000011</v>
      </c>
      <c r="H44" s="302">
        <v>293.10000000000002</v>
      </c>
      <c r="I44" s="302">
        <v>304.39999999999998</v>
      </c>
      <c r="J44" s="302">
        <v>320.39999999999998</v>
      </c>
      <c r="K44" s="301">
        <v>288.39999999999998</v>
      </c>
      <c r="L44" s="301">
        <v>261.10000000000002</v>
      </c>
      <c r="M44" s="301">
        <v>13.23298</v>
      </c>
      <c r="N44" s="1"/>
      <c r="O44" s="1"/>
    </row>
    <row r="45" spans="1:15" ht="12.75" customHeight="1">
      <c r="A45" s="30">
        <v>35</v>
      </c>
      <c r="B45" s="311" t="s">
        <v>300</v>
      </c>
      <c r="C45" s="301">
        <v>539.6</v>
      </c>
      <c r="D45" s="302">
        <v>545.58333333333337</v>
      </c>
      <c r="E45" s="302">
        <v>529.16666666666674</v>
      </c>
      <c r="F45" s="302">
        <v>518.73333333333335</v>
      </c>
      <c r="G45" s="302">
        <v>502.31666666666672</v>
      </c>
      <c r="H45" s="302">
        <v>556.01666666666677</v>
      </c>
      <c r="I45" s="302">
        <v>572.43333333333351</v>
      </c>
      <c r="J45" s="302">
        <v>582.86666666666679</v>
      </c>
      <c r="K45" s="301">
        <v>562</v>
      </c>
      <c r="L45" s="301">
        <v>535.15</v>
      </c>
      <c r="M45" s="301">
        <v>11.232239999999999</v>
      </c>
      <c r="N45" s="1"/>
      <c r="O45" s="1"/>
    </row>
    <row r="46" spans="1:15" ht="12.75" customHeight="1">
      <c r="A46" s="30">
        <v>36</v>
      </c>
      <c r="B46" s="311" t="s">
        <v>55</v>
      </c>
      <c r="C46" s="301">
        <v>147.80000000000001</v>
      </c>
      <c r="D46" s="302">
        <v>147.53333333333333</v>
      </c>
      <c r="E46" s="302">
        <v>145.61666666666667</v>
      </c>
      <c r="F46" s="302">
        <v>143.43333333333334</v>
      </c>
      <c r="G46" s="302">
        <v>141.51666666666668</v>
      </c>
      <c r="H46" s="302">
        <v>149.71666666666667</v>
      </c>
      <c r="I46" s="302">
        <v>151.63333333333335</v>
      </c>
      <c r="J46" s="302">
        <v>153.81666666666666</v>
      </c>
      <c r="K46" s="301">
        <v>149.44999999999999</v>
      </c>
      <c r="L46" s="301">
        <v>145.35</v>
      </c>
      <c r="M46" s="301">
        <v>252.80957000000001</v>
      </c>
      <c r="N46" s="1"/>
      <c r="O46" s="1"/>
    </row>
    <row r="47" spans="1:15" ht="12.75" customHeight="1">
      <c r="A47" s="30">
        <v>37</v>
      </c>
      <c r="B47" s="311" t="s">
        <v>57</v>
      </c>
      <c r="C47" s="301">
        <v>2695.2</v>
      </c>
      <c r="D47" s="302">
        <v>2700.7166666666667</v>
      </c>
      <c r="E47" s="302">
        <v>2674.4833333333336</v>
      </c>
      <c r="F47" s="302">
        <v>2653.7666666666669</v>
      </c>
      <c r="G47" s="302">
        <v>2627.5333333333338</v>
      </c>
      <c r="H47" s="302">
        <v>2721.4333333333334</v>
      </c>
      <c r="I47" s="302">
        <v>2747.6666666666661</v>
      </c>
      <c r="J47" s="302">
        <v>2768.3833333333332</v>
      </c>
      <c r="K47" s="301">
        <v>2726.95</v>
      </c>
      <c r="L47" s="301">
        <v>2680</v>
      </c>
      <c r="M47" s="301">
        <v>12.91447</v>
      </c>
      <c r="N47" s="1"/>
      <c r="O47" s="1"/>
    </row>
    <row r="48" spans="1:15" ht="12.75" customHeight="1">
      <c r="A48" s="30">
        <v>38</v>
      </c>
      <c r="B48" s="311" t="s">
        <v>301</v>
      </c>
      <c r="C48" s="301">
        <v>178</v>
      </c>
      <c r="D48" s="302">
        <v>176.6</v>
      </c>
      <c r="E48" s="302">
        <v>174.39999999999998</v>
      </c>
      <c r="F48" s="302">
        <v>170.79999999999998</v>
      </c>
      <c r="G48" s="302">
        <v>168.59999999999997</v>
      </c>
      <c r="H48" s="302">
        <v>180.2</v>
      </c>
      <c r="I48" s="302">
        <v>182.39999999999998</v>
      </c>
      <c r="J48" s="302">
        <v>186</v>
      </c>
      <c r="K48" s="301">
        <v>178.8</v>
      </c>
      <c r="L48" s="301">
        <v>173</v>
      </c>
      <c r="M48" s="301">
        <v>2.5281600000000002</v>
      </c>
      <c r="N48" s="1"/>
      <c r="O48" s="1"/>
    </row>
    <row r="49" spans="1:15" ht="12.75" customHeight="1">
      <c r="A49" s="30">
        <v>39</v>
      </c>
      <c r="B49" s="311" t="s">
        <v>302</v>
      </c>
      <c r="C49" s="301">
        <v>2705.2</v>
      </c>
      <c r="D49" s="302">
        <v>2699.2666666666664</v>
      </c>
      <c r="E49" s="302">
        <v>2686.0333333333328</v>
      </c>
      <c r="F49" s="302">
        <v>2666.8666666666663</v>
      </c>
      <c r="G49" s="302">
        <v>2653.6333333333328</v>
      </c>
      <c r="H49" s="302">
        <v>2718.4333333333329</v>
      </c>
      <c r="I49" s="302">
        <v>2731.6666666666665</v>
      </c>
      <c r="J49" s="302">
        <v>2750.833333333333</v>
      </c>
      <c r="K49" s="301">
        <v>2712.5</v>
      </c>
      <c r="L49" s="301">
        <v>2680.1</v>
      </c>
      <c r="M49" s="301">
        <v>4.8529999999999997E-2</v>
      </c>
      <c r="N49" s="1"/>
      <c r="O49" s="1"/>
    </row>
    <row r="50" spans="1:15" ht="12.75" customHeight="1">
      <c r="A50" s="30">
        <v>40</v>
      </c>
      <c r="B50" s="311" t="s">
        <v>303</v>
      </c>
      <c r="C50" s="301">
        <v>1655.5</v>
      </c>
      <c r="D50" s="302">
        <v>1661.5166666666667</v>
      </c>
      <c r="E50" s="302">
        <v>1625.4833333333333</v>
      </c>
      <c r="F50" s="302">
        <v>1595.4666666666667</v>
      </c>
      <c r="G50" s="302">
        <v>1559.4333333333334</v>
      </c>
      <c r="H50" s="302">
        <v>1691.5333333333333</v>
      </c>
      <c r="I50" s="302">
        <v>1727.5666666666666</v>
      </c>
      <c r="J50" s="302">
        <v>1757.5833333333333</v>
      </c>
      <c r="K50" s="301">
        <v>1697.55</v>
      </c>
      <c r="L50" s="301">
        <v>1631.5</v>
      </c>
      <c r="M50" s="301">
        <v>2.0403799999999999</v>
      </c>
      <c r="N50" s="1"/>
      <c r="O50" s="1"/>
    </row>
    <row r="51" spans="1:15" ht="12.75" customHeight="1">
      <c r="A51" s="30">
        <v>41</v>
      </c>
      <c r="B51" s="311" t="s">
        <v>304</v>
      </c>
      <c r="C51" s="301">
        <v>8030.8</v>
      </c>
      <c r="D51" s="302">
        <v>8012.5999999999995</v>
      </c>
      <c r="E51" s="302">
        <v>7905.1999999999989</v>
      </c>
      <c r="F51" s="302">
        <v>7779.5999999999995</v>
      </c>
      <c r="G51" s="302">
        <v>7672.1999999999989</v>
      </c>
      <c r="H51" s="302">
        <v>8138.1999999999989</v>
      </c>
      <c r="I51" s="302">
        <v>8245.5999999999985</v>
      </c>
      <c r="J51" s="302">
        <v>8371.1999999999989</v>
      </c>
      <c r="K51" s="301">
        <v>8120</v>
      </c>
      <c r="L51" s="301">
        <v>7887</v>
      </c>
      <c r="M51" s="301">
        <v>0.54290000000000005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513.1</v>
      </c>
      <c r="D52" s="302">
        <v>514.16666666666663</v>
      </c>
      <c r="E52" s="302">
        <v>509.33333333333326</v>
      </c>
      <c r="F52" s="302">
        <v>505.56666666666661</v>
      </c>
      <c r="G52" s="302">
        <v>500.73333333333323</v>
      </c>
      <c r="H52" s="302">
        <v>517.93333333333328</v>
      </c>
      <c r="I52" s="302">
        <v>522.76666666666654</v>
      </c>
      <c r="J52" s="302">
        <v>526.5333333333333</v>
      </c>
      <c r="K52" s="301">
        <v>519</v>
      </c>
      <c r="L52" s="301">
        <v>510.4</v>
      </c>
      <c r="M52" s="301">
        <v>17.483750000000001</v>
      </c>
      <c r="N52" s="1"/>
      <c r="O52" s="1"/>
    </row>
    <row r="53" spans="1:15" ht="12.75" customHeight="1">
      <c r="A53" s="30">
        <v>43</v>
      </c>
      <c r="B53" s="311" t="s">
        <v>305</v>
      </c>
      <c r="C53" s="301">
        <v>432.85</v>
      </c>
      <c r="D53" s="302">
        <v>430.61666666666662</v>
      </c>
      <c r="E53" s="302">
        <v>425.23333333333323</v>
      </c>
      <c r="F53" s="302">
        <v>417.61666666666662</v>
      </c>
      <c r="G53" s="302">
        <v>412.23333333333323</v>
      </c>
      <c r="H53" s="302">
        <v>438.23333333333323</v>
      </c>
      <c r="I53" s="302">
        <v>443.61666666666656</v>
      </c>
      <c r="J53" s="302">
        <v>451.23333333333323</v>
      </c>
      <c r="K53" s="301">
        <v>436</v>
      </c>
      <c r="L53" s="301">
        <v>423</v>
      </c>
      <c r="M53" s="301">
        <v>1.44234</v>
      </c>
      <c r="N53" s="1"/>
      <c r="O53" s="1"/>
    </row>
    <row r="54" spans="1:15" ht="12.75" customHeight="1">
      <c r="A54" s="30">
        <v>44</v>
      </c>
      <c r="B54" s="311" t="s">
        <v>243</v>
      </c>
      <c r="C54" s="301">
        <v>3406.1</v>
      </c>
      <c r="D54" s="302">
        <v>3415.0333333333333</v>
      </c>
      <c r="E54" s="302">
        <v>3361.0666666666666</v>
      </c>
      <c r="F54" s="302">
        <v>3316.0333333333333</v>
      </c>
      <c r="G54" s="302">
        <v>3262.0666666666666</v>
      </c>
      <c r="H54" s="302">
        <v>3460.0666666666666</v>
      </c>
      <c r="I54" s="302">
        <v>3514.0333333333328</v>
      </c>
      <c r="J54" s="302">
        <v>3559.0666666666666</v>
      </c>
      <c r="K54" s="301">
        <v>3469</v>
      </c>
      <c r="L54" s="301">
        <v>3370</v>
      </c>
      <c r="M54" s="301">
        <v>3.8440400000000001</v>
      </c>
      <c r="N54" s="1"/>
      <c r="O54" s="1"/>
    </row>
    <row r="55" spans="1:15" ht="12.75" customHeight="1">
      <c r="A55" s="30">
        <v>45</v>
      </c>
      <c r="B55" s="311" t="s">
        <v>61</v>
      </c>
      <c r="C55" s="301">
        <v>636.79999999999995</v>
      </c>
      <c r="D55" s="302">
        <v>633.25</v>
      </c>
      <c r="E55" s="302">
        <v>627.20000000000005</v>
      </c>
      <c r="F55" s="302">
        <v>617.6</v>
      </c>
      <c r="G55" s="302">
        <v>611.55000000000007</v>
      </c>
      <c r="H55" s="302">
        <v>642.85</v>
      </c>
      <c r="I55" s="302">
        <v>648.9</v>
      </c>
      <c r="J55" s="302">
        <v>658.5</v>
      </c>
      <c r="K55" s="301">
        <v>639.29999999999995</v>
      </c>
      <c r="L55" s="301">
        <v>623.65</v>
      </c>
      <c r="M55" s="301">
        <v>105.63137999999999</v>
      </c>
      <c r="N55" s="1"/>
      <c r="O55" s="1"/>
    </row>
    <row r="56" spans="1:15" ht="12.75" customHeight="1">
      <c r="A56" s="30">
        <v>46</v>
      </c>
      <c r="B56" s="311" t="s">
        <v>306</v>
      </c>
      <c r="C56" s="301">
        <v>2728.55</v>
      </c>
      <c r="D56" s="302">
        <v>2706.1</v>
      </c>
      <c r="E56" s="302">
        <v>2663.45</v>
      </c>
      <c r="F56" s="302">
        <v>2598.35</v>
      </c>
      <c r="G56" s="302">
        <v>2555.6999999999998</v>
      </c>
      <c r="H56" s="302">
        <v>2771.2</v>
      </c>
      <c r="I56" s="302">
        <v>2813.8500000000004</v>
      </c>
      <c r="J56" s="302">
        <v>2878.95</v>
      </c>
      <c r="K56" s="301">
        <v>2748.75</v>
      </c>
      <c r="L56" s="301">
        <v>2641</v>
      </c>
      <c r="M56" s="301">
        <v>0.24396000000000001</v>
      </c>
      <c r="N56" s="1"/>
      <c r="O56" s="1"/>
    </row>
    <row r="57" spans="1:15" ht="12.75" customHeight="1">
      <c r="A57" s="30">
        <v>47</v>
      </c>
      <c r="B57" s="311" t="s">
        <v>307</v>
      </c>
      <c r="C57" s="301">
        <v>596.9</v>
      </c>
      <c r="D57" s="302">
        <v>604.84999999999991</v>
      </c>
      <c r="E57" s="302">
        <v>585.89999999999986</v>
      </c>
      <c r="F57" s="302">
        <v>574.9</v>
      </c>
      <c r="G57" s="302">
        <v>555.94999999999993</v>
      </c>
      <c r="H57" s="302">
        <v>615.8499999999998</v>
      </c>
      <c r="I57" s="302">
        <v>634.79999999999984</v>
      </c>
      <c r="J57" s="302">
        <v>645.79999999999973</v>
      </c>
      <c r="K57" s="301">
        <v>623.79999999999995</v>
      </c>
      <c r="L57" s="301">
        <v>593.85</v>
      </c>
      <c r="M57" s="301">
        <v>22.94988</v>
      </c>
      <c r="N57" s="1"/>
      <c r="O57" s="1"/>
    </row>
    <row r="58" spans="1:15" ht="12.75" customHeight="1">
      <c r="A58" s="30">
        <v>48</v>
      </c>
      <c r="B58" s="311" t="s">
        <v>62</v>
      </c>
      <c r="C58" s="301">
        <v>3706.6</v>
      </c>
      <c r="D58" s="302">
        <v>3722.3166666666671</v>
      </c>
      <c r="E58" s="302">
        <v>3676.2833333333342</v>
      </c>
      <c r="F58" s="302">
        <v>3645.9666666666672</v>
      </c>
      <c r="G58" s="302">
        <v>3599.9333333333343</v>
      </c>
      <c r="H58" s="302">
        <v>3752.6333333333341</v>
      </c>
      <c r="I58" s="302">
        <v>3798.666666666667</v>
      </c>
      <c r="J58" s="302">
        <v>3828.983333333334</v>
      </c>
      <c r="K58" s="301">
        <v>3768.35</v>
      </c>
      <c r="L58" s="301">
        <v>3692</v>
      </c>
      <c r="M58" s="301">
        <v>7.1592599999999997</v>
      </c>
      <c r="N58" s="1"/>
      <c r="O58" s="1"/>
    </row>
    <row r="59" spans="1:15" ht="12" customHeight="1">
      <c r="A59" s="30">
        <v>49</v>
      </c>
      <c r="B59" s="311" t="s">
        <v>308</v>
      </c>
      <c r="C59" s="301">
        <v>1023.95</v>
      </c>
      <c r="D59" s="302">
        <v>1012.2333333333332</v>
      </c>
      <c r="E59" s="302">
        <v>977.46666666666647</v>
      </c>
      <c r="F59" s="302">
        <v>930.98333333333323</v>
      </c>
      <c r="G59" s="302">
        <v>896.21666666666647</v>
      </c>
      <c r="H59" s="302">
        <v>1058.7166666666665</v>
      </c>
      <c r="I59" s="302">
        <v>1093.4833333333331</v>
      </c>
      <c r="J59" s="302">
        <v>1139.9666666666665</v>
      </c>
      <c r="K59" s="301">
        <v>1047</v>
      </c>
      <c r="L59" s="301">
        <v>965.75</v>
      </c>
      <c r="M59" s="301">
        <v>3.2686899999999999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5400.5</v>
      </c>
      <c r="D60" s="302">
        <v>5437.5666666666666</v>
      </c>
      <c r="E60" s="302">
        <v>5339.9333333333334</v>
      </c>
      <c r="F60" s="302">
        <v>5279.3666666666668</v>
      </c>
      <c r="G60" s="302">
        <v>5181.7333333333336</v>
      </c>
      <c r="H60" s="302">
        <v>5498.1333333333332</v>
      </c>
      <c r="I60" s="302">
        <v>5595.7666666666664</v>
      </c>
      <c r="J60" s="302">
        <v>5656.333333333333</v>
      </c>
      <c r="K60" s="301">
        <v>5535.2</v>
      </c>
      <c r="L60" s="301">
        <v>5377</v>
      </c>
      <c r="M60" s="301">
        <v>11.982749999999999</v>
      </c>
      <c r="N60" s="1"/>
      <c r="O60" s="1"/>
    </row>
    <row r="61" spans="1:15" ht="12.75" customHeight="1">
      <c r="A61" s="30">
        <v>51</v>
      </c>
      <c r="B61" s="311" t="s">
        <v>64</v>
      </c>
      <c r="C61" s="301">
        <v>10931.75</v>
      </c>
      <c r="D61" s="302">
        <v>11012.25</v>
      </c>
      <c r="E61" s="302">
        <v>10828.5</v>
      </c>
      <c r="F61" s="302">
        <v>10725.25</v>
      </c>
      <c r="G61" s="302">
        <v>10541.5</v>
      </c>
      <c r="H61" s="302">
        <v>11115.5</v>
      </c>
      <c r="I61" s="302">
        <v>11299.25</v>
      </c>
      <c r="J61" s="302">
        <v>11402.5</v>
      </c>
      <c r="K61" s="301">
        <v>11196</v>
      </c>
      <c r="L61" s="301">
        <v>10909</v>
      </c>
      <c r="M61" s="301">
        <v>3.48184</v>
      </c>
      <c r="N61" s="1"/>
      <c r="O61" s="1"/>
    </row>
    <row r="62" spans="1:15" ht="12.75" customHeight="1">
      <c r="A62" s="30">
        <v>52</v>
      </c>
      <c r="B62" s="311" t="s">
        <v>244</v>
      </c>
      <c r="C62" s="301">
        <v>4585.2</v>
      </c>
      <c r="D62" s="302">
        <v>4649.8</v>
      </c>
      <c r="E62" s="302">
        <v>4437.6000000000004</v>
      </c>
      <c r="F62" s="302">
        <v>4290</v>
      </c>
      <c r="G62" s="302">
        <v>4077.8</v>
      </c>
      <c r="H62" s="302">
        <v>4797.4000000000005</v>
      </c>
      <c r="I62" s="302">
        <v>5009.5999999999995</v>
      </c>
      <c r="J62" s="302">
        <v>5157.2000000000007</v>
      </c>
      <c r="K62" s="301">
        <v>4862</v>
      </c>
      <c r="L62" s="301">
        <v>4502.2</v>
      </c>
      <c r="M62" s="301">
        <v>2.43411</v>
      </c>
      <c r="N62" s="1"/>
      <c r="O62" s="1"/>
    </row>
    <row r="63" spans="1:15" ht="12.75" customHeight="1">
      <c r="A63" s="30">
        <v>53</v>
      </c>
      <c r="B63" s="311" t="s">
        <v>309</v>
      </c>
      <c r="C63" s="301">
        <v>2867.3</v>
      </c>
      <c r="D63" s="302">
        <v>2874.5333333333333</v>
      </c>
      <c r="E63" s="302">
        <v>2841.0666666666666</v>
      </c>
      <c r="F63" s="302">
        <v>2814.8333333333335</v>
      </c>
      <c r="G63" s="302">
        <v>2781.3666666666668</v>
      </c>
      <c r="H63" s="302">
        <v>2900.7666666666664</v>
      </c>
      <c r="I63" s="302">
        <v>2934.2333333333327</v>
      </c>
      <c r="J63" s="302">
        <v>2960.4666666666662</v>
      </c>
      <c r="K63" s="301">
        <v>2908</v>
      </c>
      <c r="L63" s="301">
        <v>2848.3</v>
      </c>
      <c r="M63" s="301">
        <v>0.17990999999999999</v>
      </c>
      <c r="N63" s="1"/>
      <c r="O63" s="1"/>
    </row>
    <row r="64" spans="1:15" ht="12.75" customHeight="1">
      <c r="A64" s="30">
        <v>54</v>
      </c>
      <c r="B64" s="311" t="s">
        <v>66</v>
      </c>
      <c r="C64" s="301">
        <v>2149.15</v>
      </c>
      <c r="D64" s="302">
        <v>2155.5000000000005</v>
      </c>
      <c r="E64" s="302">
        <v>2125.7000000000007</v>
      </c>
      <c r="F64" s="302">
        <v>2102.2500000000005</v>
      </c>
      <c r="G64" s="302">
        <v>2072.4500000000007</v>
      </c>
      <c r="H64" s="302">
        <v>2178.9500000000007</v>
      </c>
      <c r="I64" s="302">
        <v>2208.7500000000009</v>
      </c>
      <c r="J64" s="302">
        <v>2232.2000000000007</v>
      </c>
      <c r="K64" s="301">
        <v>2185.3000000000002</v>
      </c>
      <c r="L64" s="301">
        <v>2132.0500000000002</v>
      </c>
      <c r="M64" s="301">
        <v>2.2461700000000002</v>
      </c>
      <c r="N64" s="1"/>
      <c r="O64" s="1"/>
    </row>
    <row r="65" spans="1:15" ht="12.75" customHeight="1">
      <c r="A65" s="30">
        <v>55</v>
      </c>
      <c r="B65" s="311" t="s">
        <v>310</v>
      </c>
      <c r="C65" s="301">
        <v>359.45</v>
      </c>
      <c r="D65" s="302">
        <v>361.8</v>
      </c>
      <c r="E65" s="302">
        <v>354.35</v>
      </c>
      <c r="F65" s="302">
        <v>349.25</v>
      </c>
      <c r="G65" s="302">
        <v>341.8</v>
      </c>
      <c r="H65" s="302">
        <v>366.90000000000003</v>
      </c>
      <c r="I65" s="302">
        <v>374.34999999999997</v>
      </c>
      <c r="J65" s="302">
        <v>379.45000000000005</v>
      </c>
      <c r="K65" s="301">
        <v>369.25</v>
      </c>
      <c r="L65" s="301">
        <v>356.7</v>
      </c>
      <c r="M65" s="301">
        <v>14.032959999999999</v>
      </c>
      <c r="N65" s="1"/>
      <c r="O65" s="1"/>
    </row>
    <row r="66" spans="1:15" ht="12.75" customHeight="1">
      <c r="A66" s="30">
        <v>56</v>
      </c>
      <c r="B66" s="311" t="s">
        <v>67</v>
      </c>
      <c r="C66" s="301">
        <v>263.5</v>
      </c>
      <c r="D66" s="302">
        <v>266.88333333333333</v>
      </c>
      <c r="E66" s="302">
        <v>259.01666666666665</v>
      </c>
      <c r="F66" s="302">
        <v>254.5333333333333</v>
      </c>
      <c r="G66" s="302">
        <v>246.66666666666663</v>
      </c>
      <c r="H66" s="302">
        <v>271.36666666666667</v>
      </c>
      <c r="I66" s="302">
        <v>279.23333333333335</v>
      </c>
      <c r="J66" s="302">
        <v>283.7166666666667</v>
      </c>
      <c r="K66" s="301">
        <v>274.75</v>
      </c>
      <c r="L66" s="301">
        <v>262.39999999999998</v>
      </c>
      <c r="M66" s="301">
        <v>75.563680000000005</v>
      </c>
      <c r="N66" s="1"/>
      <c r="O66" s="1"/>
    </row>
    <row r="67" spans="1:15" ht="12.75" customHeight="1">
      <c r="A67" s="30">
        <v>57</v>
      </c>
      <c r="B67" s="311" t="s">
        <v>68</v>
      </c>
      <c r="C67" s="301">
        <v>97.4</v>
      </c>
      <c r="D67" s="302">
        <v>98.916666666666671</v>
      </c>
      <c r="E67" s="302">
        <v>95.533333333333346</v>
      </c>
      <c r="F67" s="302">
        <v>93.666666666666671</v>
      </c>
      <c r="G67" s="302">
        <v>90.283333333333346</v>
      </c>
      <c r="H67" s="302">
        <v>100.78333333333335</v>
      </c>
      <c r="I67" s="302">
        <v>104.16666666666667</v>
      </c>
      <c r="J67" s="302">
        <v>106.03333333333335</v>
      </c>
      <c r="K67" s="301">
        <v>102.3</v>
      </c>
      <c r="L67" s="301">
        <v>97.05</v>
      </c>
      <c r="M67" s="301">
        <v>246.12161</v>
      </c>
      <c r="N67" s="1"/>
      <c r="O67" s="1"/>
    </row>
    <row r="68" spans="1:15" ht="12.75" customHeight="1">
      <c r="A68" s="30">
        <v>58</v>
      </c>
      <c r="B68" s="311" t="s">
        <v>245</v>
      </c>
      <c r="C68" s="301">
        <v>44.35</v>
      </c>
      <c r="D68" s="302">
        <v>44.383333333333333</v>
      </c>
      <c r="E68" s="302">
        <v>43.966666666666669</v>
      </c>
      <c r="F68" s="302">
        <v>43.583333333333336</v>
      </c>
      <c r="G68" s="302">
        <v>43.166666666666671</v>
      </c>
      <c r="H68" s="302">
        <v>44.766666666666666</v>
      </c>
      <c r="I68" s="302">
        <v>45.183333333333337</v>
      </c>
      <c r="J68" s="302">
        <v>45.566666666666663</v>
      </c>
      <c r="K68" s="301">
        <v>44.8</v>
      </c>
      <c r="L68" s="301">
        <v>44</v>
      </c>
      <c r="M68" s="301">
        <v>11.49518</v>
      </c>
      <c r="N68" s="1"/>
      <c r="O68" s="1"/>
    </row>
    <row r="69" spans="1:15" ht="12.75" customHeight="1">
      <c r="A69" s="30">
        <v>59</v>
      </c>
      <c r="B69" s="311" t="s">
        <v>311</v>
      </c>
      <c r="C69" s="301">
        <v>15.55</v>
      </c>
      <c r="D69" s="302">
        <v>15.65</v>
      </c>
      <c r="E69" s="302">
        <v>15.4</v>
      </c>
      <c r="F69" s="302">
        <v>15.25</v>
      </c>
      <c r="G69" s="302">
        <v>15</v>
      </c>
      <c r="H69" s="302">
        <v>15.8</v>
      </c>
      <c r="I69" s="302">
        <v>16.05</v>
      </c>
      <c r="J69" s="302">
        <v>16.200000000000003</v>
      </c>
      <c r="K69" s="301">
        <v>15.9</v>
      </c>
      <c r="L69" s="301">
        <v>15.5</v>
      </c>
      <c r="M69" s="301">
        <v>7.7025800000000002</v>
      </c>
      <c r="N69" s="1"/>
      <c r="O69" s="1"/>
    </row>
    <row r="70" spans="1:15" ht="12.75" customHeight="1">
      <c r="A70" s="30">
        <v>60</v>
      </c>
      <c r="B70" s="311" t="s">
        <v>69</v>
      </c>
      <c r="C70" s="301">
        <v>1668.7</v>
      </c>
      <c r="D70" s="302">
        <v>1673.6333333333332</v>
      </c>
      <c r="E70" s="302">
        <v>1654.2666666666664</v>
      </c>
      <c r="F70" s="302">
        <v>1639.8333333333333</v>
      </c>
      <c r="G70" s="302">
        <v>1620.4666666666665</v>
      </c>
      <c r="H70" s="302">
        <v>1688.0666666666664</v>
      </c>
      <c r="I70" s="302">
        <v>1707.4333333333332</v>
      </c>
      <c r="J70" s="302">
        <v>1721.8666666666663</v>
      </c>
      <c r="K70" s="301">
        <v>1693</v>
      </c>
      <c r="L70" s="301">
        <v>1659.2</v>
      </c>
      <c r="M70" s="301">
        <v>1.25576</v>
      </c>
      <c r="N70" s="1"/>
      <c r="O70" s="1"/>
    </row>
    <row r="71" spans="1:15" ht="12.75" customHeight="1">
      <c r="A71" s="30">
        <v>61</v>
      </c>
      <c r="B71" s="311" t="s">
        <v>312</v>
      </c>
      <c r="C71" s="301">
        <v>5007.1499999999996</v>
      </c>
      <c r="D71" s="302">
        <v>4995.6833333333334</v>
      </c>
      <c r="E71" s="302">
        <v>4961.4666666666672</v>
      </c>
      <c r="F71" s="302">
        <v>4915.7833333333338</v>
      </c>
      <c r="G71" s="302">
        <v>4881.5666666666675</v>
      </c>
      <c r="H71" s="302">
        <v>5041.3666666666668</v>
      </c>
      <c r="I71" s="302">
        <v>5075.5833333333321</v>
      </c>
      <c r="J71" s="302">
        <v>5121.2666666666664</v>
      </c>
      <c r="K71" s="301">
        <v>5029.8999999999996</v>
      </c>
      <c r="L71" s="301">
        <v>4950</v>
      </c>
      <c r="M71" s="301">
        <v>8.3500000000000005E-2</v>
      </c>
      <c r="N71" s="1"/>
      <c r="O71" s="1"/>
    </row>
    <row r="72" spans="1:15" ht="12.75" customHeight="1">
      <c r="A72" s="30">
        <v>62</v>
      </c>
      <c r="B72" s="311" t="s">
        <v>72</v>
      </c>
      <c r="C72" s="301">
        <v>568.29999999999995</v>
      </c>
      <c r="D72" s="302">
        <v>569.5333333333333</v>
      </c>
      <c r="E72" s="302">
        <v>563.76666666666665</v>
      </c>
      <c r="F72" s="302">
        <v>559.23333333333335</v>
      </c>
      <c r="G72" s="302">
        <v>553.4666666666667</v>
      </c>
      <c r="H72" s="302">
        <v>574.06666666666661</v>
      </c>
      <c r="I72" s="302">
        <v>579.83333333333326</v>
      </c>
      <c r="J72" s="302">
        <v>584.36666666666656</v>
      </c>
      <c r="K72" s="301">
        <v>575.29999999999995</v>
      </c>
      <c r="L72" s="301">
        <v>565</v>
      </c>
      <c r="M72" s="301">
        <v>7.1242799999999997</v>
      </c>
      <c r="N72" s="1"/>
      <c r="O72" s="1"/>
    </row>
    <row r="73" spans="1:15" ht="12.75" customHeight="1">
      <c r="A73" s="30">
        <v>63</v>
      </c>
      <c r="B73" s="311" t="s">
        <v>313</v>
      </c>
      <c r="C73" s="301">
        <v>681.25</v>
      </c>
      <c r="D73" s="302">
        <v>690.18333333333339</v>
      </c>
      <c r="E73" s="302">
        <v>668.66666666666674</v>
      </c>
      <c r="F73" s="302">
        <v>656.08333333333337</v>
      </c>
      <c r="G73" s="302">
        <v>634.56666666666672</v>
      </c>
      <c r="H73" s="302">
        <v>702.76666666666677</v>
      </c>
      <c r="I73" s="302">
        <v>724.28333333333342</v>
      </c>
      <c r="J73" s="302">
        <v>736.86666666666679</v>
      </c>
      <c r="K73" s="301">
        <v>711.7</v>
      </c>
      <c r="L73" s="301">
        <v>677.6</v>
      </c>
      <c r="M73" s="301">
        <v>5.5945200000000002</v>
      </c>
      <c r="N73" s="1"/>
      <c r="O73" s="1"/>
    </row>
    <row r="74" spans="1:15" ht="12.75" customHeight="1">
      <c r="A74" s="30">
        <v>64</v>
      </c>
      <c r="B74" s="311" t="s">
        <v>71</v>
      </c>
      <c r="C74" s="301">
        <v>234.1</v>
      </c>
      <c r="D74" s="302">
        <v>235.0333333333333</v>
      </c>
      <c r="E74" s="302">
        <v>230.86666666666662</v>
      </c>
      <c r="F74" s="302">
        <v>227.63333333333333</v>
      </c>
      <c r="G74" s="302">
        <v>223.46666666666664</v>
      </c>
      <c r="H74" s="302">
        <v>238.26666666666659</v>
      </c>
      <c r="I74" s="302">
        <v>242.43333333333328</v>
      </c>
      <c r="J74" s="302">
        <v>245.66666666666657</v>
      </c>
      <c r="K74" s="301">
        <v>239.2</v>
      </c>
      <c r="L74" s="301">
        <v>231.8</v>
      </c>
      <c r="M74" s="301">
        <v>65.24633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651.79999999999995</v>
      </c>
      <c r="D75" s="302">
        <v>652.30000000000007</v>
      </c>
      <c r="E75" s="302">
        <v>644.65000000000009</v>
      </c>
      <c r="F75" s="302">
        <v>637.5</v>
      </c>
      <c r="G75" s="302">
        <v>629.85</v>
      </c>
      <c r="H75" s="302">
        <v>659.45000000000016</v>
      </c>
      <c r="I75" s="302">
        <v>667.1</v>
      </c>
      <c r="J75" s="302">
        <v>674.25000000000023</v>
      </c>
      <c r="K75" s="301">
        <v>659.95</v>
      </c>
      <c r="L75" s="301">
        <v>645.15</v>
      </c>
      <c r="M75" s="301">
        <v>25.488019999999999</v>
      </c>
      <c r="N75" s="1"/>
      <c r="O75" s="1"/>
    </row>
    <row r="76" spans="1:15" ht="12.75" customHeight="1">
      <c r="A76" s="30">
        <v>66</v>
      </c>
      <c r="B76" s="311" t="s">
        <v>76</v>
      </c>
      <c r="C76" s="301">
        <v>44.95</v>
      </c>
      <c r="D76" s="302">
        <v>45.449999999999996</v>
      </c>
      <c r="E76" s="302">
        <v>44.249999999999993</v>
      </c>
      <c r="F76" s="302">
        <v>43.55</v>
      </c>
      <c r="G76" s="302">
        <v>42.349999999999994</v>
      </c>
      <c r="H76" s="302">
        <v>46.149999999999991</v>
      </c>
      <c r="I76" s="302">
        <v>47.349999999999994</v>
      </c>
      <c r="J76" s="302">
        <v>48.04999999999999</v>
      </c>
      <c r="K76" s="301">
        <v>46.65</v>
      </c>
      <c r="L76" s="301">
        <v>44.75</v>
      </c>
      <c r="M76" s="301">
        <v>129.28129999999999</v>
      </c>
      <c r="N76" s="1"/>
      <c r="O76" s="1"/>
    </row>
    <row r="77" spans="1:15" ht="12.75" customHeight="1">
      <c r="A77" s="30">
        <v>67</v>
      </c>
      <c r="B77" s="311" t="s">
        <v>80</v>
      </c>
      <c r="C77" s="301">
        <v>308.39999999999998</v>
      </c>
      <c r="D77" s="302">
        <v>311.09999999999997</v>
      </c>
      <c r="E77" s="302">
        <v>304.44999999999993</v>
      </c>
      <c r="F77" s="302">
        <v>300.49999999999994</v>
      </c>
      <c r="G77" s="302">
        <v>293.84999999999991</v>
      </c>
      <c r="H77" s="302">
        <v>315.04999999999995</v>
      </c>
      <c r="I77" s="302">
        <v>321.69999999999993</v>
      </c>
      <c r="J77" s="302">
        <v>325.64999999999998</v>
      </c>
      <c r="K77" s="301">
        <v>317.75</v>
      </c>
      <c r="L77" s="301">
        <v>307.14999999999998</v>
      </c>
      <c r="M77" s="301">
        <v>45.792839999999998</v>
      </c>
      <c r="N77" s="1"/>
      <c r="O77" s="1"/>
    </row>
    <row r="78" spans="1:15" ht="12.75" customHeight="1">
      <c r="A78" s="30">
        <v>68</v>
      </c>
      <c r="B78" s="311" t="s">
        <v>75</v>
      </c>
      <c r="C78" s="301">
        <v>684.95</v>
      </c>
      <c r="D78" s="302">
        <v>685.18333333333339</v>
      </c>
      <c r="E78" s="302">
        <v>678.76666666666677</v>
      </c>
      <c r="F78" s="302">
        <v>672.58333333333337</v>
      </c>
      <c r="G78" s="302">
        <v>666.16666666666674</v>
      </c>
      <c r="H78" s="302">
        <v>691.36666666666679</v>
      </c>
      <c r="I78" s="302">
        <v>697.7833333333333</v>
      </c>
      <c r="J78" s="302">
        <v>703.96666666666681</v>
      </c>
      <c r="K78" s="301">
        <v>691.6</v>
      </c>
      <c r="L78" s="301">
        <v>679</v>
      </c>
      <c r="M78" s="301">
        <v>65.056659999999994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308.39999999999998</v>
      </c>
      <c r="D79" s="302">
        <v>309.46666666666664</v>
      </c>
      <c r="E79" s="302">
        <v>305.93333333333328</v>
      </c>
      <c r="F79" s="302">
        <v>303.46666666666664</v>
      </c>
      <c r="G79" s="302">
        <v>299.93333333333328</v>
      </c>
      <c r="H79" s="302">
        <v>311.93333333333328</v>
      </c>
      <c r="I79" s="302">
        <v>315.4666666666667</v>
      </c>
      <c r="J79" s="302">
        <v>317.93333333333328</v>
      </c>
      <c r="K79" s="301">
        <v>313</v>
      </c>
      <c r="L79" s="301">
        <v>307</v>
      </c>
      <c r="M79" s="301">
        <v>22.169789999999999</v>
      </c>
      <c r="N79" s="1"/>
      <c r="O79" s="1"/>
    </row>
    <row r="80" spans="1:15" ht="12.75" customHeight="1">
      <c r="A80" s="30">
        <v>70</v>
      </c>
      <c r="B80" s="311" t="s">
        <v>314</v>
      </c>
      <c r="C80" s="301">
        <v>870.95</v>
      </c>
      <c r="D80" s="302">
        <v>873.5333333333333</v>
      </c>
      <c r="E80" s="302">
        <v>863.41666666666663</v>
      </c>
      <c r="F80" s="302">
        <v>855.88333333333333</v>
      </c>
      <c r="G80" s="302">
        <v>845.76666666666665</v>
      </c>
      <c r="H80" s="302">
        <v>881.06666666666661</v>
      </c>
      <c r="I80" s="302">
        <v>891.18333333333339</v>
      </c>
      <c r="J80" s="302">
        <v>898.71666666666658</v>
      </c>
      <c r="K80" s="301">
        <v>883.65</v>
      </c>
      <c r="L80" s="301">
        <v>866</v>
      </c>
      <c r="M80" s="301">
        <v>0.20912</v>
      </c>
      <c r="N80" s="1"/>
      <c r="O80" s="1"/>
    </row>
    <row r="81" spans="1:15" ht="12.75" customHeight="1">
      <c r="A81" s="30">
        <v>71</v>
      </c>
      <c r="B81" s="311" t="s">
        <v>315</v>
      </c>
      <c r="C81" s="301">
        <v>353.25</v>
      </c>
      <c r="D81" s="302">
        <v>359.58333333333331</v>
      </c>
      <c r="E81" s="302">
        <v>344.66666666666663</v>
      </c>
      <c r="F81" s="302">
        <v>336.08333333333331</v>
      </c>
      <c r="G81" s="302">
        <v>321.16666666666663</v>
      </c>
      <c r="H81" s="302">
        <v>368.16666666666663</v>
      </c>
      <c r="I81" s="302">
        <v>383.08333333333326</v>
      </c>
      <c r="J81" s="302">
        <v>391.66666666666663</v>
      </c>
      <c r="K81" s="301">
        <v>374.5</v>
      </c>
      <c r="L81" s="301">
        <v>351</v>
      </c>
      <c r="M81" s="301">
        <v>21.51632</v>
      </c>
      <c r="N81" s="1"/>
      <c r="O81" s="1"/>
    </row>
    <row r="82" spans="1:15" ht="12.75" customHeight="1">
      <c r="A82" s="30">
        <v>72</v>
      </c>
      <c r="B82" s="311" t="s">
        <v>316</v>
      </c>
      <c r="C82" s="301">
        <v>7802.15</v>
      </c>
      <c r="D82" s="302">
        <v>7770.7333333333336</v>
      </c>
      <c r="E82" s="302">
        <v>7661.4666666666672</v>
      </c>
      <c r="F82" s="302">
        <v>7520.7833333333338</v>
      </c>
      <c r="G82" s="302">
        <v>7411.5166666666673</v>
      </c>
      <c r="H82" s="302">
        <v>7911.416666666667</v>
      </c>
      <c r="I82" s="302">
        <v>8020.6833333333334</v>
      </c>
      <c r="J82" s="302">
        <v>8161.3666666666668</v>
      </c>
      <c r="K82" s="301">
        <v>7880</v>
      </c>
      <c r="L82" s="301">
        <v>7630.05</v>
      </c>
      <c r="M82" s="301">
        <v>0.29687999999999998</v>
      </c>
      <c r="N82" s="1"/>
      <c r="O82" s="1"/>
    </row>
    <row r="83" spans="1:15" ht="12.75" customHeight="1">
      <c r="A83" s="30">
        <v>73</v>
      </c>
      <c r="B83" s="311" t="s">
        <v>317</v>
      </c>
      <c r="C83" s="301">
        <v>903.75</v>
      </c>
      <c r="D83" s="302">
        <v>906.63333333333333</v>
      </c>
      <c r="E83" s="302">
        <v>892.26666666666665</v>
      </c>
      <c r="F83" s="302">
        <v>880.7833333333333</v>
      </c>
      <c r="G83" s="302">
        <v>866.41666666666663</v>
      </c>
      <c r="H83" s="302">
        <v>918.11666666666667</v>
      </c>
      <c r="I83" s="302">
        <v>932.48333333333323</v>
      </c>
      <c r="J83" s="302">
        <v>943.9666666666667</v>
      </c>
      <c r="K83" s="301">
        <v>921</v>
      </c>
      <c r="L83" s="301">
        <v>895.15</v>
      </c>
      <c r="M83" s="301">
        <v>1.11849</v>
      </c>
      <c r="N83" s="1"/>
      <c r="O83" s="1"/>
    </row>
    <row r="84" spans="1:15" ht="12.75" customHeight="1">
      <c r="A84" s="30">
        <v>74</v>
      </c>
      <c r="B84" s="311" t="s">
        <v>246</v>
      </c>
      <c r="C84" s="301">
        <v>903.25</v>
      </c>
      <c r="D84" s="302">
        <v>905.0333333333333</v>
      </c>
      <c r="E84" s="302">
        <v>896.21666666666658</v>
      </c>
      <c r="F84" s="302">
        <v>889.18333333333328</v>
      </c>
      <c r="G84" s="302">
        <v>880.36666666666656</v>
      </c>
      <c r="H84" s="302">
        <v>912.06666666666661</v>
      </c>
      <c r="I84" s="302">
        <v>920.88333333333321</v>
      </c>
      <c r="J84" s="302">
        <v>927.91666666666663</v>
      </c>
      <c r="K84" s="301">
        <v>913.85</v>
      </c>
      <c r="L84" s="301">
        <v>898</v>
      </c>
      <c r="M84" s="301">
        <v>0.14011999999999999</v>
      </c>
      <c r="N84" s="1"/>
      <c r="O84" s="1"/>
    </row>
    <row r="85" spans="1:15" ht="12.75" customHeight="1">
      <c r="A85" s="30">
        <v>75</v>
      </c>
      <c r="B85" s="311" t="s">
        <v>1095</v>
      </c>
      <c r="C85" s="301">
        <v>601.70000000000005</v>
      </c>
      <c r="D85" s="302">
        <v>616.93333333333339</v>
      </c>
      <c r="E85" s="302">
        <v>564.76666666666677</v>
      </c>
      <c r="F85" s="302">
        <v>527.83333333333337</v>
      </c>
      <c r="G85" s="302">
        <v>475.66666666666674</v>
      </c>
      <c r="H85" s="302">
        <v>653.86666666666679</v>
      </c>
      <c r="I85" s="302">
        <v>706.0333333333333</v>
      </c>
      <c r="J85" s="302">
        <v>742.96666666666681</v>
      </c>
      <c r="K85" s="301">
        <v>669.1</v>
      </c>
      <c r="L85" s="301">
        <v>580</v>
      </c>
      <c r="M85" s="301">
        <v>12.30625</v>
      </c>
      <c r="N85" s="1"/>
      <c r="O85" s="1"/>
    </row>
    <row r="86" spans="1:15" ht="12.75" customHeight="1">
      <c r="A86" s="30">
        <v>76</v>
      </c>
      <c r="B86" s="311" t="s">
        <v>78</v>
      </c>
      <c r="C86" s="301">
        <v>15229.6</v>
      </c>
      <c r="D86" s="302">
        <v>15373.199999999999</v>
      </c>
      <c r="E86" s="302">
        <v>15046.399999999998</v>
      </c>
      <c r="F86" s="302">
        <v>14863.199999999999</v>
      </c>
      <c r="G86" s="302">
        <v>14536.399999999998</v>
      </c>
      <c r="H86" s="302">
        <v>15556.399999999998</v>
      </c>
      <c r="I86" s="302">
        <v>15883.199999999997</v>
      </c>
      <c r="J86" s="302">
        <v>16066.399999999998</v>
      </c>
      <c r="K86" s="301">
        <v>15700</v>
      </c>
      <c r="L86" s="301">
        <v>15190</v>
      </c>
      <c r="M86" s="301">
        <v>0.46647</v>
      </c>
      <c r="N86" s="1"/>
      <c r="O86" s="1"/>
    </row>
    <row r="87" spans="1:15" ht="12.75" customHeight="1">
      <c r="A87" s="30">
        <v>77</v>
      </c>
      <c r="B87" s="311" t="s">
        <v>318</v>
      </c>
      <c r="C87" s="301">
        <v>444.4</v>
      </c>
      <c r="D87" s="302">
        <v>441.31666666666666</v>
      </c>
      <c r="E87" s="302">
        <v>433.63333333333333</v>
      </c>
      <c r="F87" s="302">
        <v>422.86666666666667</v>
      </c>
      <c r="G87" s="302">
        <v>415.18333333333334</v>
      </c>
      <c r="H87" s="302">
        <v>452.08333333333331</v>
      </c>
      <c r="I87" s="302">
        <v>459.76666666666659</v>
      </c>
      <c r="J87" s="302">
        <v>470.5333333333333</v>
      </c>
      <c r="K87" s="301">
        <v>449</v>
      </c>
      <c r="L87" s="301">
        <v>430.55</v>
      </c>
      <c r="M87" s="301">
        <v>2.01132</v>
      </c>
      <c r="N87" s="1"/>
      <c r="O87" s="1"/>
    </row>
    <row r="88" spans="1:15" ht="12.75" customHeight="1">
      <c r="A88" s="30">
        <v>78</v>
      </c>
      <c r="B88" s="311" t="s">
        <v>1096</v>
      </c>
      <c r="C88" s="301">
        <v>31.35</v>
      </c>
      <c r="D88" s="302">
        <v>31.100000000000005</v>
      </c>
      <c r="E88" s="302">
        <v>30.850000000000009</v>
      </c>
      <c r="F88" s="302">
        <v>30.350000000000005</v>
      </c>
      <c r="G88" s="302">
        <v>30.100000000000009</v>
      </c>
      <c r="H88" s="302">
        <v>31.600000000000009</v>
      </c>
      <c r="I88" s="302">
        <v>31.85</v>
      </c>
      <c r="J88" s="302">
        <v>32.350000000000009</v>
      </c>
      <c r="K88" s="301">
        <v>31.35</v>
      </c>
      <c r="L88" s="301">
        <v>30.6</v>
      </c>
      <c r="M88" s="301">
        <v>26.06493</v>
      </c>
      <c r="N88" s="1"/>
      <c r="O88" s="1"/>
    </row>
    <row r="89" spans="1:15" ht="12.75" customHeight="1">
      <c r="A89" s="30">
        <v>79</v>
      </c>
      <c r="B89" s="311" t="s">
        <v>81</v>
      </c>
      <c r="C89" s="301">
        <v>3466.4</v>
      </c>
      <c r="D89" s="302">
        <v>3443.1833333333329</v>
      </c>
      <c r="E89" s="302">
        <v>3403.2166666666658</v>
      </c>
      <c r="F89" s="302">
        <v>3340.0333333333328</v>
      </c>
      <c r="G89" s="302">
        <v>3300.0666666666657</v>
      </c>
      <c r="H89" s="302">
        <v>3506.3666666666659</v>
      </c>
      <c r="I89" s="302">
        <v>3546.333333333333</v>
      </c>
      <c r="J89" s="302">
        <v>3609.516666666666</v>
      </c>
      <c r="K89" s="301">
        <v>3483.15</v>
      </c>
      <c r="L89" s="301">
        <v>3380</v>
      </c>
      <c r="M89" s="301">
        <v>4.7930799999999998</v>
      </c>
      <c r="N89" s="1"/>
      <c r="O89" s="1"/>
    </row>
    <row r="90" spans="1:15" ht="12.75" customHeight="1">
      <c r="A90" s="30">
        <v>80</v>
      </c>
      <c r="B90" s="311" t="s">
        <v>1097</v>
      </c>
      <c r="C90" s="301">
        <v>1411.9</v>
      </c>
      <c r="D90" s="302">
        <v>1388.9333333333334</v>
      </c>
      <c r="E90" s="302">
        <v>1353.9666666666667</v>
      </c>
      <c r="F90" s="302">
        <v>1296.0333333333333</v>
      </c>
      <c r="G90" s="302">
        <v>1261.0666666666666</v>
      </c>
      <c r="H90" s="302">
        <v>1446.8666666666668</v>
      </c>
      <c r="I90" s="302">
        <v>1481.8333333333335</v>
      </c>
      <c r="J90" s="302">
        <v>1539.7666666666669</v>
      </c>
      <c r="K90" s="301">
        <v>1423.9</v>
      </c>
      <c r="L90" s="301">
        <v>1331</v>
      </c>
      <c r="M90" s="301">
        <v>1.66222</v>
      </c>
      <c r="N90" s="1"/>
      <c r="O90" s="1"/>
    </row>
    <row r="91" spans="1:15" ht="12.75" customHeight="1">
      <c r="A91" s="30">
        <v>81</v>
      </c>
      <c r="B91" s="311" t="s">
        <v>319</v>
      </c>
      <c r="C91" s="301">
        <v>383.45</v>
      </c>
      <c r="D91" s="302">
        <v>383.90000000000003</v>
      </c>
      <c r="E91" s="302">
        <v>378.60000000000008</v>
      </c>
      <c r="F91" s="302">
        <v>373.75000000000006</v>
      </c>
      <c r="G91" s="302">
        <v>368.4500000000001</v>
      </c>
      <c r="H91" s="302">
        <v>388.75000000000006</v>
      </c>
      <c r="I91" s="302">
        <v>394.05</v>
      </c>
      <c r="J91" s="302">
        <v>398.90000000000003</v>
      </c>
      <c r="K91" s="301">
        <v>389.2</v>
      </c>
      <c r="L91" s="301">
        <v>379.05</v>
      </c>
      <c r="M91" s="301">
        <v>1.7466200000000001</v>
      </c>
      <c r="N91" s="1"/>
      <c r="O91" s="1"/>
    </row>
    <row r="92" spans="1:15" ht="12.75" customHeight="1">
      <c r="A92" s="30">
        <v>82</v>
      </c>
      <c r="B92" s="311" t="s">
        <v>247</v>
      </c>
      <c r="C92" s="301">
        <v>71.2</v>
      </c>
      <c r="D92" s="302">
        <v>71.266666666666666</v>
      </c>
      <c r="E92" s="302">
        <v>70.783333333333331</v>
      </c>
      <c r="F92" s="302">
        <v>70.36666666666666</v>
      </c>
      <c r="G92" s="302">
        <v>69.883333333333326</v>
      </c>
      <c r="H92" s="302">
        <v>71.683333333333337</v>
      </c>
      <c r="I92" s="302">
        <v>72.166666666666657</v>
      </c>
      <c r="J92" s="302">
        <v>72.583333333333343</v>
      </c>
      <c r="K92" s="301">
        <v>71.75</v>
      </c>
      <c r="L92" s="301">
        <v>70.849999999999994</v>
      </c>
      <c r="M92" s="301">
        <v>5.3157899999999998</v>
      </c>
      <c r="N92" s="1"/>
      <c r="O92" s="1"/>
    </row>
    <row r="93" spans="1:15" ht="12.75" customHeight="1">
      <c r="A93" s="30">
        <v>83</v>
      </c>
      <c r="B93" s="311" t="s">
        <v>798</v>
      </c>
      <c r="C93" s="301">
        <v>191.65</v>
      </c>
      <c r="D93" s="302">
        <v>190.91666666666666</v>
      </c>
      <c r="E93" s="302">
        <v>188.5333333333333</v>
      </c>
      <c r="F93" s="302">
        <v>185.41666666666666</v>
      </c>
      <c r="G93" s="302">
        <v>183.0333333333333</v>
      </c>
      <c r="H93" s="302">
        <v>194.0333333333333</v>
      </c>
      <c r="I93" s="302">
        <v>196.41666666666669</v>
      </c>
      <c r="J93" s="302">
        <v>199.5333333333333</v>
      </c>
      <c r="K93" s="301">
        <v>193.3</v>
      </c>
      <c r="L93" s="301">
        <v>187.8</v>
      </c>
      <c r="M93" s="301">
        <v>6.2046900000000003</v>
      </c>
      <c r="N93" s="1"/>
      <c r="O93" s="1"/>
    </row>
    <row r="94" spans="1:15" ht="12.75" customHeight="1">
      <c r="A94" s="30">
        <v>84</v>
      </c>
      <c r="B94" s="311" t="s">
        <v>320</v>
      </c>
      <c r="C94" s="301">
        <v>3286.7</v>
      </c>
      <c r="D94" s="302">
        <v>3265.9</v>
      </c>
      <c r="E94" s="302">
        <v>3225.8</v>
      </c>
      <c r="F94" s="302">
        <v>3164.9</v>
      </c>
      <c r="G94" s="302">
        <v>3124.8</v>
      </c>
      <c r="H94" s="302">
        <v>3326.8</v>
      </c>
      <c r="I94" s="302">
        <v>3366.8999999999996</v>
      </c>
      <c r="J94" s="302">
        <v>3427.8</v>
      </c>
      <c r="K94" s="301">
        <v>3306</v>
      </c>
      <c r="L94" s="301">
        <v>3205</v>
      </c>
      <c r="M94" s="301">
        <v>0.35643999999999998</v>
      </c>
      <c r="N94" s="1"/>
      <c r="O94" s="1"/>
    </row>
    <row r="95" spans="1:15" ht="12.75" customHeight="1">
      <c r="A95" s="30">
        <v>85</v>
      </c>
      <c r="B95" s="311" t="s">
        <v>321</v>
      </c>
      <c r="C95" s="301">
        <v>193.1</v>
      </c>
      <c r="D95" s="302">
        <v>195.05000000000004</v>
      </c>
      <c r="E95" s="302">
        <v>190.10000000000008</v>
      </c>
      <c r="F95" s="302">
        <v>187.10000000000005</v>
      </c>
      <c r="G95" s="302">
        <v>182.15000000000009</v>
      </c>
      <c r="H95" s="302">
        <v>198.05000000000007</v>
      </c>
      <c r="I95" s="302">
        <v>203.00000000000006</v>
      </c>
      <c r="J95" s="302">
        <v>206.00000000000006</v>
      </c>
      <c r="K95" s="301">
        <v>200</v>
      </c>
      <c r="L95" s="301">
        <v>192.05</v>
      </c>
      <c r="M95" s="301">
        <v>4.3001800000000001</v>
      </c>
      <c r="N95" s="1"/>
      <c r="O95" s="1"/>
    </row>
    <row r="96" spans="1:15" ht="12.75" customHeight="1">
      <c r="A96" s="30">
        <v>86</v>
      </c>
      <c r="B96" s="311" t="s">
        <v>322</v>
      </c>
      <c r="C96" s="301">
        <v>426.35</v>
      </c>
      <c r="D96" s="302">
        <v>429.86666666666662</v>
      </c>
      <c r="E96" s="302">
        <v>419.33333333333326</v>
      </c>
      <c r="F96" s="302">
        <v>412.31666666666666</v>
      </c>
      <c r="G96" s="302">
        <v>401.7833333333333</v>
      </c>
      <c r="H96" s="302">
        <v>436.88333333333321</v>
      </c>
      <c r="I96" s="302">
        <v>447.41666666666663</v>
      </c>
      <c r="J96" s="302">
        <v>454.43333333333317</v>
      </c>
      <c r="K96" s="301">
        <v>440.4</v>
      </c>
      <c r="L96" s="301">
        <v>422.85</v>
      </c>
      <c r="M96" s="301">
        <v>6.4431500000000002</v>
      </c>
      <c r="N96" s="1"/>
      <c r="O96" s="1"/>
    </row>
    <row r="97" spans="1:15" ht="12.75" customHeight="1">
      <c r="A97" s="30">
        <v>87</v>
      </c>
      <c r="B97" s="311" t="s">
        <v>82</v>
      </c>
      <c r="C97" s="301">
        <v>181.25</v>
      </c>
      <c r="D97" s="302">
        <v>183.13333333333333</v>
      </c>
      <c r="E97" s="302">
        <v>178.31666666666666</v>
      </c>
      <c r="F97" s="302">
        <v>175.38333333333333</v>
      </c>
      <c r="G97" s="302">
        <v>170.56666666666666</v>
      </c>
      <c r="H97" s="302">
        <v>186.06666666666666</v>
      </c>
      <c r="I97" s="302">
        <v>190.88333333333333</v>
      </c>
      <c r="J97" s="302">
        <v>193.81666666666666</v>
      </c>
      <c r="K97" s="301">
        <v>187.95</v>
      </c>
      <c r="L97" s="301">
        <v>180.2</v>
      </c>
      <c r="M97" s="301">
        <v>53.180779999999999</v>
      </c>
      <c r="N97" s="1"/>
      <c r="O97" s="1"/>
    </row>
    <row r="98" spans="1:15" ht="12.75" customHeight="1">
      <c r="A98" s="30">
        <v>88</v>
      </c>
      <c r="B98" s="311" t="s">
        <v>323</v>
      </c>
      <c r="C98" s="301">
        <v>710.4</v>
      </c>
      <c r="D98" s="302">
        <v>711.11666666666667</v>
      </c>
      <c r="E98" s="302">
        <v>704.2833333333333</v>
      </c>
      <c r="F98" s="302">
        <v>698.16666666666663</v>
      </c>
      <c r="G98" s="302">
        <v>691.33333333333326</v>
      </c>
      <c r="H98" s="302">
        <v>717.23333333333335</v>
      </c>
      <c r="I98" s="302">
        <v>724.06666666666661</v>
      </c>
      <c r="J98" s="302">
        <v>730.18333333333339</v>
      </c>
      <c r="K98" s="301">
        <v>717.95</v>
      </c>
      <c r="L98" s="301">
        <v>705</v>
      </c>
      <c r="M98" s="301">
        <v>0.24413000000000001</v>
      </c>
      <c r="N98" s="1"/>
      <c r="O98" s="1"/>
    </row>
    <row r="99" spans="1:15" ht="12.75" customHeight="1">
      <c r="A99" s="30">
        <v>89</v>
      </c>
      <c r="B99" s="311" t="s">
        <v>324</v>
      </c>
      <c r="C99" s="301">
        <v>687.4</v>
      </c>
      <c r="D99" s="302">
        <v>688.9666666666667</v>
      </c>
      <c r="E99" s="302">
        <v>683.93333333333339</v>
      </c>
      <c r="F99" s="302">
        <v>680.4666666666667</v>
      </c>
      <c r="G99" s="302">
        <v>675.43333333333339</v>
      </c>
      <c r="H99" s="302">
        <v>692.43333333333339</v>
      </c>
      <c r="I99" s="302">
        <v>697.4666666666667</v>
      </c>
      <c r="J99" s="302">
        <v>700.93333333333339</v>
      </c>
      <c r="K99" s="301">
        <v>694</v>
      </c>
      <c r="L99" s="301">
        <v>685.5</v>
      </c>
      <c r="M99" s="301">
        <v>0.16037000000000001</v>
      </c>
      <c r="N99" s="1"/>
      <c r="O99" s="1"/>
    </row>
    <row r="100" spans="1:15" ht="12.75" customHeight="1">
      <c r="A100" s="30">
        <v>90</v>
      </c>
      <c r="B100" s="311" t="s">
        <v>325</v>
      </c>
      <c r="C100" s="301">
        <v>716.9</v>
      </c>
      <c r="D100" s="302">
        <v>724.93333333333339</v>
      </c>
      <c r="E100" s="302">
        <v>698.96666666666681</v>
      </c>
      <c r="F100" s="302">
        <v>681.03333333333342</v>
      </c>
      <c r="G100" s="302">
        <v>655.06666666666683</v>
      </c>
      <c r="H100" s="302">
        <v>742.86666666666679</v>
      </c>
      <c r="I100" s="302">
        <v>768.83333333333348</v>
      </c>
      <c r="J100" s="302">
        <v>786.76666666666677</v>
      </c>
      <c r="K100" s="301">
        <v>750.9</v>
      </c>
      <c r="L100" s="301">
        <v>707</v>
      </c>
      <c r="M100" s="301">
        <v>1.0483899999999999</v>
      </c>
      <c r="N100" s="1"/>
      <c r="O100" s="1"/>
    </row>
    <row r="101" spans="1:15" ht="12.75" customHeight="1">
      <c r="A101" s="30">
        <v>91</v>
      </c>
      <c r="B101" s="311" t="s">
        <v>248</v>
      </c>
      <c r="C101" s="301">
        <v>103.3</v>
      </c>
      <c r="D101" s="302">
        <v>103.11666666666667</v>
      </c>
      <c r="E101" s="302">
        <v>102.58333333333334</v>
      </c>
      <c r="F101" s="302">
        <v>101.86666666666667</v>
      </c>
      <c r="G101" s="302">
        <v>101.33333333333334</v>
      </c>
      <c r="H101" s="302">
        <v>103.83333333333334</v>
      </c>
      <c r="I101" s="302">
        <v>104.36666666666667</v>
      </c>
      <c r="J101" s="302">
        <v>105.08333333333334</v>
      </c>
      <c r="K101" s="301">
        <v>103.65</v>
      </c>
      <c r="L101" s="301">
        <v>102.4</v>
      </c>
      <c r="M101" s="301">
        <v>3.8397700000000001</v>
      </c>
      <c r="N101" s="1"/>
      <c r="O101" s="1"/>
    </row>
    <row r="102" spans="1:15" ht="12.75" customHeight="1">
      <c r="A102" s="30">
        <v>92</v>
      </c>
      <c r="B102" s="311" t="s">
        <v>326</v>
      </c>
      <c r="C102" s="301">
        <v>929.2</v>
      </c>
      <c r="D102" s="302">
        <v>933.56666666666661</v>
      </c>
      <c r="E102" s="302">
        <v>918.63333333333321</v>
      </c>
      <c r="F102" s="302">
        <v>908.06666666666661</v>
      </c>
      <c r="G102" s="302">
        <v>893.13333333333321</v>
      </c>
      <c r="H102" s="302">
        <v>944.13333333333321</v>
      </c>
      <c r="I102" s="302">
        <v>959.06666666666661</v>
      </c>
      <c r="J102" s="302">
        <v>969.63333333333321</v>
      </c>
      <c r="K102" s="301">
        <v>948.5</v>
      </c>
      <c r="L102" s="301">
        <v>923</v>
      </c>
      <c r="M102" s="301">
        <v>0.27682000000000001</v>
      </c>
      <c r="N102" s="1"/>
      <c r="O102" s="1"/>
    </row>
    <row r="103" spans="1:15" ht="12.75" customHeight="1">
      <c r="A103" s="30">
        <v>93</v>
      </c>
      <c r="B103" s="311" t="s">
        <v>327</v>
      </c>
      <c r="C103" s="301">
        <v>16.899999999999999</v>
      </c>
      <c r="D103" s="302">
        <v>16.95</v>
      </c>
      <c r="E103" s="302">
        <v>16.799999999999997</v>
      </c>
      <c r="F103" s="302">
        <v>16.7</v>
      </c>
      <c r="G103" s="302">
        <v>16.549999999999997</v>
      </c>
      <c r="H103" s="302">
        <v>17.049999999999997</v>
      </c>
      <c r="I103" s="302">
        <v>17.199999999999996</v>
      </c>
      <c r="J103" s="302">
        <v>17.299999999999997</v>
      </c>
      <c r="K103" s="301">
        <v>17.100000000000001</v>
      </c>
      <c r="L103" s="301">
        <v>16.850000000000001</v>
      </c>
      <c r="M103" s="301">
        <v>7.2178000000000004</v>
      </c>
      <c r="N103" s="1"/>
      <c r="O103" s="1"/>
    </row>
    <row r="104" spans="1:15" ht="12.75" customHeight="1">
      <c r="A104" s="30">
        <v>94</v>
      </c>
      <c r="B104" s="311" t="s">
        <v>328</v>
      </c>
      <c r="C104" s="301">
        <v>1114.4000000000001</v>
      </c>
      <c r="D104" s="302">
        <v>1115.75</v>
      </c>
      <c r="E104" s="302">
        <v>1102.6500000000001</v>
      </c>
      <c r="F104" s="302">
        <v>1090.9000000000001</v>
      </c>
      <c r="G104" s="302">
        <v>1077.8000000000002</v>
      </c>
      <c r="H104" s="302">
        <v>1127.5</v>
      </c>
      <c r="I104" s="302">
        <v>1140.5999999999999</v>
      </c>
      <c r="J104" s="302">
        <v>1152.3499999999999</v>
      </c>
      <c r="K104" s="301">
        <v>1128.8499999999999</v>
      </c>
      <c r="L104" s="301">
        <v>1104</v>
      </c>
      <c r="M104" s="301">
        <v>2.7533799999999999</v>
      </c>
      <c r="N104" s="1"/>
      <c r="O104" s="1"/>
    </row>
    <row r="105" spans="1:15" ht="12.75" customHeight="1">
      <c r="A105" s="30">
        <v>95</v>
      </c>
      <c r="B105" s="311" t="s">
        <v>329</v>
      </c>
      <c r="C105" s="301">
        <v>525.70000000000005</v>
      </c>
      <c r="D105" s="302">
        <v>522.55000000000007</v>
      </c>
      <c r="E105" s="302">
        <v>515.10000000000014</v>
      </c>
      <c r="F105" s="302">
        <v>504.50000000000006</v>
      </c>
      <c r="G105" s="302">
        <v>497.05000000000013</v>
      </c>
      <c r="H105" s="302">
        <v>533.15000000000009</v>
      </c>
      <c r="I105" s="302">
        <v>540.60000000000014</v>
      </c>
      <c r="J105" s="302">
        <v>551.20000000000016</v>
      </c>
      <c r="K105" s="301">
        <v>530</v>
      </c>
      <c r="L105" s="301">
        <v>511.95</v>
      </c>
      <c r="M105" s="301">
        <v>1.65218</v>
      </c>
      <c r="N105" s="1"/>
      <c r="O105" s="1"/>
    </row>
    <row r="106" spans="1:15" ht="12.75" customHeight="1">
      <c r="A106" s="30">
        <v>96</v>
      </c>
      <c r="B106" s="311" t="s">
        <v>330</v>
      </c>
      <c r="C106" s="301">
        <v>805.7</v>
      </c>
      <c r="D106" s="302">
        <v>806.69999999999993</v>
      </c>
      <c r="E106" s="302">
        <v>795.39999999999986</v>
      </c>
      <c r="F106" s="302">
        <v>785.09999999999991</v>
      </c>
      <c r="G106" s="302">
        <v>773.79999999999984</v>
      </c>
      <c r="H106" s="302">
        <v>816.99999999999989</v>
      </c>
      <c r="I106" s="302">
        <v>828.29999999999984</v>
      </c>
      <c r="J106" s="302">
        <v>838.59999999999991</v>
      </c>
      <c r="K106" s="301">
        <v>818</v>
      </c>
      <c r="L106" s="301">
        <v>796.4</v>
      </c>
      <c r="M106" s="301">
        <v>0.56008999999999998</v>
      </c>
      <c r="N106" s="1"/>
      <c r="O106" s="1"/>
    </row>
    <row r="107" spans="1:15" ht="12.75" customHeight="1">
      <c r="A107" s="30">
        <v>97</v>
      </c>
      <c r="B107" s="311" t="s">
        <v>331</v>
      </c>
      <c r="C107" s="301">
        <v>4132.75</v>
      </c>
      <c r="D107" s="302">
        <v>4154.0999999999995</v>
      </c>
      <c r="E107" s="302">
        <v>4090.6499999999987</v>
      </c>
      <c r="F107" s="302">
        <v>4048.5499999999993</v>
      </c>
      <c r="G107" s="302">
        <v>3985.0999999999985</v>
      </c>
      <c r="H107" s="302">
        <v>4196.1999999999989</v>
      </c>
      <c r="I107" s="302">
        <v>4259.6499999999996</v>
      </c>
      <c r="J107" s="302">
        <v>4301.7499999999991</v>
      </c>
      <c r="K107" s="301">
        <v>4217.55</v>
      </c>
      <c r="L107" s="301">
        <v>4112</v>
      </c>
      <c r="M107" s="301">
        <v>8.0579999999999999E-2</v>
      </c>
      <c r="N107" s="1"/>
      <c r="O107" s="1"/>
    </row>
    <row r="108" spans="1:15" ht="12.75" customHeight="1">
      <c r="A108" s="30">
        <v>98</v>
      </c>
      <c r="B108" s="311" t="s">
        <v>332</v>
      </c>
      <c r="C108" s="301">
        <v>314.64999999999998</v>
      </c>
      <c r="D108" s="302">
        <v>315.41666666666669</v>
      </c>
      <c r="E108" s="302">
        <v>310.83333333333337</v>
      </c>
      <c r="F108" s="302">
        <v>307.01666666666671</v>
      </c>
      <c r="G108" s="302">
        <v>302.43333333333339</v>
      </c>
      <c r="H108" s="302">
        <v>319.23333333333335</v>
      </c>
      <c r="I108" s="302">
        <v>323.81666666666672</v>
      </c>
      <c r="J108" s="302">
        <v>327.63333333333333</v>
      </c>
      <c r="K108" s="301">
        <v>320</v>
      </c>
      <c r="L108" s="301">
        <v>311.60000000000002</v>
      </c>
      <c r="M108" s="301">
        <v>4.1284700000000001</v>
      </c>
      <c r="N108" s="1"/>
      <c r="O108" s="1"/>
    </row>
    <row r="109" spans="1:15" ht="12.75" customHeight="1">
      <c r="A109" s="30">
        <v>99</v>
      </c>
      <c r="B109" s="311" t="s">
        <v>333</v>
      </c>
      <c r="C109" s="301">
        <v>266.14999999999998</v>
      </c>
      <c r="D109" s="302">
        <v>268.2</v>
      </c>
      <c r="E109" s="302">
        <v>262.5</v>
      </c>
      <c r="F109" s="302">
        <v>258.85000000000002</v>
      </c>
      <c r="G109" s="302">
        <v>253.15000000000003</v>
      </c>
      <c r="H109" s="302">
        <v>271.84999999999997</v>
      </c>
      <c r="I109" s="302">
        <v>277.5499999999999</v>
      </c>
      <c r="J109" s="302">
        <v>281.19999999999993</v>
      </c>
      <c r="K109" s="301">
        <v>273.89999999999998</v>
      </c>
      <c r="L109" s="301">
        <v>264.55</v>
      </c>
      <c r="M109" s="301">
        <v>21.030840000000001</v>
      </c>
      <c r="N109" s="1"/>
      <c r="O109" s="1"/>
    </row>
    <row r="110" spans="1:15" ht="12.75" customHeight="1">
      <c r="A110" s="30">
        <v>100</v>
      </c>
      <c r="B110" s="311" t="s">
        <v>1098</v>
      </c>
      <c r="C110" s="301">
        <v>470.15</v>
      </c>
      <c r="D110" s="302">
        <v>465.66666666666669</v>
      </c>
      <c r="E110" s="302">
        <v>453.43333333333339</v>
      </c>
      <c r="F110" s="302">
        <v>436.7166666666667</v>
      </c>
      <c r="G110" s="302">
        <v>424.48333333333341</v>
      </c>
      <c r="H110" s="302">
        <v>482.38333333333338</v>
      </c>
      <c r="I110" s="302">
        <v>494.61666666666662</v>
      </c>
      <c r="J110" s="302">
        <v>511.33333333333337</v>
      </c>
      <c r="K110" s="301">
        <v>477.9</v>
      </c>
      <c r="L110" s="301">
        <v>448.95</v>
      </c>
      <c r="M110" s="301">
        <v>2.58263</v>
      </c>
      <c r="N110" s="1"/>
      <c r="O110" s="1"/>
    </row>
    <row r="111" spans="1:15" ht="12.75" customHeight="1">
      <c r="A111" s="30">
        <v>101</v>
      </c>
      <c r="B111" s="311" t="s">
        <v>334</v>
      </c>
      <c r="C111" s="301">
        <v>593.20000000000005</v>
      </c>
      <c r="D111" s="302">
        <v>600.2166666666667</v>
      </c>
      <c r="E111" s="302">
        <v>578.48333333333335</v>
      </c>
      <c r="F111" s="302">
        <v>563.76666666666665</v>
      </c>
      <c r="G111" s="302">
        <v>542.0333333333333</v>
      </c>
      <c r="H111" s="302">
        <v>614.93333333333339</v>
      </c>
      <c r="I111" s="302">
        <v>636.66666666666674</v>
      </c>
      <c r="J111" s="302">
        <v>651.38333333333344</v>
      </c>
      <c r="K111" s="301">
        <v>621.95000000000005</v>
      </c>
      <c r="L111" s="301">
        <v>585.5</v>
      </c>
      <c r="M111" s="301">
        <v>0.62090999999999996</v>
      </c>
      <c r="N111" s="1"/>
      <c r="O111" s="1"/>
    </row>
    <row r="112" spans="1:15" ht="12.75" customHeight="1">
      <c r="A112" s="30">
        <v>102</v>
      </c>
      <c r="B112" s="311" t="s">
        <v>83</v>
      </c>
      <c r="C112" s="301">
        <v>619.5</v>
      </c>
      <c r="D112" s="302">
        <v>624.61666666666667</v>
      </c>
      <c r="E112" s="302">
        <v>612.23333333333335</v>
      </c>
      <c r="F112" s="302">
        <v>604.9666666666667</v>
      </c>
      <c r="G112" s="302">
        <v>592.58333333333337</v>
      </c>
      <c r="H112" s="302">
        <v>631.88333333333333</v>
      </c>
      <c r="I112" s="302">
        <v>644.26666666666677</v>
      </c>
      <c r="J112" s="302">
        <v>651.5333333333333</v>
      </c>
      <c r="K112" s="301">
        <v>637</v>
      </c>
      <c r="L112" s="301">
        <v>617.35</v>
      </c>
      <c r="M112" s="301">
        <v>25.172059999999998</v>
      </c>
      <c r="N112" s="1"/>
      <c r="O112" s="1"/>
    </row>
    <row r="113" spans="1:15" ht="12.75" customHeight="1">
      <c r="A113" s="30">
        <v>103</v>
      </c>
      <c r="B113" s="311" t="s">
        <v>84</v>
      </c>
      <c r="C113" s="301">
        <v>917.2</v>
      </c>
      <c r="D113" s="302">
        <v>924.19999999999993</v>
      </c>
      <c r="E113" s="302">
        <v>904.39999999999986</v>
      </c>
      <c r="F113" s="302">
        <v>891.59999999999991</v>
      </c>
      <c r="G113" s="302">
        <v>871.79999999999984</v>
      </c>
      <c r="H113" s="302">
        <v>936.99999999999989</v>
      </c>
      <c r="I113" s="302">
        <v>956.79999999999984</v>
      </c>
      <c r="J113" s="302">
        <v>969.59999999999991</v>
      </c>
      <c r="K113" s="301">
        <v>944</v>
      </c>
      <c r="L113" s="301">
        <v>911.4</v>
      </c>
      <c r="M113" s="301">
        <v>24.336480000000002</v>
      </c>
      <c r="N113" s="1"/>
      <c r="O113" s="1"/>
    </row>
    <row r="114" spans="1:15" ht="12.75" customHeight="1">
      <c r="A114" s="30">
        <v>104</v>
      </c>
      <c r="B114" s="311" t="s">
        <v>91</v>
      </c>
      <c r="C114" s="301">
        <v>133.05000000000001</v>
      </c>
      <c r="D114" s="302">
        <v>134.30000000000001</v>
      </c>
      <c r="E114" s="302">
        <v>130.95000000000002</v>
      </c>
      <c r="F114" s="302">
        <v>128.85</v>
      </c>
      <c r="G114" s="302">
        <v>125.5</v>
      </c>
      <c r="H114" s="302">
        <v>136.40000000000003</v>
      </c>
      <c r="I114" s="302">
        <v>139.75000000000006</v>
      </c>
      <c r="J114" s="302">
        <v>141.85000000000005</v>
      </c>
      <c r="K114" s="301">
        <v>137.65</v>
      </c>
      <c r="L114" s="301">
        <v>132.19999999999999</v>
      </c>
      <c r="M114" s="301">
        <v>15.873189999999999</v>
      </c>
      <c r="N114" s="1"/>
      <c r="O114" s="1"/>
    </row>
    <row r="115" spans="1:15" ht="12.75" customHeight="1">
      <c r="A115" s="30">
        <v>105</v>
      </c>
      <c r="B115" s="311" t="s">
        <v>1088</v>
      </c>
      <c r="C115" s="301">
        <v>1490.05</v>
      </c>
      <c r="D115" s="302">
        <v>1493.3666666666668</v>
      </c>
      <c r="E115" s="302">
        <v>1449.6833333333336</v>
      </c>
      <c r="F115" s="302">
        <v>1409.3166666666668</v>
      </c>
      <c r="G115" s="302">
        <v>1365.6333333333337</v>
      </c>
      <c r="H115" s="302">
        <v>1533.7333333333336</v>
      </c>
      <c r="I115" s="302">
        <v>1577.416666666667</v>
      </c>
      <c r="J115" s="302">
        <v>1617.7833333333335</v>
      </c>
      <c r="K115" s="301">
        <v>1537.05</v>
      </c>
      <c r="L115" s="301">
        <v>1453</v>
      </c>
      <c r="M115" s="301">
        <v>1.6408199999999999</v>
      </c>
      <c r="N115" s="1"/>
      <c r="O115" s="1"/>
    </row>
    <row r="116" spans="1:15" ht="12.75" customHeight="1">
      <c r="A116" s="30">
        <v>106</v>
      </c>
      <c r="B116" s="311" t="s">
        <v>85</v>
      </c>
      <c r="C116" s="301">
        <v>185.6</v>
      </c>
      <c r="D116" s="302">
        <v>185.7166666666667</v>
      </c>
      <c r="E116" s="302">
        <v>182.43333333333339</v>
      </c>
      <c r="F116" s="302">
        <v>179.26666666666671</v>
      </c>
      <c r="G116" s="302">
        <v>175.98333333333341</v>
      </c>
      <c r="H116" s="302">
        <v>188.88333333333338</v>
      </c>
      <c r="I116" s="302">
        <v>192.16666666666669</v>
      </c>
      <c r="J116" s="302">
        <v>195.33333333333337</v>
      </c>
      <c r="K116" s="301">
        <v>189</v>
      </c>
      <c r="L116" s="301">
        <v>182.55</v>
      </c>
      <c r="M116" s="301">
        <v>86.937439999999995</v>
      </c>
      <c r="N116" s="1"/>
      <c r="O116" s="1"/>
    </row>
    <row r="117" spans="1:15" ht="12.75" customHeight="1">
      <c r="A117" s="30">
        <v>107</v>
      </c>
      <c r="B117" s="311" t="s">
        <v>335</v>
      </c>
      <c r="C117" s="301">
        <v>311.7</v>
      </c>
      <c r="D117" s="302">
        <v>310.73333333333329</v>
      </c>
      <c r="E117" s="302">
        <v>308.81666666666661</v>
      </c>
      <c r="F117" s="302">
        <v>305.93333333333334</v>
      </c>
      <c r="G117" s="302">
        <v>304.01666666666665</v>
      </c>
      <c r="H117" s="302">
        <v>313.61666666666656</v>
      </c>
      <c r="I117" s="302">
        <v>315.53333333333319</v>
      </c>
      <c r="J117" s="302">
        <v>318.41666666666652</v>
      </c>
      <c r="K117" s="301">
        <v>312.64999999999998</v>
      </c>
      <c r="L117" s="301">
        <v>307.85000000000002</v>
      </c>
      <c r="M117" s="301">
        <v>0.44436999999999999</v>
      </c>
      <c r="N117" s="1"/>
      <c r="O117" s="1"/>
    </row>
    <row r="118" spans="1:15" ht="12.75" customHeight="1">
      <c r="A118" s="30">
        <v>108</v>
      </c>
      <c r="B118" s="311" t="s">
        <v>87</v>
      </c>
      <c r="C118" s="301">
        <v>3539.3</v>
      </c>
      <c r="D118" s="302">
        <v>3589.2833333333333</v>
      </c>
      <c r="E118" s="302">
        <v>3480.0166666666664</v>
      </c>
      <c r="F118" s="302">
        <v>3420.7333333333331</v>
      </c>
      <c r="G118" s="302">
        <v>3311.4666666666662</v>
      </c>
      <c r="H118" s="302">
        <v>3648.5666666666666</v>
      </c>
      <c r="I118" s="302">
        <v>3757.8333333333339</v>
      </c>
      <c r="J118" s="302">
        <v>3817.1166666666668</v>
      </c>
      <c r="K118" s="301">
        <v>3698.55</v>
      </c>
      <c r="L118" s="301">
        <v>3530</v>
      </c>
      <c r="M118" s="301">
        <v>2.7344300000000001</v>
      </c>
      <c r="N118" s="1"/>
      <c r="O118" s="1"/>
    </row>
    <row r="119" spans="1:15" ht="12.75" customHeight="1">
      <c r="A119" s="30">
        <v>109</v>
      </c>
      <c r="B119" s="311" t="s">
        <v>88</v>
      </c>
      <c r="C119" s="301">
        <v>1486.85</v>
      </c>
      <c r="D119" s="302">
        <v>1492.4333333333332</v>
      </c>
      <c r="E119" s="302">
        <v>1476.5166666666664</v>
      </c>
      <c r="F119" s="302">
        <v>1466.1833333333332</v>
      </c>
      <c r="G119" s="302">
        <v>1450.2666666666664</v>
      </c>
      <c r="H119" s="302">
        <v>1502.7666666666664</v>
      </c>
      <c r="I119" s="302">
        <v>1518.6833333333329</v>
      </c>
      <c r="J119" s="302">
        <v>1529.0166666666664</v>
      </c>
      <c r="K119" s="301">
        <v>1508.35</v>
      </c>
      <c r="L119" s="301">
        <v>1482.1</v>
      </c>
      <c r="M119" s="301">
        <v>3.00109</v>
      </c>
      <c r="N119" s="1"/>
      <c r="O119" s="1"/>
    </row>
    <row r="120" spans="1:15" ht="12.75" customHeight="1">
      <c r="A120" s="30">
        <v>110</v>
      </c>
      <c r="B120" s="311" t="s">
        <v>336</v>
      </c>
      <c r="C120" s="301">
        <v>2257.75</v>
      </c>
      <c r="D120" s="302">
        <v>2264</v>
      </c>
      <c r="E120" s="302">
        <v>2243.8000000000002</v>
      </c>
      <c r="F120" s="302">
        <v>2229.8500000000004</v>
      </c>
      <c r="G120" s="302">
        <v>2209.6500000000005</v>
      </c>
      <c r="H120" s="302">
        <v>2277.9499999999998</v>
      </c>
      <c r="I120" s="302">
        <v>2298.1499999999996</v>
      </c>
      <c r="J120" s="302">
        <v>2312.0999999999995</v>
      </c>
      <c r="K120" s="301">
        <v>2284.1999999999998</v>
      </c>
      <c r="L120" s="301">
        <v>2250.0500000000002</v>
      </c>
      <c r="M120" s="301">
        <v>0.69549000000000005</v>
      </c>
      <c r="N120" s="1"/>
      <c r="O120" s="1"/>
    </row>
    <row r="121" spans="1:15" ht="12.75" customHeight="1">
      <c r="A121" s="30">
        <v>111</v>
      </c>
      <c r="B121" s="311" t="s">
        <v>89</v>
      </c>
      <c r="C121" s="301">
        <v>594.29999999999995</v>
      </c>
      <c r="D121" s="302">
        <v>602.2166666666667</v>
      </c>
      <c r="E121" s="302">
        <v>582.08333333333337</v>
      </c>
      <c r="F121" s="302">
        <v>569.86666666666667</v>
      </c>
      <c r="G121" s="302">
        <v>549.73333333333335</v>
      </c>
      <c r="H121" s="302">
        <v>614.43333333333339</v>
      </c>
      <c r="I121" s="302">
        <v>634.56666666666661</v>
      </c>
      <c r="J121" s="302">
        <v>646.78333333333342</v>
      </c>
      <c r="K121" s="301">
        <v>622.35</v>
      </c>
      <c r="L121" s="301">
        <v>590</v>
      </c>
      <c r="M121" s="301">
        <v>23.40512</v>
      </c>
      <c r="N121" s="1"/>
      <c r="O121" s="1"/>
    </row>
    <row r="122" spans="1:15" ht="12.75" customHeight="1">
      <c r="A122" s="30">
        <v>112</v>
      </c>
      <c r="B122" s="311" t="s">
        <v>90</v>
      </c>
      <c r="C122" s="301">
        <v>953.15</v>
      </c>
      <c r="D122" s="302">
        <v>958.0333333333333</v>
      </c>
      <c r="E122" s="302">
        <v>939.61666666666656</v>
      </c>
      <c r="F122" s="302">
        <v>926.08333333333326</v>
      </c>
      <c r="G122" s="302">
        <v>907.66666666666652</v>
      </c>
      <c r="H122" s="302">
        <v>971.56666666666661</v>
      </c>
      <c r="I122" s="302">
        <v>989.98333333333335</v>
      </c>
      <c r="J122" s="302">
        <v>1003.5166666666667</v>
      </c>
      <c r="K122" s="301">
        <v>976.45</v>
      </c>
      <c r="L122" s="301">
        <v>944.5</v>
      </c>
      <c r="M122" s="301">
        <v>8.6239100000000004</v>
      </c>
      <c r="N122" s="1"/>
      <c r="O122" s="1"/>
    </row>
    <row r="123" spans="1:15" ht="12.75" customHeight="1">
      <c r="A123" s="30">
        <v>113</v>
      </c>
      <c r="B123" s="311" t="s">
        <v>337</v>
      </c>
      <c r="C123" s="301">
        <v>1015.8</v>
      </c>
      <c r="D123" s="302">
        <v>1020.1833333333334</v>
      </c>
      <c r="E123" s="302">
        <v>995.61666666666679</v>
      </c>
      <c r="F123" s="302">
        <v>975.43333333333339</v>
      </c>
      <c r="G123" s="302">
        <v>950.86666666666679</v>
      </c>
      <c r="H123" s="302">
        <v>1040.3666666666668</v>
      </c>
      <c r="I123" s="302">
        <v>1064.9333333333334</v>
      </c>
      <c r="J123" s="302">
        <v>1085.1166666666668</v>
      </c>
      <c r="K123" s="301">
        <v>1044.75</v>
      </c>
      <c r="L123" s="301">
        <v>1000</v>
      </c>
      <c r="M123" s="301">
        <v>0.82540000000000002</v>
      </c>
      <c r="N123" s="1"/>
      <c r="O123" s="1"/>
    </row>
    <row r="124" spans="1:15" ht="12.75" customHeight="1">
      <c r="A124" s="30">
        <v>114</v>
      </c>
      <c r="B124" s="311" t="s">
        <v>249</v>
      </c>
      <c r="C124" s="301">
        <v>340.15</v>
      </c>
      <c r="D124" s="302">
        <v>342.04999999999995</v>
      </c>
      <c r="E124" s="302">
        <v>336.14999999999992</v>
      </c>
      <c r="F124" s="302">
        <v>332.15</v>
      </c>
      <c r="G124" s="302">
        <v>326.24999999999994</v>
      </c>
      <c r="H124" s="302">
        <v>346.0499999999999</v>
      </c>
      <c r="I124" s="302">
        <v>351.95</v>
      </c>
      <c r="J124" s="302">
        <v>355.94999999999987</v>
      </c>
      <c r="K124" s="301">
        <v>347.95</v>
      </c>
      <c r="L124" s="301">
        <v>338.05</v>
      </c>
      <c r="M124" s="301">
        <v>8.7429299999999994</v>
      </c>
      <c r="N124" s="1"/>
      <c r="O124" s="1"/>
    </row>
    <row r="125" spans="1:15" ht="12.75" customHeight="1">
      <c r="A125" s="30">
        <v>115</v>
      </c>
      <c r="B125" s="311" t="s">
        <v>92</v>
      </c>
      <c r="C125" s="301">
        <v>1024.2</v>
      </c>
      <c r="D125" s="302">
        <v>1024.8833333333334</v>
      </c>
      <c r="E125" s="302">
        <v>1013.4666666666669</v>
      </c>
      <c r="F125" s="302">
        <v>1002.7333333333335</v>
      </c>
      <c r="G125" s="302">
        <v>991.31666666666695</v>
      </c>
      <c r="H125" s="302">
        <v>1035.6166666666668</v>
      </c>
      <c r="I125" s="302">
        <v>1047.0333333333333</v>
      </c>
      <c r="J125" s="302">
        <v>1057.7666666666669</v>
      </c>
      <c r="K125" s="301">
        <v>1036.3</v>
      </c>
      <c r="L125" s="301">
        <v>1014.15</v>
      </c>
      <c r="M125" s="301">
        <v>3.9528599999999998</v>
      </c>
      <c r="N125" s="1"/>
      <c r="O125" s="1"/>
    </row>
    <row r="126" spans="1:15" ht="12.75" customHeight="1">
      <c r="A126" s="30">
        <v>116</v>
      </c>
      <c r="B126" s="311" t="s">
        <v>338</v>
      </c>
      <c r="C126" s="301">
        <v>756.65</v>
      </c>
      <c r="D126" s="302">
        <v>760.33333333333337</v>
      </c>
      <c r="E126" s="302">
        <v>748.7166666666667</v>
      </c>
      <c r="F126" s="302">
        <v>740.7833333333333</v>
      </c>
      <c r="G126" s="302">
        <v>729.16666666666663</v>
      </c>
      <c r="H126" s="302">
        <v>768.26666666666677</v>
      </c>
      <c r="I126" s="302">
        <v>779.88333333333333</v>
      </c>
      <c r="J126" s="302">
        <v>787.81666666666683</v>
      </c>
      <c r="K126" s="301">
        <v>771.95</v>
      </c>
      <c r="L126" s="301">
        <v>752.4</v>
      </c>
      <c r="M126" s="301">
        <v>1.0397700000000001</v>
      </c>
      <c r="N126" s="1"/>
      <c r="O126" s="1"/>
    </row>
    <row r="127" spans="1:15" ht="12.75" customHeight="1">
      <c r="A127" s="30">
        <v>117</v>
      </c>
      <c r="B127" s="311" t="s">
        <v>340</v>
      </c>
      <c r="C127" s="301">
        <v>944.45</v>
      </c>
      <c r="D127" s="302">
        <v>946.65</v>
      </c>
      <c r="E127" s="302">
        <v>938.05</v>
      </c>
      <c r="F127" s="302">
        <v>931.65</v>
      </c>
      <c r="G127" s="302">
        <v>923.05</v>
      </c>
      <c r="H127" s="302">
        <v>953.05</v>
      </c>
      <c r="I127" s="302">
        <v>961.65000000000009</v>
      </c>
      <c r="J127" s="302">
        <v>968.05</v>
      </c>
      <c r="K127" s="301">
        <v>955.25</v>
      </c>
      <c r="L127" s="301">
        <v>940.25</v>
      </c>
      <c r="M127" s="301">
        <v>0.30975999999999998</v>
      </c>
      <c r="N127" s="1"/>
      <c r="O127" s="1"/>
    </row>
    <row r="128" spans="1:15" ht="12.75" customHeight="1">
      <c r="A128" s="30">
        <v>118</v>
      </c>
      <c r="B128" s="311" t="s">
        <v>97</v>
      </c>
      <c r="C128" s="301">
        <v>312.7</v>
      </c>
      <c r="D128" s="302">
        <v>314.08333333333331</v>
      </c>
      <c r="E128" s="302">
        <v>306.71666666666664</v>
      </c>
      <c r="F128" s="302">
        <v>300.73333333333335</v>
      </c>
      <c r="G128" s="302">
        <v>293.36666666666667</v>
      </c>
      <c r="H128" s="302">
        <v>320.06666666666661</v>
      </c>
      <c r="I128" s="302">
        <v>327.43333333333328</v>
      </c>
      <c r="J128" s="302">
        <v>333.41666666666657</v>
      </c>
      <c r="K128" s="301">
        <v>321.45</v>
      </c>
      <c r="L128" s="301">
        <v>308.10000000000002</v>
      </c>
      <c r="M128" s="301">
        <v>52.287849999999999</v>
      </c>
      <c r="N128" s="1"/>
      <c r="O128" s="1"/>
    </row>
    <row r="129" spans="1:15" ht="12.75" customHeight="1">
      <c r="A129" s="30">
        <v>119</v>
      </c>
      <c r="B129" s="311" t="s">
        <v>93</v>
      </c>
      <c r="C129" s="301">
        <v>495.95</v>
      </c>
      <c r="D129" s="302">
        <v>497.95</v>
      </c>
      <c r="E129" s="302">
        <v>493</v>
      </c>
      <c r="F129" s="302">
        <v>490.05</v>
      </c>
      <c r="G129" s="302">
        <v>485.1</v>
      </c>
      <c r="H129" s="302">
        <v>500.9</v>
      </c>
      <c r="I129" s="302">
        <v>505.84999999999991</v>
      </c>
      <c r="J129" s="302">
        <v>508.79999999999995</v>
      </c>
      <c r="K129" s="301">
        <v>502.9</v>
      </c>
      <c r="L129" s="301">
        <v>495</v>
      </c>
      <c r="M129" s="301">
        <v>17.067029999999999</v>
      </c>
      <c r="N129" s="1"/>
      <c r="O129" s="1"/>
    </row>
    <row r="130" spans="1:15" ht="12.75" customHeight="1">
      <c r="A130" s="30">
        <v>120</v>
      </c>
      <c r="B130" s="311" t="s">
        <v>250</v>
      </c>
      <c r="C130" s="301">
        <v>1283.6500000000001</v>
      </c>
      <c r="D130" s="302">
        <v>1283.6499999999999</v>
      </c>
      <c r="E130" s="302">
        <v>1267.2499999999998</v>
      </c>
      <c r="F130" s="302">
        <v>1250.8499999999999</v>
      </c>
      <c r="G130" s="302">
        <v>1234.4499999999998</v>
      </c>
      <c r="H130" s="302">
        <v>1300.0499999999997</v>
      </c>
      <c r="I130" s="302">
        <v>1316.4499999999998</v>
      </c>
      <c r="J130" s="302">
        <v>1332.8499999999997</v>
      </c>
      <c r="K130" s="301">
        <v>1300.05</v>
      </c>
      <c r="L130" s="301">
        <v>1267.25</v>
      </c>
      <c r="M130" s="301">
        <v>1.4298900000000001</v>
      </c>
      <c r="N130" s="1"/>
      <c r="O130" s="1"/>
    </row>
    <row r="131" spans="1:15" ht="12.75" customHeight="1">
      <c r="A131" s="30">
        <v>121</v>
      </c>
      <c r="B131" s="311" t="s">
        <v>94</v>
      </c>
      <c r="C131" s="301">
        <v>1736.4</v>
      </c>
      <c r="D131" s="302">
        <v>1764.4666666666665</v>
      </c>
      <c r="E131" s="302">
        <v>1701.9333333333329</v>
      </c>
      <c r="F131" s="302">
        <v>1667.4666666666665</v>
      </c>
      <c r="G131" s="302">
        <v>1604.9333333333329</v>
      </c>
      <c r="H131" s="302">
        <v>1798.9333333333329</v>
      </c>
      <c r="I131" s="302">
        <v>1861.4666666666662</v>
      </c>
      <c r="J131" s="302">
        <v>1895.9333333333329</v>
      </c>
      <c r="K131" s="301">
        <v>1827</v>
      </c>
      <c r="L131" s="301">
        <v>1730</v>
      </c>
      <c r="M131" s="301">
        <v>10.314629999999999</v>
      </c>
      <c r="N131" s="1"/>
      <c r="O131" s="1"/>
    </row>
    <row r="132" spans="1:15" ht="12.75" customHeight="1">
      <c r="A132" s="30">
        <v>122</v>
      </c>
      <c r="B132" s="311" t="s">
        <v>341</v>
      </c>
      <c r="C132" s="301">
        <v>166.45</v>
      </c>
      <c r="D132" s="302">
        <v>172.15</v>
      </c>
      <c r="E132" s="302">
        <v>159.4</v>
      </c>
      <c r="F132" s="302">
        <v>152.35</v>
      </c>
      <c r="G132" s="302">
        <v>139.6</v>
      </c>
      <c r="H132" s="302">
        <v>179.20000000000002</v>
      </c>
      <c r="I132" s="302">
        <v>191.95000000000002</v>
      </c>
      <c r="J132" s="302">
        <v>199.00000000000003</v>
      </c>
      <c r="K132" s="301">
        <v>184.9</v>
      </c>
      <c r="L132" s="301">
        <v>165.1</v>
      </c>
      <c r="M132" s="301">
        <v>180.94203999999999</v>
      </c>
      <c r="N132" s="1"/>
      <c r="O132" s="1"/>
    </row>
    <row r="133" spans="1:15" ht="12.75" customHeight="1">
      <c r="A133" s="30">
        <v>123</v>
      </c>
      <c r="B133" s="311" t="s">
        <v>1099</v>
      </c>
      <c r="C133" s="301">
        <v>155.35</v>
      </c>
      <c r="D133" s="302">
        <v>154.5</v>
      </c>
      <c r="E133" s="302">
        <v>150.85</v>
      </c>
      <c r="F133" s="302">
        <v>146.35</v>
      </c>
      <c r="G133" s="302">
        <v>142.69999999999999</v>
      </c>
      <c r="H133" s="302">
        <v>159</v>
      </c>
      <c r="I133" s="302">
        <v>162.64999999999998</v>
      </c>
      <c r="J133" s="302">
        <v>167.15</v>
      </c>
      <c r="K133" s="301">
        <v>158.15</v>
      </c>
      <c r="L133" s="301">
        <v>150</v>
      </c>
      <c r="M133" s="301">
        <v>23.456859999999999</v>
      </c>
      <c r="N133" s="1"/>
      <c r="O133" s="1"/>
    </row>
    <row r="134" spans="1:15" ht="12.75" customHeight="1">
      <c r="A134" s="30">
        <v>124</v>
      </c>
      <c r="B134" s="311" t="s">
        <v>251</v>
      </c>
      <c r="C134" s="301">
        <v>35.85</v>
      </c>
      <c r="D134" s="302">
        <v>35.85</v>
      </c>
      <c r="E134" s="302">
        <v>35.85</v>
      </c>
      <c r="F134" s="302">
        <v>35.85</v>
      </c>
      <c r="G134" s="302">
        <v>35.85</v>
      </c>
      <c r="H134" s="302">
        <v>35.85</v>
      </c>
      <c r="I134" s="302">
        <v>35.85</v>
      </c>
      <c r="J134" s="302">
        <v>35.85</v>
      </c>
      <c r="K134" s="301">
        <v>35.85</v>
      </c>
      <c r="L134" s="301">
        <v>35.85</v>
      </c>
      <c r="M134" s="301">
        <v>1.97967</v>
      </c>
      <c r="N134" s="1"/>
      <c r="O134" s="1"/>
    </row>
    <row r="135" spans="1:15" ht="12.75" customHeight="1">
      <c r="A135" s="30">
        <v>125</v>
      </c>
      <c r="B135" s="311" t="s">
        <v>343</v>
      </c>
      <c r="C135" s="301">
        <v>190.4</v>
      </c>
      <c r="D135" s="302">
        <v>191.28333333333333</v>
      </c>
      <c r="E135" s="302">
        <v>188.66666666666666</v>
      </c>
      <c r="F135" s="302">
        <v>186.93333333333334</v>
      </c>
      <c r="G135" s="302">
        <v>184.31666666666666</v>
      </c>
      <c r="H135" s="302">
        <v>193.01666666666665</v>
      </c>
      <c r="I135" s="302">
        <v>195.63333333333333</v>
      </c>
      <c r="J135" s="302">
        <v>197.36666666666665</v>
      </c>
      <c r="K135" s="301">
        <v>193.9</v>
      </c>
      <c r="L135" s="301">
        <v>189.55</v>
      </c>
      <c r="M135" s="301">
        <v>3.1574300000000002</v>
      </c>
      <c r="N135" s="1"/>
      <c r="O135" s="1"/>
    </row>
    <row r="136" spans="1:15" ht="12.75" customHeight="1">
      <c r="A136" s="30">
        <v>126</v>
      </c>
      <c r="B136" s="311" t="s">
        <v>95</v>
      </c>
      <c r="C136" s="301">
        <v>3630.4</v>
      </c>
      <c r="D136" s="302">
        <v>3605.4666666666667</v>
      </c>
      <c r="E136" s="302">
        <v>3575.9333333333334</v>
      </c>
      <c r="F136" s="302">
        <v>3521.4666666666667</v>
      </c>
      <c r="G136" s="302">
        <v>3491.9333333333334</v>
      </c>
      <c r="H136" s="302">
        <v>3659.9333333333334</v>
      </c>
      <c r="I136" s="302">
        <v>3689.4666666666672</v>
      </c>
      <c r="J136" s="302">
        <v>3743.9333333333334</v>
      </c>
      <c r="K136" s="301">
        <v>3635</v>
      </c>
      <c r="L136" s="301">
        <v>3551</v>
      </c>
      <c r="M136" s="301">
        <v>5.7655799999999999</v>
      </c>
      <c r="N136" s="1"/>
      <c r="O136" s="1"/>
    </row>
    <row r="137" spans="1:15" ht="12.75" customHeight="1">
      <c r="A137" s="30">
        <v>127</v>
      </c>
      <c r="B137" s="311" t="s">
        <v>252</v>
      </c>
      <c r="C137" s="301">
        <v>3575</v>
      </c>
      <c r="D137" s="302">
        <v>3596.4166666666665</v>
      </c>
      <c r="E137" s="302">
        <v>3504.333333333333</v>
      </c>
      <c r="F137" s="302">
        <v>3433.6666666666665</v>
      </c>
      <c r="G137" s="302">
        <v>3341.583333333333</v>
      </c>
      <c r="H137" s="302">
        <v>3667.083333333333</v>
      </c>
      <c r="I137" s="302">
        <v>3759.1666666666661</v>
      </c>
      <c r="J137" s="302">
        <v>3829.833333333333</v>
      </c>
      <c r="K137" s="301">
        <v>3688.5</v>
      </c>
      <c r="L137" s="301">
        <v>3525.75</v>
      </c>
      <c r="M137" s="301">
        <v>2.1674899999999999</v>
      </c>
      <c r="N137" s="1"/>
      <c r="O137" s="1"/>
    </row>
    <row r="138" spans="1:15" ht="12.75" customHeight="1">
      <c r="A138" s="30">
        <v>128</v>
      </c>
      <c r="B138" s="311" t="s">
        <v>143</v>
      </c>
      <c r="C138" s="301">
        <v>2160.4</v>
      </c>
      <c r="D138" s="302">
        <v>2178.6</v>
      </c>
      <c r="E138" s="302">
        <v>2131.9499999999998</v>
      </c>
      <c r="F138" s="302">
        <v>2103.5</v>
      </c>
      <c r="G138" s="302">
        <v>2056.85</v>
      </c>
      <c r="H138" s="302">
        <v>2207.0499999999997</v>
      </c>
      <c r="I138" s="302">
        <v>2253.7000000000003</v>
      </c>
      <c r="J138" s="302">
        <v>2282.1499999999996</v>
      </c>
      <c r="K138" s="301">
        <v>2225.25</v>
      </c>
      <c r="L138" s="301">
        <v>2150.15</v>
      </c>
      <c r="M138" s="301">
        <v>2.3307099999999998</v>
      </c>
      <c r="N138" s="1"/>
      <c r="O138" s="1"/>
    </row>
    <row r="139" spans="1:15" ht="12.75" customHeight="1">
      <c r="A139" s="30">
        <v>129</v>
      </c>
      <c r="B139" s="311" t="s">
        <v>98</v>
      </c>
      <c r="C139" s="301">
        <v>4393.8</v>
      </c>
      <c r="D139" s="302">
        <v>4386.5999999999995</v>
      </c>
      <c r="E139" s="302">
        <v>4358.1999999999989</v>
      </c>
      <c r="F139" s="302">
        <v>4322.5999999999995</v>
      </c>
      <c r="G139" s="302">
        <v>4294.1999999999989</v>
      </c>
      <c r="H139" s="302">
        <v>4422.1999999999989</v>
      </c>
      <c r="I139" s="302">
        <v>4450.5999999999985</v>
      </c>
      <c r="J139" s="302">
        <v>4486.1999999999989</v>
      </c>
      <c r="K139" s="301">
        <v>4415</v>
      </c>
      <c r="L139" s="301">
        <v>4351</v>
      </c>
      <c r="M139" s="301">
        <v>3.6906500000000002</v>
      </c>
      <c r="N139" s="1"/>
      <c r="O139" s="1"/>
    </row>
    <row r="140" spans="1:15" ht="12.75" customHeight="1">
      <c r="A140" s="30">
        <v>130</v>
      </c>
      <c r="B140" s="311" t="s">
        <v>344</v>
      </c>
      <c r="C140" s="301">
        <v>530.6</v>
      </c>
      <c r="D140" s="302">
        <v>528.08333333333337</v>
      </c>
      <c r="E140" s="302">
        <v>520.56666666666672</v>
      </c>
      <c r="F140" s="302">
        <v>510.5333333333333</v>
      </c>
      <c r="G140" s="302">
        <v>503.01666666666665</v>
      </c>
      <c r="H140" s="302">
        <v>538.11666666666679</v>
      </c>
      <c r="I140" s="302">
        <v>545.63333333333344</v>
      </c>
      <c r="J140" s="302">
        <v>555.66666666666686</v>
      </c>
      <c r="K140" s="301">
        <v>535.6</v>
      </c>
      <c r="L140" s="301">
        <v>518.04999999999995</v>
      </c>
      <c r="M140" s="301">
        <v>3.5397099999999999</v>
      </c>
      <c r="N140" s="1"/>
      <c r="O140" s="1"/>
    </row>
    <row r="141" spans="1:15" ht="12.75" customHeight="1">
      <c r="A141" s="30">
        <v>131</v>
      </c>
      <c r="B141" s="311" t="s">
        <v>345</v>
      </c>
      <c r="C141" s="301">
        <v>124.9</v>
      </c>
      <c r="D141" s="302">
        <v>125.38333333333333</v>
      </c>
      <c r="E141" s="302">
        <v>124.11666666666665</v>
      </c>
      <c r="F141" s="302">
        <v>123.33333333333331</v>
      </c>
      <c r="G141" s="302">
        <v>122.06666666666663</v>
      </c>
      <c r="H141" s="302">
        <v>126.16666666666666</v>
      </c>
      <c r="I141" s="302">
        <v>127.43333333333334</v>
      </c>
      <c r="J141" s="302">
        <v>128.21666666666667</v>
      </c>
      <c r="K141" s="301">
        <v>126.65</v>
      </c>
      <c r="L141" s="301">
        <v>124.6</v>
      </c>
      <c r="M141" s="301">
        <v>1.2397100000000001</v>
      </c>
      <c r="N141" s="1"/>
      <c r="O141" s="1"/>
    </row>
    <row r="142" spans="1:15" ht="12.75" customHeight="1">
      <c r="A142" s="30">
        <v>132</v>
      </c>
      <c r="B142" s="311" t="s">
        <v>346</v>
      </c>
      <c r="C142" s="301">
        <v>149.15</v>
      </c>
      <c r="D142" s="302">
        <v>150.61666666666667</v>
      </c>
      <c r="E142" s="302">
        <v>145.93333333333334</v>
      </c>
      <c r="F142" s="302">
        <v>142.71666666666667</v>
      </c>
      <c r="G142" s="302">
        <v>138.03333333333333</v>
      </c>
      <c r="H142" s="302">
        <v>153.83333333333334</v>
      </c>
      <c r="I142" s="302">
        <v>158.51666666666668</v>
      </c>
      <c r="J142" s="302">
        <v>161.73333333333335</v>
      </c>
      <c r="K142" s="301">
        <v>155.30000000000001</v>
      </c>
      <c r="L142" s="301">
        <v>147.4</v>
      </c>
      <c r="M142" s="301">
        <v>5.4964199999999996</v>
      </c>
      <c r="N142" s="1"/>
      <c r="O142" s="1"/>
    </row>
    <row r="143" spans="1:15" ht="12.75" customHeight="1">
      <c r="A143" s="30">
        <v>133</v>
      </c>
      <c r="B143" s="311" t="s">
        <v>1100</v>
      </c>
      <c r="C143" s="301">
        <v>391.4</v>
      </c>
      <c r="D143" s="302">
        <v>394</v>
      </c>
      <c r="E143" s="302">
        <v>387.5</v>
      </c>
      <c r="F143" s="302">
        <v>383.6</v>
      </c>
      <c r="G143" s="302">
        <v>377.1</v>
      </c>
      <c r="H143" s="302">
        <v>397.9</v>
      </c>
      <c r="I143" s="302">
        <v>404.4</v>
      </c>
      <c r="J143" s="302">
        <v>408.29999999999995</v>
      </c>
      <c r="K143" s="301">
        <v>400.5</v>
      </c>
      <c r="L143" s="301">
        <v>390.1</v>
      </c>
      <c r="M143" s="301">
        <v>4.0928300000000002</v>
      </c>
      <c r="N143" s="1"/>
      <c r="O143" s="1"/>
    </row>
    <row r="144" spans="1:15" ht="12.75" customHeight="1">
      <c r="A144" s="30">
        <v>134</v>
      </c>
      <c r="B144" s="311" t="s">
        <v>347</v>
      </c>
      <c r="C144" s="301">
        <v>51.55</v>
      </c>
      <c r="D144" s="302">
        <v>51.75</v>
      </c>
      <c r="E144" s="302">
        <v>50.8</v>
      </c>
      <c r="F144" s="302">
        <v>50.05</v>
      </c>
      <c r="G144" s="302">
        <v>49.099999999999994</v>
      </c>
      <c r="H144" s="302">
        <v>52.5</v>
      </c>
      <c r="I144" s="302">
        <v>53.45</v>
      </c>
      <c r="J144" s="302">
        <v>54.2</v>
      </c>
      <c r="K144" s="301">
        <v>52.7</v>
      </c>
      <c r="L144" s="301">
        <v>51</v>
      </c>
      <c r="M144" s="301">
        <v>4.5934400000000002</v>
      </c>
      <c r="N144" s="1"/>
      <c r="O144" s="1"/>
    </row>
    <row r="145" spans="1:15" ht="12.75" customHeight="1">
      <c r="A145" s="30">
        <v>135</v>
      </c>
      <c r="B145" s="311" t="s">
        <v>99</v>
      </c>
      <c r="C145" s="301">
        <v>2794.35</v>
      </c>
      <c r="D145" s="302">
        <v>2829.4666666666672</v>
      </c>
      <c r="E145" s="302">
        <v>2748.9333333333343</v>
      </c>
      <c r="F145" s="302">
        <v>2703.5166666666673</v>
      </c>
      <c r="G145" s="302">
        <v>2622.9833333333345</v>
      </c>
      <c r="H145" s="302">
        <v>2874.8833333333341</v>
      </c>
      <c r="I145" s="302">
        <v>2955.416666666667</v>
      </c>
      <c r="J145" s="302">
        <v>3000.8333333333339</v>
      </c>
      <c r="K145" s="301">
        <v>2910</v>
      </c>
      <c r="L145" s="301">
        <v>2784.05</v>
      </c>
      <c r="M145" s="301">
        <v>9.2885200000000001</v>
      </c>
      <c r="N145" s="1"/>
      <c r="O145" s="1"/>
    </row>
    <row r="146" spans="1:15" ht="12.75" customHeight="1">
      <c r="A146" s="30">
        <v>136</v>
      </c>
      <c r="B146" s="311" t="s">
        <v>348</v>
      </c>
      <c r="C146" s="301">
        <v>358.5</v>
      </c>
      <c r="D146" s="302">
        <v>361.73333333333335</v>
      </c>
      <c r="E146" s="302">
        <v>351.86666666666667</v>
      </c>
      <c r="F146" s="302">
        <v>345.23333333333335</v>
      </c>
      <c r="G146" s="302">
        <v>335.36666666666667</v>
      </c>
      <c r="H146" s="302">
        <v>368.36666666666667</v>
      </c>
      <c r="I146" s="302">
        <v>378.23333333333335</v>
      </c>
      <c r="J146" s="302">
        <v>384.86666666666667</v>
      </c>
      <c r="K146" s="301">
        <v>371.6</v>
      </c>
      <c r="L146" s="301">
        <v>355.1</v>
      </c>
      <c r="M146" s="301">
        <v>2.0309300000000001</v>
      </c>
      <c r="N146" s="1"/>
      <c r="O146" s="1"/>
    </row>
    <row r="147" spans="1:15" ht="12.75" customHeight="1">
      <c r="A147" s="30">
        <v>137</v>
      </c>
      <c r="B147" s="311" t="s">
        <v>253</v>
      </c>
      <c r="C147" s="301">
        <v>420.25</v>
      </c>
      <c r="D147" s="302">
        <v>416.0333333333333</v>
      </c>
      <c r="E147" s="302">
        <v>405.26666666666659</v>
      </c>
      <c r="F147" s="302">
        <v>390.2833333333333</v>
      </c>
      <c r="G147" s="302">
        <v>379.51666666666659</v>
      </c>
      <c r="H147" s="302">
        <v>431.01666666666659</v>
      </c>
      <c r="I147" s="302">
        <v>441.78333333333325</v>
      </c>
      <c r="J147" s="302">
        <v>456.76666666666659</v>
      </c>
      <c r="K147" s="301">
        <v>426.8</v>
      </c>
      <c r="L147" s="301">
        <v>401.05</v>
      </c>
      <c r="M147" s="301">
        <v>7.9417200000000001</v>
      </c>
      <c r="N147" s="1"/>
      <c r="O147" s="1"/>
    </row>
    <row r="148" spans="1:15" ht="12.75" customHeight="1">
      <c r="A148" s="30">
        <v>138</v>
      </c>
      <c r="B148" s="311" t="s">
        <v>254</v>
      </c>
      <c r="C148" s="301">
        <v>1411.7</v>
      </c>
      <c r="D148" s="302">
        <v>1402.3</v>
      </c>
      <c r="E148" s="302">
        <v>1385.6</v>
      </c>
      <c r="F148" s="302">
        <v>1359.5</v>
      </c>
      <c r="G148" s="302">
        <v>1342.8</v>
      </c>
      <c r="H148" s="302">
        <v>1428.3999999999999</v>
      </c>
      <c r="I148" s="302">
        <v>1445.1000000000001</v>
      </c>
      <c r="J148" s="302">
        <v>1471.1999999999998</v>
      </c>
      <c r="K148" s="301">
        <v>1419</v>
      </c>
      <c r="L148" s="301">
        <v>1376.2</v>
      </c>
      <c r="M148" s="301">
        <v>0.72087000000000001</v>
      </c>
      <c r="N148" s="1"/>
      <c r="O148" s="1"/>
    </row>
    <row r="149" spans="1:15" ht="12.75" customHeight="1">
      <c r="A149" s="30">
        <v>139</v>
      </c>
      <c r="B149" s="311" t="s">
        <v>349</v>
      </c>
      <c r="C149" s="301">
        <v>57</v>
      </c>
      <c r="D149" s="302">
        <v>57.1</v>
      </c>
      <c r="E149" s="302">
        <v>56.650000000000006</v>
      </c>
      <c r="F149" s="302">
        <v>56.300000000000004</v>
      </c>
      <c r="G149" s="302">
        <v>55.850000000000009</v>
      </c>
      <c r="H149" s="302">
        <v>57.45</v>
      </c>
      <c r="I149" s="302">
        <v>57.900000000000006</v>
      </c>
      <c r="J149" s="302">
        <v>58.25</v>
      </c>
      <c r="K149" s="301">
        <v>57.55</v>
      </c>
      <c r="L149" s="301">
        <v>56.75</v>
      </c>
      <c r="M149" s="301">
        <v>4.1226099999999999</v>
      </c>
      <c r="N149" s="1"/>
      <c r="O149" s="1"/>
    </row>
    <row r="150" spans="1:15" ht="12.75" customHeight="1">
      <c r="A150" s="30">
        <v>140</v>
      </c>
      <c r="B150" s="311" t="s">
        <v>350</v>
      </c>
      <c r="C150" s="301">
        <v>82</v>
      </c>
      <c r="D150" s="302">
        <v>82.566666666666663</v>
      </c>
      <c r="E150" s="302">
        <v>80.633333333333326</v>
      </c>
      <c r="F150" s="302">
        <v>79.266666666666666</v>
      </c>
      <c r="G150" s="302">
        <v>77.333333333333329</v>
      </c>
      <c r="H150" s="302">
        <v>83.933333333333323</v>
      </c>
      <c r="I150" s="302">
        <v>85.86666666666666</v>
      </c>
      <c r="J150" s="302">
        <v>87.23333333333332</v>
      </c>
      <c r="K150" s="301">
        <v>84.5</v>
      </c>
      <c r="L150" s="301">
        <v>81.2</v>
      </c>
      <c r="M150" s="301">
        <v>2.8149299999999999</v>
      </c>
      <c r="N150" s="1"/>
      <c r="O150" s="1"/>
    </row>
    <row r="151" spans="1:15" ht="12.75" customHeight="1">
      <c r="A151" s="30">
        <v>141</v>
      </c>
      <c r="B151" s="311" t="s">
        <v>799</v>
      </c>
      <c r="C151" s="301">
        <v>39.450000000000003</v>
      </c>
      <c r="D151" s="302">
        <v>39.266666666666666</v>
      </c>
      <c r="E151" s="302">
        <v>38.883333333333333</v>
      </c>
      <c r="F151" s="302">
        <v>38.31666666666667</v>
      </c>
      <c r="G151" s="302">
        <v>37.933333333333337</v>
      </c>
      <c r="H151" s="302">
        <v>39.833333333333329</v>
      </c>
      <c r="I151" s="302">
        <v>40.216666666666654</v>
      </c>
      <c r="J151" s="302">
        <v>40.783333333333324</v>
      </c>
      <c r="K151" s="301">
        <v>39.65</v>
      </c>
      <c r="L151" s="301">
        <v>38.700000000000003</v>
      </c>
      <c r="M151" s="301">
        <v>9.8881300000000003</v>
      </c>
      <c r="N151" s="1"/>
      <c r="O151" s="1"/>
    </row>
    <row r="152" spans="1:15" ht="12.75" customHeight="1">
      <c r="A152" s="30">
        <v>142</v>
      </c>
      <c r="B152" s="311" t="s">
        <v>351</v>
      </c>
      <c r="C152" s="301">
        <v>667.2</v>
      </c>
      <c r="D152" s="302">
        <v>661.9666666666667</v>
      </c>
      <c r="E152" s="302">
        <v>653.93333333333339</v>
      </c>
      <c r="F152" s="302">
        <v>640.66666666666674</v>
      </c>
      <c r="G152" s="302">
        <v>632.63333333333344</v>
      </c>
      <c r="H152" s="302">
        <v>675.23333333333335</v>
      </c>
      <c r="I152" s="302">
        <v>683.26666666666665</v>
      </c>
      <c r="J152" s="302">
        <v>696.5333333333333</v>
      </c>
      <c r="K152" s="301">
        <v>670</v>
      </c>
      <c r="L152" s="301">
        <v>648.70000000000005</v>
      </c>
      <c r="M152" s="301">
        <v>0.11874999999999999</v>
      </c>
      <c r="N152" s="1"/>
      <c r="O152" s="1"/>
    </row>
    <row r="153" spans="1:15" ht="12.75" customHeight="1">
      <c r="A153" s="30">
        <v>143</v>
      </c>
      <c r="B153" s="311" t="s">
        <v>100</v>
      </c>
      <c r="C153" s="301">
        <v>1444.8</v>
      </c>
      <c r="D153" s="302">
        <v>1401.8333333333333</v>
      </c>
      <c r="E153" s="302">
        <v>1349.6666666666665</v>
      </c>
      <c r="F153" s="302">
        <v>1254.5333333333333</v>
      </c>
      <c r="G153" s="302">
        <v>1202.3666666666666</v>
      </c>
      <c r="H153" s="302">
        <v>1496.9666666666665</v>
      </c>
      <c r="I153" s="302">
        <v>1549.133333333333</v>
      </c>
      <c r="J153" s="302">
        <v>1644.2666666666664</v>
      </c>
      <c r="K153" s="301">
        <v>1454</v>
      </c>
      <c r="L153" s="301">
        <v>1306.7</v>
      </c>
      <c r="M153" s="301">
        <v>9.1758000000000006</v>
      </c>
      <c r="N153" s="1"/>
      <c r="O153" s="1"/>
    </row>
    <row r="154" spans="1:15" ht="12.75" customHeight="1">
      <c r="A154" s="30">
        <v>144</v>
      </c>
      <c r="B154" s="311" t="s">
        <v>101</v>
      </c>
      <c r="C154" s="301">
        <v>137.80000000000001</v>
      </c>
      <c r="D154" s="302">
        <v>138.78333333333333</v>
      </c>
      <c r="E154" s="302">
        <v>136.31666666666666</v>
      </c>
      <c r="F154" s="302">
        <v>134.83333333333334</v>
      </c>
      <c r="G154" s="302">
        <v>132.36666666666667</v>
      </c>
      <c r="H154" s="302">
        <v>140.26666666666665</v>
      </c>
      <c r="I154" s="302">
        <v>142.73333333333329</v>
      </c>
      <c r="J154" s="302">
        <v>144.21666666666664</v>
      </c>
      <c r="K154" s="301">
        <v>141.25</v>
      </c>
      <c r="L154" s="301">
        <v>137.30000000000001</v>
      </c>
      <c r="M154" s="301">
        <v>11.78214</v>
      </c>
      <c r="N154" s="1"/>
      <c r="O154" s="1"/>
    </row>
    <row r="155" spans="1:15" ht="12.75" customHeight="1">
      <c r="A155" s="30">
        <v>145</v>
      </c>
      <c r="B155" s="311" t="s">
        <v>352</v>
      </c>
      <c r="C155" s="301">
        <v>238.65</v>
      </c>
      <c r="D155" s="302">
        <v>237.2166666666667</v>
      </c>
      <c r="E155" s="302">
        <v>234.48333333333341</v>
      </c>
      <c r="F155" s="302">
        <v>230.31666666666672</v>
      </c>
      <c r="G155" s="302">
        <v>227.58333333333343</v>
      </c>
      <c r="H155" s="302">
        <v>241.38333333333338</v>
      </c>
      <c r="I155" s="302">
        <v>244.11666666666667</v>
      </c>
      <c r="J155" s="302">
        <v>248.28333333333336</v>
      </c>
      <c r="K155" s="301">
        <v>239.95</v>
      </c>
      <c r="L155" s="301">
        <v>233.05</v>
      </c>
      <c r="M155" s="301">
        <v>0.37392999999999998</v>
      </c>
      <c r="N155" s="1"/>
      <c r="O155" s="1"/>
    </row>
    <row r="156" spans="1:15" ht="12.75" customHeight="1">
      <c r="A156" s="30">
        <v>146</v>
      </c>
      <c r="B156" s="311" t="s">
        <v>1089</v>
      </c>
      <c r="C156" s="301">
        <v>1406.95</v>
      </c>
      <c r="D156" s="302">
        <v>1411.3166666666666</v>
      </c>
      <c r="E156" s="302">
        <v>1372.6333333333332</v>
      </c>
      <c r="F156" s="302">
        <v>1338.3166666666666</v>
      </c>
      <c r="G156" s="302">
        <v>1299.6333333333332</v>
      </c>
      <c r="H156" s="302">
        <v>1445.6333333333332</v>
      </c>
      <c r="I156" s="302">
        <v>1484.3166666666666</v>
      </c>
      <c r="J156" s="302">
        <v>1518.6333333333332</v>
      </c>
      <c r="K156" s="301">
        <v>1450</v>
      </c>
      <c r="L156" s="301">
        <v>1377</v>
      </c>
      <c r="M156" s="301">
        <v>3.1323599999999998</v>
      </c>
      <c r="N156" s="1"/>
      <c r="O156" s="1"/>
    </row>
    <row r="157" spans="1:15" ht="12.75" customHeight="1">
      <c r="A157" s="30">
        <v>147</v>
      </c>
      <c r="B157" s="311" t="s">
        <v>102</v>
      </c>
      <c r="C157" s="301">
        <v>90.2</v>
      </c>
      <c r="D157" s="302">
        <v>90.766666666666666</v>
      </c>
      <c r="E157" s="302">
        <v>89.433333333333337</v>
      </c>
      <c r="F157" s="302">
        <v>88.666666666666671</v>
      </c>
      <c r="G157" s="302">
        <v>87.333333333333343</v>
      </c>
      <c r="H157" s="302">
        <v>91.533333333333331</v>
      </c>
      <c r="I157" s="302">
        <v>92.866666666666674</v>
      </c>
      <c r="J157" s="302">
        <v>93.633333333333326</v>
      </c>
      <c r="K157" s="301">
        <v>92.1</v>
      </c>
      <c r="L157" s="301">
        <v>90</v>
      </c>
      <c r="M157" s="301">
        <v>65.40849</v>
      </c>
      <c r="N157" s="1"/>
      <c r="O157" s="1"/>
    </row>
    <row r="158" spans="1:15" ht="12.75" customHeight="1">
      <c r="A158" s="30">
        <v>148</v>
      </c>
      <c r="B158" s="311" t="s">
        <v>800</v>
      </c>
      <c r="C158" s="301">
        <v>96.4</v>
      </c>
      <c r="D158" s="302">
        <v>97.883333333333326</v>
      </c>
      <c r="E158" s="302">
        <v>93.766666666666652</v>
      </c>
      <c r="F158" s="302">
        <v>91.133333333333326</v>
      </c>
      <c r="G158" s="302">
        <v>87.016666666666652</v>
      </c>
      <c r="H158" s="302">
        <v>100.51666666666665</v>
      </c>
      <c r="I158" s="302">
        <v>104.63333333333333</v>
      </c>
      <c r="J158" s="302">
        <v>107.26666666666665</v>
      </c>
      <c r="K158" s="301">
        <v>102</v>
      </c>
      <c r="L158" s="301">
        <v>95.25</v>
      </c>
      <c r="M158" s="301">
        <v>5.1603399999999997</v>
      </c>
      <c r="N158" s="1"/>
      <c r="O158" s="1"/>
    </row>
    <row r="159" spans="1:15" ht="12.75" customHeight="1">
      <c r="A159" s="30">
        <v>149</v>
      </c>
      <c r="B159" s="311" t="s">
        <v>353</v>
      </c>
      <c r="C159" s="301">
        <v>4797.8999999999996</v>
      </c>
      <c r="D159" s="302">
        <v>4825.2833333333328</v>
      </c>
      <c r="E159" s="302">
        <v>4752.6166666666659</v>
      </c>
      <c r="F159" s="302">
        <v>4707.333333333333</v>
      </c>
      <c r="G159" s="302">
        <v>4634.6666666666661</v>
      </c>
      <c r="H159" s="302">
        <v>4870.5666666666657</v>
      </c>
      <c r="I159" s="302">
        <v>4943.2333333333336</v>
      </c>
      <c r="J159" s="302">
        <v>4988.5166666666655</v>
      </c>
      <c r="K159" s="301">
        <v>4897.95</v>
      </c>
      <c r="L159" s="301">
        <v>4780</v>
      </c>
      <c r="M159" s="301">
        <v>0.24365999999999999</v>
      </c>
      <c r="N159" s="1"/>
      <c r="O159" s="1"/>
    </row>
    <row r="160" spans="1:15" ht="12.75" customHeight="1">
      <c r="A160" s="30">
        <v>150</v>
      </c>
      <c r="B160" s="311" t="s">
        <v>354</v>
      </c>
      <c r="C160" s="301">
        <v>376.3</v>
      </c>
      <c r="D160" s="302">
        <v>377.2166666666667</v>
      </c>
      <c r="E160" s="302">
        <v>371.53333333333342</v>
      </c>
      <c r="F160" s="302">
        <v>366.76666666666671</v>
      </c>
      <c r="G160" s="302">
        <v>361.08333333333343</v>
      </c>
      <c r="H160" s="302">
        <v>381.98333333333341</v>
      </c>
      <c r="I160" s="302">
        <v>387.66666666666669</v>
      </c>
      <c r="J160" s="302">
        <v>392.43333333333339</v>
      </c>
      <c r="K160" s="301">
        <v>382.9</v>
      </c>
      <c r="L160" s="301">
        <v>372.45</v>
      </c>
      <c r="M160" s="301">
        <v>0.50873000000000002</v>
      </c>
      <c r="N160" s="1"/>
      <c r="O160" s="1"/>
    </row>
    <row r="161" spans="1:15" ht="12.75" customHeight="1">
      <c r="A161" s="30">
        <v>151</v>
      </c>
      <c r="B161" s="311" t="s">
        <v>355</v>
      </c>
      <c r="C161" s="301">
        <v>136.19999999999999</v>
      </c>
      <c r="D161" s="302">
        <v>136.29999999999998</v>
      </c>
      <c r="E161" s="302">
        <v>135.34999999999997</v>
      </c>
      <c r="F161" s="302">
        <v>134.49999999999997</v>
      </c>
      <c r="G161" s="302">
        <v>133.54999999999995</v>
      </c>
      <c r="H161" s="302">
        <v>137.14999999999998</v>
      </c>
      <c r="I161" s="302">
        <v>138.09999999999997</v>
      </c>
      <c r="J161" s="302">
        <v>138.94999999999999</v>
      </c>
      <c r="K161" s="301">
        <v>137.25</v>
      </c>
      <c r="L161" s="301">
        <v>135.44999999999999</v>
      </c>
      <c r="M161" s="301">
        <v>1.74105</v>
      </c>
      <c r="N161" s="1"/>
      <c r="O161" s="1"/>
    </row>
    <row r="162" spans="1:15" ht="12.75" customHeight="1">
      <c r="A162" s="30">
        <v>152</v>
      </c>
      <c r="B162" s="311" t="s">
        <v>356</v>
      </c>
      <c r="C162" s="301">
        <v>102.9</v>
      </c>
      <c r="D162" s="302">
        <v>103.43333333333334</v>
      </c>
      <c r="E162" s="302">
        <v>101.46666666666667</v>
      </c>
      <c r="F162" s="302">
        <v>100.03333333333333</v>
      </c>
      <c r="G162" s="302">
        <v>98.066666666666663</v>
      </c>
      <c r="H162" s="302">
        <v>104.86666666666667</v>
      </c>
      <c r="I162" s="302">
        <v>106.83333333333334</v>
      </c>
      <c r="J162" s="302">
        <v>108.26666666666668</v>
      </c>
      <c r="K162" s="301">
        <v>105.4</v>
      </c>
      <c r="L162" s="301">
        <v>102</v>
      </c>
      <c r="M162" s="301">
        <v>23.442440000000001</v>
      </c>
      <c r="N162" s="1"/>
      <c r="O162" s="1"/>
    </row>
    <row r="163" spans="1:15" ht="12.75" customHeight="1">
      <c r="A163" s="30">
        <v>153</v>
      </c>
      <c r="B163" s="311" t="s">
        <v>255</v>
      </c>
      <c r="C163" s="301">
        <v>240</v>
      </c>
      <c r="D163" s="302">
        <v>237.68333333333331</v>
      </c>
      <c r="E163" s="302">
        <v>233.86666666666662</v>
      </c>
      <c r="F163" s="302">
        <v>227.73333333333332</v>
      </c>
      <c r="G163" s="302">
        <v>223.91666666666663</v>
      </c>
      <c r="H163" s="302">
        <v>243.81666666666661</v>
      </c>
      <c r="I163" s="302">
        <v>247.63333333333327</v>
      </c>
      <c r="J163" s="302">
        <v>253.76666666666659</v>
      </c>
      <c r="K163" s="301">
        <v>241.5</v>
      </c>
      <c r="L163" s="301">
        <v>231.55</v>
      </c>
      <c r="M163" s="301">
        <v>6.2872899999999996</v>
      </c>
      <c r="N163" s="1"/>
      <c r="O163" s="1"/>
    </row>
    <row r="164" spans="1:15" ht="12.75" customHeight="1">
      <c r="A164" s="30">
        <v>154</v>
      </c>
      <c r="B164" s="311" t="s">
        <v>1101</v>
      </c>
      <c r="C164" s="301">
        <v>1100.55</v>
      </c>
      <c r="D164" s="302">
        <v>1106.9666666666665</v>
      </c>
      <c r="E164" s="302">
        <v>1086.633333333333</v>
      </c>
      <c r="F164" s="302">
        <v>1072.7166666666665</v>
      </c>
      <c r="G164" s="302">
        <v>1052.383333333333</v>
      </c>
      <c r="H164" s="302">
        <v>1120.883333333333</v>
      </c>
      <c r="I164" s="302">
        <v>1141.2166666666665</v>
      </c>
      <c r="J164" s="302">
        <v>1155.133333333333</v>
      </c>
      <c r="K164" s="301">
        <v>1127.3</v>
      </c>
      <c r="L164" s="301">
        <v>1093.05</v>
      </c>
      <c r="M164" s="301">
        <v>0.26128000000000001</v>
      </c>
      <c r="N164" s="1"/>
      <c r="O164" s="1"/>
    </row>
    <row r="165" spans="1:15" ht="12.75" customHeight="1">
      <c r="A165" s="30">
        <v>155</v>
      </c>
      <c r="B165" s="311" t="s">
        <v>103</v>
      </c>
      <c r="C165" s="301">
        <v>135.19999999999999</v>
      </c>
      <c r="D165" s="302">
        <v>136.78333333333333</v>
      </c>
      <c r="E165" s="302">
        <v>133.16666666666666</v>
      </c>
      <c r="F165" s="302">
        <v>131.13333333333333</v>
      </c>
      <c r="G165" s="302">
        <v>127.51666666666665</v>
      </c>
      <c r="H165" s="302">
        <v>138.81666666666666</v>
      </c>
      <c r="I165" s="302">
        <v>142.43333333333334</v>
      </c>
      <c r="J165" s="302">
        <v>144.46666666666667</v>
      </c>
      <c r="K165" s="301">
        <v>140.4</v>
      </c>
      <c r="L165" s="301">
        <v>134.75</v>
      </c>
      <c r="M165" s="301">
        <v>98.510230000000007</v>
      </c>
      <c r="N165" s="1"/>
      <c r="O165" s="1"/>
    </row>
    <row r="166" spans="1:15" ht="12.75" customHeight="1">
      <c r="A166" s="30">
        <v>156</v>
      </c>
      <c r="B166" s="311" t="s">
        <v>358</v>
      </c>
      <c r="C166" s="301">
        <v>4345.6000000000004</v>
      </c>
      <c r="D166" s="302">
        <v>4320.2666666666664</v>
      </c>
      <c r="E166" s="302">
        <v>4275.5333333333328</v>
      </c>
      <c r="F166" s="302">
        <v>4205.4666666666662</v>
      </c>
      <c r="G166" s="302">
        <v>4160.7333333333327</v>
      </c>
      <c r="H166" s="302">
        <v>4390.333333333333</v>
      </c>
      <c r="I166" s="302">
        <v>4435.0666666666666</v>
      </c>
      <c r="J166" s="302">
        <v>4505.1333333333332</v>
      </c>
      <c r="K166" s="301">
        <v>4365</v>
      </c>
      <c r="L166" s="301">
        <v>4250.2</v>
      </c>
      <c r="M166" s="301">
        <v>0.30299999999999999</v>
      </c>
      <c r="N166" s="1"/>
      <c r="O166" s="1"/>
    </row>
    <row r="167" spans="1:15" ht="12.75" customHeight="1">
      <c r="A167" s="30">
        <v>157</v>
      </c>
      <c r="B167" s="311" t="s">
        <v>106</v>
      </c>
      <c r="C167" s="301">
        <v>34.1</v>
      </c>
      <c r="D167" s="302">
        <v>34.333333333333336</v>
      </c>
      <c r="E167" s="302">
        <v>33.666666666666671</v>
      </c>
      <c r="F167" s="302">
        <v>33.233333333333334</v>
      </c>
      <c r="G167" s="302">
        <v>32.56666666666667</v>
      </c>
      <c r="H167" s="302">
        <v>34.766666666666673</v>
      </c>
      <c r="I167" s="302">
        <v>35.433333333333344</v>
      </c>
      <c r="J167" s="302">
        <v>35.866666666666674</v>
      </c>
      <c r="K167" s="301">
        <v>35</v>
      </c>
      <c r="L167" s="301">
        <v>33.9</v>
      </c>
      <c r="M167" s="301">
        <v>55.538420000000002</v>
      </c>
      <c r="N167" s="1"/>
      <c r="O167" s="1"/>
    </row>
    <row r="168" spans="1:15" ht="12.75" customHeight="1">
      <c r="A168" s="30">
        <v>158</v>
      </c>
      <c r="B168" s="311" t="s">
        <v>359</v>
      </c>
      <c r="C168" s="301">
        <v>2920.05</v>
      </c>
      <c r="D168" s="302">
        <v>2924.0499999999997</v>
      </c>
      <c r="E168" s="302">
        <v>2900.9999999999995</v>
      </c>
      <c r="F168" s="302">
        <v>2881.95</v>
      </c>
      <c r="G168" s="302">
        <v>2858.8999999999996</v>
      </c>
      <c r="H168" s="302">
        <v>2943.0999999999995</v>
      </c>
      <c r="I168" s="302">
        <v>2966.1499999999996</v>
      </c>
      <c r="J168" s="302">
        <v>2985.1999999999994</v>
      </c>
      <c r="K168" s="301">
        <v>2947.1</v>
      </c>
      <c r="L168" s="301">
        <v>2905</v>
      </c>
      <c r="M168" s="301">
        <v>6.8709999999999993E-2</v>
      </c>
      <c r="N168" s="1"/>
      <c r="O168" s="1"/>
    </row>
    <row r="169" spans="1:15" ht="12.75" customHeight="1">
      <c r="A169" s="30">
        <v>159</v>
      </c>
      <c r="B169" s="311" t="s">
        <v>360</v>
      </c>
      <c r="C169" s="301">
        <v>3078.35</v>
      </c>
      <c r="D169" s="302">
        <v>3045.2000000000003</v>
      </c>
      <c r="E169" s="302">
        <v>2998.4000000000005</v>
      </c>
      <c r="F169" s="302">
        <v>2918.4500000000003</v>
      </c>
      <c r="G169" s="302">
        <v>2871.6500000000005</v>
      </c>
      <c r="H169" s="302">
        <v>3125.1500000000005</v>
      </c>
      <c r="I169" s="302">
        <v>3171.9500000000007</v>
      </c>
      <c r="J169" s="302">
        <v>3251.9000000000005</v>
      </c>
      <c r="K169" s="301">
        <v>3092</v>
      </c>
      <c r="L169" s="301">
        <v>2965.25</v>
      </c>
      <c r="M169" s="301">
        <v>6.1830000000000003E-2</v>
      </c>
      <c r="N169" s="1"/>
      <c r="O169" s="1"/>
    </row>
    <row r="170" spans="1:15" ht="12.75" customHeight="1">
      <c r="A170" s="30">
        <v>160</v>
      </c>
      <c r="B170" s="311" t="s">
        <v>361</v>
      </c>
      <c r="C170" s="301">
        <v>115.2</v>
      </c>
      <c r="D170" s="302">
        <v>115.59999999999998</v>
      </c>
      <c r="E170" s="302">
        <v>113.69999999999996</v>
      </c>
      <c r="F170" s="302">
        <v>112.19999999999997</v>
      </c>
      <c r="G170" s="302">
        <v>110.29999999999995</v>
      </c>
      <c r="H170" s="302">
        <v>117.09999999999997</v>
      </c>
      <c r="I170" s="302">
        <v>118.99999999999997</v>
      </c>
      <c r="J170" s="302">
        <v>120.49999999999997</v>
      </c>
      <c r="K170" s="301">
        <v>117.5</v>
      </c>
      <c r="L170" s="301">
        <v>114.1</v>
      </c>
      <c r="M170" s="301">
        <v>0.68267</v>
      </c>
      <c r="N170" s="1"/>
      <c r="O170" s="1"/>
    </row>
    <row r="171" spans="1:15" ht="12.75" customHeight="1">
      <c r="A171" s="30">
        <v>161</v>
      </c>
      <c r="B171" s="311" t="s">
        <v>256</v>
      </c>
      <c r="C171" s="301">
        <v>2701.7</v>
      </c>
      <c r="D171" s="302">
        <v>2694.5666666666666</v>
      </c>
      <c r="E171" s="302">
        <v>2671.1333333333332</v>
      </c>
      <c r="F171" s="302">
        <v>2640.5666666666666</v>
      </c>
      <c r="G171" s="302">
        <v>2617.1333333333332</v>
      </c>
      <c r="H171" s="302">
        <v>2725.1333333333332</v>
      </c>
      <c r="I171" s="302">
        <v>2748.5666666666666</v>
      </c>
      <c r="J171" s="302">
        <v>2779.1333333333332</v>
      </c>
      <c r="K171" s="301">
        <v>2718</v>
      </c>
      <c r="L171" s="301">
        <v>2664</v>
      </c>
      <c r="M171" s="301">
        <v>5.1073700000000004</v>
      </c>
      <c r="N171" s="1"/>
      <c r="O171" s="1"/>
    </row>
    <row r="172" spans="1:15" ht="12.75" customHeight="1">
      <c r="A172" s="30">
        <v>162</v>
      </c>
      <c r="B172" s="311" t="s">
        <v>362</v>
      </c>
      <c r="C172" s="301">
        <v>1499.6</v>
      </c>
      <c r="D172" s="302">
        <v>1501.3999999999999</v>
      </c>
      <c r="E172" s="302">
        <v>1493.5499999999997</v>
      </c>
      <c r="F172" s="302">
        <v>1487.4999999999998</v>
      </c>
      <c r="G172" s="302">
        <v>1479.6499999999996</v>
      </c>
      <c r="H172" s="302">
        <v>1507.4499999999998</v>
      </c>
      <c r="I172" s="302">
        <v>1515.2999999999997</v>
      </c>
      <c r="J172" s="302">
        <v>1521.35</v>
      </c>
      <c r="K172" s="301">
        <v>1509.25</v>
      </c>
      <c r="L172" s="301">
        <v>1495.35</v>
      </c>
      <c r="M172" s="301">
        <v>0.34792000000000001</v>
      </c>
      <c r="N172" s="1"/>
      <c r="O172" s="1"/>
    </row>
    <row r="173" spans="1:15" ht="12.75" customHeight="1">
      <c r="A173" s="30">
        <v>163</v>
      </c>
      <c r="B173" s="311" t="s">
        <v>1102</v>
      </c>
      <c r="C173" s="301">
        <v>444.3</v>
      </c>
      <c r="D173" s="302">
        <v>443.63333333333338</v>
      </c>
      <c r="E173" s="302">
        <v>441.26666666666677</v>
      </c>
      <c r="F173" s="302">
        <v>438.23333333333341</v>
      </c>
      <c r="G173" s="302">
        <v>435.86666666666679</v>
      </c>
      <c r="H173" s="302">
        <v>446.66666666666674</v>
      </c>
      <c r="I173" s="302">
        <v>449.03333333333342</v>
      </c>
      <c r="J173" s="302">
        <v>452.06666666666672</v>
      </c>
      <c r="K173" s="301">
        <v>446</v>
      </c>
      <c r="L173" s="301">
        <v>440.6</v>
      </c>
      <c r="M173" s="301">
        <v>0.13589999999999999</v>
      </c>
      <c r="N173" s="1"/>
      <c r="O173" s="1"/>
    </row>
    <row r="174" spans="1:15" ht="12.75" customHeight="1">
      <c r="A174" s="30">
        <v>164</v>
      </c>
      <c r="B174" s="311" t="s">
        <v>104</v>
      </c>
      <c r="C174" s="301">
        <v>386.35</v>
      </c>
      <c r="D174" s="302">
        <v>388.91666666666669</v>
      </c>
      <c r="E174" s="302">
        <v>381.83333333333337</v>
      </c>
      <c r="F174" s="302">
        <v>377.31666666666666</v>
      </c>
      <c r="G174" s="302">
        <v>370.23333333333335</v>
      </c>
      <c r="H174" s="302">
        <v>393.43333333333339</v>
      </c>
      <c r="I174" s="302">
        <v>400.51666666666677</v>
      </c>
      <c r="J174" s="302">
        <v>405.03333333333342</v>
      </c>
      <c r="K174" s="301">
        <v>396</v>
      </c>
      <c r="L174" s="301">
        <v>384.4</v>
      </c>
      <c r="M174" s="301">
        <v>4.8052200000000003</v>
      </c>
      <c r="N174" s="1"/>
      <c r="O174" s="1"/>
    </row>
    <row r="175" spans="1:15" ht="12.75" customHeight="1">
      <c r="A175" s="30">
        <v>165</v>
      </c>
      <c r="B175" s="311" t="s">
        <v>1103</v>
      </c>
      <c r="C175" s="301">
        <v>993.45</v>
      </c>
      <c r="D175" s="302">
        <v>1003.2333333333332</v>
      </c>
      <c r="E175" s="302">
        <v>972.46666666666647</v>
      </c>
      <c r="F175" s="302">
        <v>951.48333333333323</v>
      </c>
      <c r="G175" s="302">
        <v>920.71666666666647</v>
      </c>
      <c r="H175" s="302">
        <v>1024.2166666666665</v>
      </c>
      <c r="I175" s="302">
        <v>1054.9833333333331</v>
      </c>
      <c r="J175" s="302">
        <v>1075.9666666666665</v>
      </c>
      <c r="K175" s="301">
        <v>1034</v>
      </c>
      <c r="L175" s="301">
        <v>982.25</v>
      </c>
      <c r="M175" s="301">
        <v>0.62373999999999996</v>
      </c>
      <c r="N175" s="1"/>
      <c r="O175" s="1"/>
    </row>
    <row r="176" spans="1:15" ht="12.75" customHeight="1">
      <c r="A176" s="30">
        <v>166</v>
      </c>
      <c r="B176" s="311" t="s">
        <v>363</v>
      </c>
      <c r="C176" s="301">
        <v>1059.1500000000001</v>
      </c>
      <c r="D176" s="302">
        <v>1066.8833333333334</v>
      </c>
      <c r="E176" s="302">
        <v>1043.2666666666669</v>
      </c>
      <c r="F176" s="302">
        <v>1027.3833333333334</v>
      </c>
      <c r="G176" s="302">
        <v>1003.7666666666669</v>
      </c>
      <c r="H176" s="302">
        <v>1082.7666666666669</v>
      </c>
      <c r="I176" s="302">
        <v>1106.3833333333332</v>
      </c>
      <c r="J176" s="302">
        <v>1122.2666666666669</v>
      </c>
      <c r="K176" s="301">
        <v>1090.5</v>
      </c>
      <c r="L176" s="301">
        <v>1051</v>
      </c>
      <c r="M176" s="301">
        <v>0.10264</v>
      </c>
      <c r="N176" s="1"/>
      <c r="O176" s="1"/>
    </row>
    <row r="177" spans="1:15" ht="12.75" customHeight="1">
      <c r="A177" s="30">
        <v>167</v>
      </c>
      <c r="B177" s="311" t="s">
        <v>257</v>
      </c>
      <c r="C177" s="301">
        <v>506.95</v>
      </c>
      <c r="D177" s="302">
        <v>505.36666666666662</v>
      </c>
      <c r="E177" s="302">
        <v>500.33333333333326</v>
      </c>
      <c r="F177" s="302">
        <v>493.71666666666664</v>
      </c>
      <c r="G177" s="302">
        <v>488.68333333333328</v>
      </c>
      <c r="H177" s="302">
        <v>511.98333333333323</v>
      </c>
      <c r="I177" s="302">
        <v>517.01666666666665</v>
      </c>
      <c r="J177" s="302">
        <v>523.63333333333321</v>
      </c>
      <c r="K177" s="301">
        <v>510.4</v>
      </c>
      <c r="L177" s="301">
        <v>498.75</v>
      </c>
      <c r="M177" s="301">
        <v>0.35552</v>
      </c>
      <c r="N177" s="1"/>
      <c r="O177" s="1"/>
    </row>
    <row r="178" spans="1:15" ht="12.75" customHeight="1">
      <c r="A178" s="30">
        <v>168</v>
      </c>
      <c r="B178" s="311" t="s">
        <v>107</v>
      </c>
      <c r="C178" s="301">
        <v>757.55</v>
      </c>
      <c r="D178" s="302">
        <v>758.98333333333323</v>
      </c>
      <c r="E178" s="302">
        <v>747.56666666666649</v>
      </c>
      <c r="F178" s="302">
        <v>737.58333333333326</v>
      </c>
      <c r="G178" s="302">
        <v>726.16666666666652</v>
      </c>
      <c r="H178" s="302">
        <v>768.96666666666647</v>
      </c>
      <c r="I178" s="302">
        <v>780.38333333333321</v>
      </c>
      <c r="J178" s="302">
        <v>790.36666666666645</v>
      </c>
      <c r="K178" s="301">
        <v>770.4</v>
      </c>
      <c r="L178" s="301">
        <v>749</v>
      </c>
      <c r="M178" s="301">
        <v>17.939139999999998</v>
      </c>
      <c r="N178" s="1"/>
      <c r="O178" s="1"/>
    </row>
    <row r="179" spans="1:15" ht="12.75" customHeight="1">
      <c r="A179" s="30">
        <v>169</v>
      </c>
      <c r="B179" s="311" t="s">
        <v>258</v>
      </c>
      <c r="C179" s="301">
        <v>433.85</v>
      </c>
      <c r="D179" s="302">
        <v>436.66666666666669</v>
      </c>
      <c r="E179" s="302">
        <v>428.33333333333337</v>
      </c>
      <c r="F179" s="302">
        <v>422.81666666666666</v>
      </c>
      <c r="G179" s="302">
        <v>414.48333333333335</v>
      </c>
      <c r="H179" s="302">
        <v>442.18333333333339</v>
      </c>
      <c r="I179" s="302">
        <v>450.51666666666677</v>
      </c>
      <c r="J179" s="302">
        <v>456.03333333333342</v>
      </c>
      <c r="K179" s="301">
        <v>445</v>
      </c>
      <c r="L179" s="301">
        <v>431.15</v>
      </c>
      <c r="M179" s="301">
        <v>0.53908</v>
      </c>
      <c r="N179" s="1"/>
      <c r="O179" s="1"/>
    </row>
    <row r="180" spans="1:15" ht="12.75" customHeight="1">
      <c r="A180" s="30">
        <v>170</v>
      </c>
      <c r="B180" s="311" t="s">
        <v>108</v>
      </c>
      <c r="C180" s="301">
        <v>1182.95</v>
      </c>
      <c r="D180" s="302">
        <v>1187.5</v>
      </c>
      <c r="E180" s="302">
        <v>1161.1500000000001</v>
      </c>
      <c r="F180" s="302">
        <v>1139.3500000000001</v>
      </c>
      <c r="G180" s="302">
        <v>1113.0000000000002</v>
      </c>
      <c r="H180" s="302">
        <v>1209.3</v>
      </c>
      <c r="I180" s="302">
        <v>1235.6499999999999</v>
      </c>
      <c r="J180" s="302">
        <v>1257.4499999999998</v>
      </c>
      <c r="K180" s="301">
        <v>1213.8499999999999</v>
      </c>
      <c r="L180" s="301">
        <v>1165.7</v>
      </c>
      <c r="M180" s="301">
        <v>8.4608100000000004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272.25</v>
      </c>
      <c r="D181" s="302">
        <v>274.06666666666666</v>
      </c>
      <c r="E181" s="302">
        <v>268.7833333333333</v>
      </c>
      <c r="F181" s="302">
        <v>265.31666666666666</v>
      </c>
      <c r="G181" s="302">
        <v>260.0333333333333</v>
      </c>
      <c r="H181" s="302">
        <v>277.5333333333333</v>
      </c>
      <c r="I181" s="302">
        <v>282.81666666666672</v>
      </c>
      <c r="J181" s="302">
        <v>286.2833333333333</v>
      </c>
      <c r="K181" s="301">
        <v>279.35000000000002</v>
      </c>
      <c r="L181" s="301">
        <v>270.60000000000002</v>
      </c>
      <c r="M181" s="301">
        <v>13.585380000000001</v>
      </c>
      <c r="N181" s="1"/>
      <c r="O181" s="1"/>
    </row>
    <row r="182" spans="1:15" ht="12.75" customHeight="1">
      <c r="A182" s="30">
        <v>172</v>
      </c>
      <c r="B182" s="311" t="s">
        <v>364</v>
      </c>
      <c r="C182" s="301">
        <v>393.05</v>
      </c>
      <c r="D182" s="302">
        <v>392.06666666666661</v>
      </c>
      <c r="E182" s="302">
        <v>388.13333333333321</v>
      </c>
      <c r="F182" s="302">
        <v>383.21666666666658</v>
      </c>
      <c r="G182" s="302">
        <v>379.28333333333319</v>
      </c>
      <c r="H182" s="302">
        <v>396.98333333333323</v>
      </c>
      <c r="I182" s="302">
        <v>400.91666666666663</v>
      </c>
      <c r="J182" s="302">
        <v>405.83333333333326</v>
      </c>
      <c r="K182" s="301">
        <v>396</v>
      </c>
      <c r="L182" s="301">
        <v>387.15</v>
      </c>
      <c r="M182" s="301">
        <v>2.4835699999999998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1320.75</v>
      </c>
      <c r="D183" s="302">
        <v>1322.7333333333333</v>
      </c>
      <c r="E183" s="302">
        <v>1308.1166666666668</v>
      </c>
      <c r="F183" s="302">
        <v>1295.4833333333333</v>
      </c>
      <c r="G183" s="302">
        <v>1280.8666666666668</v>
      </c>
      <c r="H183" s="302">
        <v>1335.3666666666668</v>
      </c>
      <c r="I183" s="302">
        <v>1349.9833333333331</v>
      </c>
      <c r="J183" s="302">
        <v>1362.6166666666668</v>
      </c>
      <c r="K183" s="301">
        <v>1337.35</v>
      </c>
      <c r="L183" s="301">
        <v>1310.0999999999999</v>
      </c>
      <c r="M183" s="301">
        <v>11.33582</v>
      </c>
      <c r="N183" s="1"/>
      <c r="O183" s="1"/>
    </row>
    <row r="184" spans="1:15" ht="12.75" customHeight="1">
      <c r="A184" s="30">
        <v>174</v>
      </c>
      <c r="B184" s="311" t="s">
        <v>365</v>
      </c>
      <c r="C184" s="301">
        <v>395.6</v>
      </c>
      <c r="D184" s="302">
        <v>393.63333333333338</v>
      </c>
      <c r="E184" s="302">
        <v>390.51666666666677</v>
      </c>
      <c r="F184" s="302">
        <v>385.43333333333339</v>
      </c>
      <c r="G184" s="302">
        <v>382.31666666666678</v>
      </c>
      <c r="H184" s="302">
        <v>398.71666666666675</v>
      </c>
      <c r="I184" s="302">
        <v>401.83333333333343</v>
      </c>
      <c r="J184" s="302">
        <v>406.91666666666674</v>
      </c>
      <c r="K184" s="301">
        <v>396.75</v>
      </c>
      <c r="L184" s="301">
        <v>388.55</v>
      </c>
      <c r="M184" s="301">
        <v>1.95668</v>
      </c>
      <c r="N184" s="1"/>
      <c r="O184" s="1"/>
    </row>
    <row r="185" spans="1:15" ht="12.75" customHeight="1">
      <c r="A185" s="30">
        <v>175</v>
      </c>
      <c r="B185" s="311" t="s">
        <v>367</v>
      </c>
      <c r="C185" s="301">
        <v>1683.05</v>
      </c>
      <c r="D185" s="302">
        <v>1680.55</v>
      </c>
      <c r="E185" s="302">
        <v>1649.35</v>
      </c>
      <c r="F185" s="302">
        <v>1615.6499999999999</v>
      </c>
      <c r="G185" s="302">
        <v>1584.4499999999998</v>
      </c>
      <c r="H185" s="302">
        <v>1714.25</v>
      </c>
      <c r="I185" s="302">
        <v>1745.4500000000003</v>
      </c>
      <c r="J185" s="302">
        <v>1779.15</v>
      </c>
      <c r="K185" s="301">
        <v>1711.75</v>
      </c>
      <c r="L185" s="301">
        <v>1646.85</v>
      </c>
      <c r="M185" s="301">
        <v>0.23744000000000001</v>
      </c>
      <c r="N185" s="1"/>
      <c r="O185" s="1"/>
    </row>
    <row r="186" spans="1:15" ht="12.75" customHeight="1">
      <c r="A186" s="30">
        <v>176</v>
      </c>
      <c r="B186" s="311" t="s">
        <v>368</v>
      </c>
      <c r="C186" s="301">
        <v>689.35</v>
      </c>
      <c r="D186" s="302">
        <v>695.68333333333339</v>
      </c>
      <c r="E186" s="302">
        <v>677.66666666666674</v>
      </c>
      <c r="F186" s="302">
        <v>665.98333333333335</v>
      </c>
      <c r="G186" s="302">
        <v>647.9666666666667</v>
      </c>
      <c r="H186" s="302">
        <v>707.36666666666679</v>
      </c>
      <c r="I186" s="302">
        <v>725.38333333333344</v>
      </c>
      <c r="J186" s="302">
        <v>737.06666666666683</v>
      </c>
      <c r="K186" s="301">
        <v>713.7</v>
      </c>
      <c r="L186" s="301">
        <v>684</v>
      </c>
      <c r="M186" s="301">
        <v>2.3527499999999999</v>
      </c>
      <c r="N186" s="1"/>
      <c r="O186" s="1"/>
    </row>
    <row r="187" spans="1:15" ht="12.75" customHeight="1">
      <c r="A187" s="30">
        <v>177</v>
      </c>
      <c r="B187" s="311" t="s">
        <v>369</v>
      </c>
      <c r="C187" s="301">
        <v>282.7</v>
      </c>
      <c r="D187" s="302">
        <v>280.5</v>
      </c>
      <c r="E187" s="302">
        <v>275.64999999999998</v>
      </c>
      <c r="F187" s="302">
        <v>268.59999999999997</v>
      </c>
      <c r="G187" s="302">
        <v>263.74999999999994</v>
      </c>
      <c r="H187" s="302">
        <v>287.55</v>
      </c>
      <c r="I187" s="302">
        <v>292.40000000000003</v>
      </c>
      <c r="J187" s="302">
        <v>299.45000000000005</v>
      </c>
      <c r="K187" s="301">
        <v>285.35000000000002</v>
      </c>
      <c r="L187" s="301">
        <v>273.45</v>
      </c>
      <c r="M187" s="301">
        <v>3.8884099999999999</v>
      </c>
      <c r="N187" s="1"/>
      <c r="O187" s="1"/>
    </row>
    <row r="188" spans="1:15" ht="12.75" customHeight="1">
      <c r="A188" s="30">
        <v>178</v>
      </c>
      <c r="B188" s="311" t="s">
        <v>370</v>
      </c>
      <c r="C188" s="301">
        <v>2774.95</v>
      </c>
      <c r="D188" s="302">
        <v>2762.8333333333335</v>
      </c>
      <c r="E188" s="302">
        <v>2716.666666666667</v>
      </c>
      <c r="F188" s="302">
        <v>2658.3833333333337</v>
      </c>
      <c r="G188" s="302">
        <v>2612.2166666666672</v>
      </c>
      <c r="H188" s="302">
        <v>2821.1166666666668</v>
      </c>
      <c r="I188" s="302">
        <v>2867.2833333333338</v>
      </c>
      <c r="J188" s="302">
        <v>2925.5666666666666</v>
      </c>
      <c r="K188" s="301">
        <v>2809</v>
      </c>
      <c r="L188" s="301">
        <v>2704.55</v>
      </c>
      <c r="M188" s="301">
        <v>0.83635999999999999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418.85</v>
      </c>
      <c r="D189" s="302">
        <v>419.2166666666667</v>
      </c>
      <c r="E189" s="302">
        <v>414.68333333333339</v>
      </c>
      <c r="F189" s="302">
        <v>410.51666666666671</v>
      </c>
      <c r="G189" s="302">
        <v>405.98333333333341</v>
      </c>
      <c r="H189" s="302">
        <v>423.38333333333338</v>
      </c>
      <c r="I189" s="302">
        <v>427.91666666666669</v>
      </c>
      <c r="J189" s="302">
        <v>432.08333333333337</v>
      </c>
      <c r="K189" s="301">
        <v>423.75</v>
      </c>
      <c r="L189" s="301">
        <v>415.05</v>
      </c>
      <c r="M189" s="301">
        <v>9.3719300000000008</v>
      </c>
      <c r="N189" s="1"/>
      <c r="O189" s="1"/>
    </row>
    <row r="190" spans="1:15" ht="12.75" customHeight="1">
      <c r="A190" s="30">
        <v>180</v>
      </c>
      <c r="B190" s="311" t="s">
        <v>371</v>
      </c>
      <c r="C190" s="301">
        <v>571.79999999999995</v>
      </c>
      <c r="D190" s="302">
        <v>578.2166666666667</v>
      </c>
      <c r="E190" s="302">
        <v>563.68333333333339</v>
      </c>
      <c r="F190" s="302">
        <v>555.56666666666672</v>
      </c>
      <c r="G190" s="302">
        <v>541.03333333333342</v>
      </c>
      <c r="H190" s="302">
        <v>586.33333333333337</v>
      </c>
      <c r="I190" s="302">
        <v>600.86666666666667</v>
      </c>
      <c r="J190" s="302">
        <v>608.98333333333335</v>
      </c>
      <c r="K190" s="301">
        <v>592.75</v>
      </c>
      <c r="L190" s="301">
        <v>570.1</v>
      </c>
      <c r="M190" s="301">
        <v>15.64864</v>
      </c>
      <c r="N190" s="1"/>
      <c r="O190" s="1"/>
    </row>
    <row r="191" spans="1:15" ht="12.75" customHeight="1">
      <c r="A191" s="30">
        <v>181</v>
      </c>
      <c r="B191" s="311" t="s">
        <v>372</v>
      </c>
      <c r="C191" s="301">
        <v>77.099999999999994</v>
      </c>
      <c r="D191" s="302">
        <v>76.283333333333331</v>
      </c>
      <c r="E191" s="302">
        <v>73.566666666666663</v>
      </c>
      <c r="F191" s="302">
        <v>70.033333333333331</v>
      </c>
      <c r="G191" s="302">
        <v>67.316666666666663</v>
      </c>
      <c r="H191" s="302">
        <v>79.816666666666663</v>
      </c>
      <c r="I191" s="302">
        <v>82.533333333333331</v>
      </c>
      <c r="J191" s="302">
        <v>86.066666666666663</v>
      </c>
      <c r="K191" s="301">
        <v>79</v>
      </c>
      <c r="L191" s="301">
        <v>72.75</v>
      </c>
      <c r="M191" s="301">
        <v>50.900199999999998</v>
      </c>
      <c r="N191" s="1"/>
      <c r="O191" s="1"/>
    </row>
    <row r="192" spans="1:15" ht="12.75" customHeight="1">
      <c r="A192" s="30">
        <v>182</v>
      </c>
      <c r="B192" s="311" t="s">
        <v>373</v>
      </c>
      <c r="C192" s="301">
        <v>132</v>
      </c>
      <c r="D192" s="302">
        <v>134.16666666666666</v>
      </c>
      <c r="E192" s="302">
        <v>128.83333333333331</v>
      </c>
      <c r="F192" s="302">
        <v>125.66666666666666</v>
      </c>
      <c r="G192" s="302">
        <v>120.33333333333331</v>
      </c>
      <c r="H192" s="302">
        <v>137.33333333333331</v>
      </c>
      <c r="I192" s="302">
        <v>142.66666666666663</v>
      </c>
      <c r="J192" s="302">
        <v>145.83333333333331</v>
      </c>
      <c r="K192" s="301">
        <v>139.5</v>
      </c>
      <c r="L192" s="301">
        <v>131</v>
      </c>
      <c r="M192" s="301">
        <v>12.09374</v>
      </c>
      <c r="N192" s="1"/>
      <c r="O192" s="1"/>
    </row>
    <row r="193" spans="1:15" ht="12.75" customHeight="1">
      <c r="A193" s="30">
        <v>183</v>
      </c>
      <c r="B193" s="311" t="s">
        <v>259</v>
      </c>
      <c r="C193" s="301">
        <v>217.9</v>
      </c>
      <c r="D193" s="302">
        <v>217.53333333333333</v>
      </c>
      <c r="E193" s="302">
        <v>213.41666666666666</v>
      </c>
      <c r="F193" s="302">
        <v>208.93333333333334</v>
      </c>
      <c r="G193" s="302">
        <v>204.81666666666666</v>
      </c>
      <c r="H193" s="302">
        <v>222.01666666666665</v>
      </c>
      <c r="I193" s="302">
        <v>226.13333333333333</v>
      </c>
      <c r="J193" s="302">
        <v>230.61666666666665</v>
      </c>
      <c r="K193" s="301">
        <v>221.65</v>
      </c>
      <c r="L193" s="301">
        <v>213.05</v>
      </c>
      <c r="M193" s="301">
        <v>21.7988</v>
      </c>
      <c r="N193" s="1"/>
      <c r="O193" s="1"/>
    </row>
    <row r="194" spans="1:15" ht="12.75" customHeight="1">
      <c r="A194" s="30">
        <v>184</v>
      </c>
      <c r="B194" s="311" t="s">
        <v>375</v>
      </c>
      <c r="C194" s="301">
        <v>997.85</v>
      </c>
      <c r="D194" s="302">
        <v>1005.7333333333332</v>
      </c>
      <c r="E194" s="302">
        <v>984.11666666666656</v>
      </c>
      <c r="F194" s="302">
        <v>970.38333333333333</v>
      </c>
      <c r="G194" s="302">
        <v>948.76666666666665</v>
      </c>
      <c r="H194" s="302">
        <v>1019.4666666666665</v>
      </c>
      <c r="I194" s="302">
        <v>1041.083333333333</v>
      </c>
      <c r="J194" s="302">
        <v>1054.8166666666664</v>
      </c>
      <c r="K194" s="301">
        <v>1027.3499999999999</v>
      </c>
      <c r="L194" s="301">
        <v>992</v>
      </c>
      <c r="M194" s="301">
        <v>0.97363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973.25</v>
      </c>
      <c r="D195" s="302">
        <v>979.91666666666663</v>
      </c>
      <c r="E195" s="302">
        <v>963.2833333333333</v>
      </c>
      <c r="F195" s="302">
        <v>953.31666666666672</v>
      </c>
      <c r="G195" s="302">
        <v>936.68333333333339</v>
      </c>
      <c r="H195" s="302">
        <v>989.88333333333321</v>
      </c>
      <c r="I195" s="302">
        <v>1006.5166666666667</v>
      </c>
      <c r="J195" s="302">
        <v>1016.4833333333331</v>
      </c>
      <c r="K195" s="301">
        <v>996.55</v>
      </c>
      <c r="L195" s="301">
        <v>969.95</v>
      </c>
      <c r="M195" s="301">
        <v>37.411189999999998</v>
      </c>
      <c r="N195" s="1"/>
      <c r="O195" s="1"/>
    </row>
    <row r="196" spans="1:15" ht="12.75" customHeight="1">
      <c r="A196" s="30">
        <v>186</v>
      </c>
      <c r="B196" s="311" t="s">
        <v>115</v>
      </c>
      <c r="C196" s="301">
        <v>1792.35</v>
      </c>
      <c r="D196" s="302">
        <v>1780.1166666666668</v>
      </c>
      <c r="E196" s="302">
        <v>1762.2333333333336</v>
      </c>
      <c r="F196" s="302">
        <v>1732.1166666666668</v>
      </c>
      <c r="G196" s="302">
        <v>1714.2333333333336</v>
      </c>
      <c r="H196" s="302">
        <v>1810.2333333333336</v>
      </c>
      <c r="I196" s="302">
        <v>1828.1166666666668</v>
      </c>
      <c r="J196" s="302">
        <v>1858.2333333333336</v>
      </c>
      <c r="K196" s="301">
        <v>1798</v>
      </c>
      <c r="L196" s="301">
        <v>1750</v>
      </c>
      <c r="M196" s="301">
        <v>6.3353200000000003</v>
      </c>
      <c r="N196" s="1"/>
      <c r="O196" s="1"/>
    </row>
    <row r="197" spans="1:15" ht="12.75" customHeight="1">
      <c r="A197" s="30">
        <v>187</v>
      </c>
      <c r="B197" s="311" t="s">
        <v>116</v>
      </c>
      <c r="C197" s="301">
        <v>1348</v>
      </c>
      <c r="D197" s="302">
        <v>1346</v>
      </c>
      <c r="E197" s="302">
        <v>1338</v>
      </c>
      <c r="F197" s="302">
        <v>1328</v>
      </c>
      <c r="G197" s="302">
        <v>1320</v>
      </c>
      <c r="H197" s="302">
        <v>1356</v>
      </c>
      <c r="I197" s="302">
        <v>1364</v>
      </c>
      <c r="J197" s="302">
        <v>1374</v>
      </c>
      <c r="K197" s="301">
        <v>1354</v>
      </c>
      <c r="L197" s="301">
        <v>1336</v>
      </c>
      <c r="M197" s="301">
        <v>62.379109999999997</v>
      </c>
      <c r="N197" s="1"/>
      <c r="O197" s="1"/>
    </row>
    <row r="198" spans="1:15" ht="12.75" customHeight="1">
      <c r="A198" s="30">
        <v>188</v>
      </c>
      <c r="B198" s="311" t="s">
        <v>117</v>
      </c>
      <c r="C198" s="301">
        <v>550</v>
      </c>
      <c r="D198" s="302">
        <v>547.86666666666667</v>
      </c>
      <c r="E198" s="302">
        <v>539.73333333333335</v>
      </c>
      <c r="F198" s="302">
        <v>529.4666666666667</v>
      </c>
      <c r="G198" s="302">
        <v>521.33333333333337</v>
      </c>
      <c r="H198" s="302">
        <v>558.13333333333333</v>
      </c>
      <c r="I198" s="302">
        <v>566.26666666666677</v>
      </c>
      <c r="J198" s="302">
        <v>576.5333333333333</v>
      </c>
      <c r="K198" s="301">
        <v>556</v>
      </c>
      <c r="L198" s="301">
        <v>537.6</v>
      </c>
      <c r="M198" s="301">
        <v>62.282989999999998</v>
      </c>
      <c r="N198" s="1"/>
      <c r="O198" s="1"/>
    </row>
    <row r="199" spans="1:15" ht="12.75" customHeight="1">
      <c r="A199" s="30">
        <v>189</v>
      </c>
      <c r="B199" s="311" t="s">
        <v>376</v>
      </c>
      <c r="C199" s="301">
        <v>55.15</v>
      </c>
      <c r="D199" s="302">
        <v>55.766666666666673</v>
      </c>
      <c r="E199" s="302">
        <v>54.183333333333344</v>
      </c>
      <c r="F199" s="302">
        <v>53.216666666666669</v>
      </c>
      <c r="G199" s="302">
        <v>51.63333333333334</v>
      </c>
      <c r="H199" s="302">
        <v>56.733333333333348</v>
      </c>
      <c r="I199" s="302">
        <v>58.316666666666677</v>
      </c>
      <c r="J199" s="302">
        <v>59.283333333333353</v>
      </c>
      <c r="K199" s="301">
        <v>57.35</v>
      </c>
      <c r="L199" s="301">
        <v>54.8</v>
      </c>
      <c r="M199" s="301">
        <v>38.088920000000002</v>
      </c>
      <c r="N199" s="1"/>
      <c r="O199" s="1"/>
    </row>
    <row r="200" spans="1:15" ht="12.75" customHeight="1">
      <c r="A200" s="30">
        <v>190</v>
      </c>
      <c r="B200" s="311" t="s">
        <v>1104</v>
      </c>
      <c r="C200" s="301">
        <v>3295.2</v>
      </c>
      <c r="D200" s="302">
        <v>3288.3833333333332</v>
      </c>
      <c r="E200" s="302">
        <v>3246.7666666666664</v>
      </c>
      <c r="F200" s="302">
        <v>3198.333333333333</v>
      </c>
      <c r="G200" s="302">
        <v>3156.7166666666662</v>
      </c>
      <c r="H200" s="302">
        <v>3336.8166666666666</v>
      </c>
      <c r="I200" s="302">
        <v>3378.4333333333334</v>
      </c>
      <c r="J200" s="302">
        <v>3426.8666666666668</v>
      </c>
      <c r="K200" s="301">
        <v>3330</v>
      </c>
      <c r="L200" s="301">
        <v>3239.95</v>
      </c>
      <c r="M200" s="301">
        <v>3.5569999999999997E-2</v>
      </c>
      <c r="N200" s="1"/>
      <c r="O200" s="1"/>
    </row>
    <row r="201" spans="1:15" ht="12.75" customHeight="1">
      <c r="A201" s="30">
        <v>191</v>
      </c>
      <c r="B201" s="311" t="s">
        <v>377</v>
      </c>
      <c r="C201" s="301">
        <v>828.95</v>
      </c>
      <c r="D201" s="302">
        <v>835.63333333333321</v>
      </c>
      <c r="E201" s="302">
        <v>818.11666666666645</v>
      </c>
      <c r="F201" s="302">
        <v>807.28333333333319</v>
      </c>
      <c r="G201" s="302">
        <v>789.76666666666642</v>
      </c>
      <c r="H201" s="302">
        <v>846.46666666666647</v>
      </c>
      <c r="I201" s="302">
        <v>863.98333333333335</v>
      </c>
      <c r="J201" s="302">
        <v>874.81666666666649</v>
      </c>
      <c r="K201" s="301">
        <v>853.15</v>
      </c>
      <c r="L201" s="301">
        <v>824.8</v>
      </c>
      <c r="M201" s="301">
        <v>2.17076</v>
      </c>
      <c r="N201" s="1"/>
      <c r="O201" s="1"/>
    </row>
    <row r="202" spans="1:15" ht="12.75" customHeight="1">
      <c r="A202" s="30">
        <v>192</v>
      </c>
      <c r="B202" s="311" t="s">
        <v>801</v>
      </c>
      <c r="C202" s="301">
        <v>16.25</v>
      </c>
      <c r="D202" s="302">
        <v>15.850000000000001</v>
      </c>
      <c r="E202" s="302">
        <v>14.750000000000004</v>
      </c>
      <c r="F202" s="302">
        <v>13.250000000000002</v>
      </c>
      <c r="G202" s="302">
        <v>12.150000000000004</v>
      </c>
      <c r="H202" s="302">
        <v>17.350000000000001</v>
      </c>
      <c r="I202" s="302">
        <v>18.449999999999996</v>
      </c>
      <c r="J202" s="302">
        <v>19.950000000000003</v>
      </c>
      <c r="K202" s="301">
        <v>16.95</v>
      </c>
      <c r="L202" s="301">
        <v>14.35</v>
      </c>
      <c r="M202" s="301">
        <v>11.55639</v>
      </c>
      <c r="N202" s="1"/>
      <c r="O202" s="1"/>
    </row>
    <row r="203" spans="1:15" ht="12.75" customHeight="1">
      <c r="A203" s="30">
        <v>193</v>
      </c>
      <c r="B203" s="311" t="s">
        <v>378</v>
      </c>
      <c r="C203" s="301">
        <v>881.15</v>
      </c>
      <c r="D203" s="302">
        <v>885.83333333333337</v>
      </c>
      <c r="E203" s="302">
        <v>865.61666666666679</v>
      </c>
      <c r="F203" s="302">
        <v>850.08333333333337</v>
      </c>
      <c r="G203" s="302">
        <v>829.86666666666679</v>
      </c>
      <c r="H203" s="302">
        <v>901.36666666666679</v>
      </c>
      <c r="I203" s="302">
        <v>921.58333333333326</v>
      </c>
      <c r="J203" s="302">
        <v>937.11666666666679</v>
      </c>
      <c r="K203" s="301">
        <v>906.05</v>
      </c>
      <c r="L203" s="301">
        <v>870.3</v>
      </c>
      <c r="M203" s="301">
        <v>2.3751699999999998</v>
      </c>
      <c r="N203" s="1"/>
      <c r="O203" s="1"/>
    </row>
    <row r="204" spans="1:15" ht="12.75" customHeight="1">
      <c r="A204" s="30">
        <v>194</v>
      </c>
      <c r="B204" s="311" t="s">
        <v>112</v>
      </c>
      <c r="C204" s="301">
        <v>1098.2</v>
      </c>
      <c r="D204" s="302">
        <v>1097.7166666666665</v>
      </c>
      <c r="E204" s="302">
        <v>1087.4333333333329</v>
      </c>
      <c r="F204" s="302">
        <v>1076.6666666666665</v>
      </c>
      <c r="G204" s="302">
        <v>1066.383333333333</v>
      </c>
      <c r="H204" s="302">
        <v>1108.4833333333329</v>
      </c>
      <c r="I204" s="302">
        <v>1118.7666666666662</v>
      </c>
      <c r="J204" s="302">
        <v>1129.5333333333328</v>
      </c>
      <c r="K204" s="301">
        <v>1108</v>
      </c>
      <c r="L204" s="301">
        <v>1086.95</v>
      </c>
      <c r="M204" s="301">
        <v>13.74865</v>
      </c>
      <c r="N204" s="1"/>
      <c r="O204" s="1"/>
    </row>
    <row r="205" spans="1:15" ht="12.75" customHeight="1">
      <c r="A205" s="30">
        <v>195</v>
      </c>
      <c r="B205" s="311" t="s">
        <v>380</v>
      </c>
      <c r="C205" s="301">
        <v>105.3</v>
      </c>
      <c r="D205" s="302">
        <v>106.10000000000001</v>
      </c>
      <c r="E205" s="302">
        <v>103.45000000000002</v>
      </c>
      <c r="F205" s="302">
        <v>101.60000000000001</v>
      </c>
      <c r="G205" s="302">
        <v>98.950000000000017</v>
      </c>
      <c r="H205" s="302">
        <v>107.95000000000002</v>
      </c>
      <c r="I205" s="302">
        <v>110.60000000000002</v>
      </c>
      <c r="J205" s="302">
        <v>112.45000000000002</v>
      </c>
      <c r="K205" s="301">
        <v>108.75</v>
      </c>
      <c r="L205" s="301">
        <v>104.25</v>
      </c>
      <c r="M205" s="301">
        <v>5.4565799999999998</v>
      </c>
      <c r="N205" s="1"/>
      <c r="O205" s="1"/>
    </row>
    <row r="206" spans="1:15" ht="12.75" customHeight="1">
      <c r="A206" s="30">
        <v>196</v>
      </c>
      <c r="B206" s="311" t="s">
        <v>118</v>
      </c>
      <c r="C206" s="301">
        <v>2719.7</v>
      </c>
      <c r="D206" s="302">
        <v>2735.5666666666671</v>
      </c>
      <c r="E206" s="302">
        <v>2698.1333333333341</v>
      </c>
      <c r="F206" s="302">
        <v>2676.5666666666671</v>
      </c>
      <c r="G206" s="302">
        <v>2639.1333333333341</v>
      </c>
      <c r="H206" s="302">
        <v>2757.1333333333341</v>
      </c>
      <c r="I206" s="302">
        <v>2794.5666666666675</v>
      </c>
      <c r="J206" s="302">
        <v>2816.1333333333341</v>
      </c>
      <c r="K206" s="301">
        <v>2773</v>
      </c>
      <c r="L206" s="301">
        <v>2714</v>
      </c>
      <c r="M206" s="301">
        <v>6.4373500000000003</v>
      </c>
      <c r="N206" s="1"/>
      <c r="O206" s="1"/>
    </row>
    <row r="207" spans="1:15" ht="12.75" customHeight="1">
      <c r="A207" s="30">
        <v>197</v>
      </c>
      <c r="B207" s="311" t="s">
        <v>791</v>
      </c>
      <c r="C207" s="301">
        <v>239</v>
      </c>
      <c r="D207" s="302">
        <v>241.33333333333334</v>
      </c>
      <c r="E207" s="302">
        <v>234.66666666666669</v>
      </c>
      <c r="F207" s="302">
        <v>230.33333333333334</v>
      </c>
      <c r="G207" s="302">
        <v>223.66666666666669</v>
      </c>
      <c r="H207" s="302">
        <v>245.66666666666669</v>
      </c>
      <c r="I207" s="302">
        <v>252.33333333333337</v>
      </c>
      <c r="J207" s="302">
        <v>256.66666666666669</v>
      </c>
      <c r="K207" s="301">
        <v>248</v>
      </c>
      <c r="L207" s="301">
        <v>237</v>
      </c>
      <c r="M207" s="301">
        <v>14.021470000000001</v>
      </c>
      <c r="N207" s="1"/>
      <c r="O207" s="1"/>
    </row>
    <row r="208" spans="1:15" ht="12.75" customHeight="1">
      <c r="A208" s="30">
        <v>198</v>
      </c>
      <c r="B208" s="311" t="s">
        <v>120</v>
      </c>
      <c r="C208" s="301">
        <v>338.65</v>
      </c>
      <c r="D208" s="302">
        <v>341.86666666666662</v>
      </c>
      <c r="E208" s="302">
        <v>333.83333333333326</v>
      </c>
      <c r="F208" s="302">
        <v>329.01666666666665</v>
      </c>
      <c r="G208" s="302">
        <v>320.98333333333329</v>
      </c>
      <c r="H208" s="302">
        <v>346.68333333333322</v>
      </c>
      <c r="I208" s="302">
        <v>354.71666666666664</v>
      </c>
      <c r="J208" s="302">
        <v>359.53333333333319</v>
      </c>
      <c r="K208" s="301">
        <v>349.9</v>
      </c>
      <c r="L208" s="301">
        <v>337.05</v>
      </c>
      <c r="M208" s="301">
        <v>212.25417999999999</v>
      </c>
      <c r="N208" s="1"/>
      <c r="O208" s="1"/>
    </row>
    <row r="209" spans="1:15" ht="12.75" customHeight="1">
      <c r="A209" s="30">
        <v>199</v>
      </c>
      <c r="B209" s="311" t="s">
        <v>802</v>
      </c>
      <c r="C209" s="301">
        <v>1067.0999999999999</v>
      </c>
      <c r="D209" s="302">
        <v>1071.7</v>
      </c>
      <c r="E209" s="302">
        <v>1053.4000000000001</v>
      </c>
      <c r="F209" s="302">
        <v>1039.7</v>
      </c>
      <c r="G209" s="302">
        <v>1021.4000000000001</v>
      </c>
      <c r="H209" s="302">
        <v>1085.4000000000001</v>
      </c>
      <c r="I209" s="302">
        <v>1103.6999999999998</v>
      </c>
      <c r="J209" s="302">
        <v>1117.4000000000001</v>
      </c>
      <c r="K209" s="301">
        <v>1090</v>
      </c>
      <c r="L209" s="301">
        <v>1058</v>
      </c>
      <c r="M209" s="301">
        <v>0.89</v>
      </c>
      <c r="N209" s="1"/>
      <c r="O209" s="1"/>
    </row>
    <row r="210" spans="1:15" ht="12.75" customHeight="1">
      <c r="A210" s="30">
        <v>200</v>
      </c>
      <c r="B210" s="311" t="s">
        <v>260</v>
      </c>
      <c r="C210" s="301">
        <v>1769.8</v>
      </c>
      <c r="D210" s="302">
        <v>1774.9333333333334</v>
      </c>
      <c r="E210" s="302">
        <v>1750.8666666666668</v>
      </c>
      <c r="F210" s="302">
        <v>1731.9333333333334</v>
      </c>
      <c r="G210" s="302">
        <v>1707.8666666666668</v>
      </c>
      <c r="H210" s="302">
        <v>1793.8666666666668</v>
      </c>
      <c r="I210" s="302">
        <v>1817.9333333333334</v>
      </c>
      <c r="J210" s="302">
        <v>1836.8666666666668</v>
      </c>
      <c r="K210" s="301">
        <v>1799</v>
      </c>
      <c r="L210" s="301">
        <v>1756</v>
      </c>
      <c r="M210" s="301">
        <v>3.3144999999999998</v>
      </c>
      <c r="N210" s="1"/>
      <c r="O210" s="1"/>
    </row>
    <row r="211" spans="1:15" ht="12.75" customHeight="1">
      <c r="A211" s="30">
        <v>201</v>
      </c>
      <c r="B211" s="311" t="s">
        <v>381</v>
      </c>
      <c r="C211" s="301">
        <v>87.1</v>
      </c>
      <c r="D211" s="302">
        <v>88.100000000000009</v>
      </c>
      <c r="E211" s="302">
        <v>85.450000000000017</v>
      </c>
      <c r="F211" s="302">
        <v>83.800000000000011</v>
      </c>
      <c r="G211" s="302">
        <v>81.15000000000002</v>
      </c>
      <c r="H211" s="302">
        <v>89.750000000000014</v>
      </c>
      <c r="I211" s="302">
        <v>92.40000000000002</v>
      </c>
      <c r="J211" s="302">
        <v>94.050000000000011</v>
      </c>
      <c r="K211" s="301">
        <v>90.75</v>
      </c>
      <c r="L211" s="301">
        <v>86.45</v>
      </c>
      <c r="M211" s="301">
        <v>50.488819999999997</v>
      </c>
      <c r="N211" s="1"/>
      <c r="O211" s="1"/>
    </row>
    <row r="212" spans="1:15" ht="12.75" customHeight="1">
      <c r="A212" s="30">
        <v>202</v>
      </c>
      <c r="B212" s="311" t="s">
        <v>121</v>
      </c>
      <c r="C212" s="301">
        <v>217.2</v>
      </c>
      <c r="D212" s="302">
        <v>219.29999999999998</v>
      </c>
      <c r="E212" s="302">
        <v>213.99999999999997</v>
      </c>
      <c r="F212" s="302">
        <v>210.79999999999998</v>
      </c>
      <c r="G212" s="302">
        <v>205.49999999999997</v>
      </c>
      <c r="H212" s="302">
        <v>222.49999999999997</v>
      </c>
      <c r="I212" s="302">
        <v>227.79999999999998</v>
      </c>
      <c r="J212" s="302">
        <v>230.99999999999997</v>
      </c>
      <c r="K212" s="301">
        <v>224.6</v>
      </c>
      <c r="L212" s="301">
        <v>216.1</v>
      </c>
      <c r="M212" s="301">
        <v>67.052430000000001</v>
      </c>
      <c r="N212" s="1"/>
      <c r="O212" s="1"/>
    </row>
    <row r="213" spans="1:15" ht="12.75" customHeight="1">
      <c r="A213" s="30">
        <v>203</v>
      </c>
      <c r="B213" s="311" t="s">
        <v>122</v>
      </c>
      <c r="C213" s="301">
        <v>2230.6</v>
      </c>
      <c r="D213" s="302">
        <v>2231</v>
      </c>
      <c r="E213" s="302">
        <v>2213</v>
      </c>
      <c r="F213" s="302">
        <v>2195.4</v>
      </c>
      <c r="G213" s="302">
        <v>2177.4</v>
      </c>
      <c r="H213" s="302">
        <v>2248.6</v>
      </c>
      <c r="I213" s="302">
        <v>2266.6</v>
      </c>
      <c r="J213" s="302">
        <v>2284.1999999999998</v>
      </c>
      <c r="K213" s="301">
        <v>2249</v>
      </c>
      <c r="L213" s="301">
        <v>2213.4</v>
      </c>
      <c r="M213" s="301">
        <v>23.872119999999999</v>
      </c>
      <c r="N213" s="1"/>
      <c r="O213" s="1"/>
    </row>
    <row r="214" spans="1:15" ht="12.75" customHeight="1">
      <c r="A214" s="30">
        <v>204</v>
      </c>
      <c r="B214" s="311" t="s">
        <v>261</v>
      </c>
      <c r="C214" s="301">
        <v>249.35</v>
      </c>
      <c r="D214" s="302">
        <v>251.11666666666665</v>
      </c>
      <c r="E214" s="302">
        <v>246.7833333333333</v>
      </c>
      <c r="F214" s="302">
        <v>244.21666666666667</v>
      </c>
      <c r="G214" s="302">
        <v>239.88333333333333</v>
      </c>
      <c r="H214" s="302">
        <v>253.68333333333328</v>
      </c>
      <c r="I214" s="302">
        <v>258.01666666666659</v>
      </c>
      <c r="J214" s="302">
        <v>260.58333333333326</v>
      </c>
      <c r="K214" s="301">
        <v>255.45</v>
      </c>
      <c r="L214" s="301">
        <v>248.55</v>
      </c>
      <c r="M214" s="301">
        <v>2.4934099999999999</v>
      </c>
      <c r="N214" s="1"/>
      <c r="O214" s="1"/>
    </row>
    <row r="215" spans="1:15" ht="12.75" customHeight="1">
      <c r="A215" s="30">
        <v>205</v>
      </c>
      <c r="B215" s="311" t="s">
        <v>289</v>
      </c>
      <c r="C215" s="301">
        <v>3151.7</v>
      </c>
      <c r="D215" s="302">
        <v>3147.2333333333336</v>
      </c>
      <c r="E215" s="302">
        <v>3129.4666666666672</v>
      </c>
      <c r="F215" s="302">
        <v>3107.2333333333336</v>
      </c>
      <c r="G215" s="302">
        <v>3089.4666666666672</v>
      </c>
      <c r="H215" s="302">
        <v>3169.4666666666672</v>
      </c>
      <c r="I215" s="302">
        <v>3187.2333333333336</v>
      </c>
      <c r="J215" s="302">
        <v>3209.4666666666672</v>
      </c>
      <c r="K215" s="301">
        <v>3165</v>
      </c>
      <c r="L215" s="301">
        <v>3125</v>
      </c>
      <c r="M215" s="301">
        <v>0.1643</v>
      </c>
      <c r="N215" s="1"/>
      <c r="O215" s="1"/>
    </row>
    <row r="216" spans="1:15" ht="12.75" customHeight="1">
      <c r="A216" s="30">
        <v>206</v>
      </c>
      <c r="B216" s="311" t="s">
        <v>803</v>
      </c>
      <c r="C216" s="301">
        <v>743.7</v>
      </c>
      <c r="D216" s="302">
        <v>740.9666666666667</v>
      </c>
      <c r="E216" s="302">
        <v>735.38333333333344</v>
      </c>
      <c r="F216" s="302">
        <v>727.06666666666672</v>
      </c>
      <c r="G216" s="302">
        <v>721.48333333333346</v>
      </c>
      <c r="H216" s="302">
        <v>749.28333333333342</v>
      </c>
      <c r="I216" s="302">
        <v>754.86666666666667</v>
      </c>
      <c r="J216" s="302">
        <v>763.18333333333339</v>
      </c>
      <c r="K216" s="301">
        <v>746.55</v>
      </c>
      <c r="L216" s="301">
        <v>732.65</v>
      </c>
      <c r="M216" s="301">
        <v>0.34337000000000001</v>
      </c>
      <c r="N216" s="1"/>
      <c r="O216" s="1"/>
    </row>
    <row r="217" spans="1:15" ht="12.75" customHeight="1">
      <c r="A217" s="30">
        <v>207</v>
      </c>
      <c r="B217" s="311" t="s">
        <v>382</v>
      </c>
      <c r="C217" s="301">
        <v>33787.699999999997</v>
      </c>
      <c r="D217" s="302">
        <v>33583.183333333334</v>
      </c>
      <c r="E217" s="302">
        <v>32970.466666666667</v>
      </c>
      <c r="F217" s="302">
        <v>32153.233333333334</v>
      </c>
      <c r="G217" s="302">
        <v>31540.516666666666</v>
      </c>
      <c r="H217" s="302">
        <v>34400.416666666672</v>
      </c>
      <c r="I217" s="302">
        <v>35013.133333333346</v>
      </c>
      <c r="J217" s="302">
        <v>35830.366666666669</v>
      </c>
      <c r="K217" s="301">
        <v>34195.9</v>
      </c>
      <c r="L217" s="301">
        <v>32765.95</v>
      </c>
      <c r="M217" s="301">
        <v>0.10736999999999999</v>
      </c>
      <c r="N217" s="1"/>
      <c r="O217" s="1"/>
    </row>
    <row r="218" spans="1:15" ht="12.75" customHeight="1">
      <c r="A218" s="30">
        <v>208</v>
      </c>
      <c r="B218" s="311" t="s">
        <v>383</v>
      </c>
      <c r="C218" s="301">
        <v>34.799999999999997</v>
      </c>
      <c r="D218" s="302">
        <v>34.9</v>
      </c>
      <c r="E218" s="302">
        <v>34.4</v>
      </c>
      <c r="F218" s="302">
        <v>34</v>
      </c>
      <c r="G218" s="302">
        <v>33.5</v>
      </c>
      <c r="H218" s="302">
        <v>35.299999999999997</v>
      </c>
      <c r="I218" s="302">
        <v>35.799999999999997</v>
      </c>
      <c r="J218" s="302">
        <v>36.199999999999996</v>
      </c>
      <c r="K218" s="301">
        <v>35.4</v>
      </c>
      <c r="L218" s="301">
        <v>34.5</v>
      </c>
      <c r="M218" s="301">
        <v>7.3953899999999999</v>
      </c>
      <c r="N218" s="1"/>
      <c r="O218" s="1"/>
    </row>
    <row r="219" spans="1:15" ht="12.75" customHeight="1">
      <c r="A219" s="30">
        <v>209</v>
      </c>
      <c r="B219" s="311" t="s">
        <v>114</v>
      </c>
      <c r="C219" s="301">
        <v>2170.85</v>
      </c>
      <c r="D219" s="302">
        <v>2172.3166666666671</v>
      </c>
      <c r="E219" s="302">
        <v>2150.6333333333341</v>
      </c>
      <c r="F219" s="302">
        <v>2130.416666666667</v>
      </c>
      <c r="G219" s="302">
        <v>2108.733333333334</v>
      </c>
      <c r="H219" s="302">
        <v>2192.5333333333342</v>
      </c>
      <c r="I219" s="302">
        <v>2214.2166666666676</v>
      </c>
      <c r="J219" s="302">
        <v>2234.4333333333343</v>
      </c>
      <c r="K219" s="301">
        <v>2194</v>
      </c>
      <c r="L219" s="301">
        <v>2152.1</v>
      </c>
      <c r="M219" s="301">
        <v>30.523099999999999</v>
      </c>
      <c r="N219" s="1"/>
      <c r="O219" s="1"/>
    </row>
    <row r="220" spans="1:15" ht="12.75" customHeight="1">
      <c r="A220" s="30">
        <v>210</v>
      </c>
      <c r="B220" s="311" t="s">
        <v>124</v>
      </c>
      <c r="C220" s="301">
        <v>707.2</v>
      </c>
      <c r="D220" s="302">
        <v>706.76666666666677</v>
      </c>
      <c r="E220" s="302">
        <v>701.63333333333355</v>
      </c>
      <c r="F220" s="302">
        <v>696.06666666666683</v>
      </c>
      <c r="G220" s="302">
        <v>690.93333333333362</v>
      </c>
      <c r="H220" s="302">
        <v>712.33333333333348</v>
      </c>
      <c r="I220" s="302">
        <v>717.4666666666667</v>
      </c>
      <c r="J220" s="302">
        <v>723.03333333333342</v>
      </c>
      <c r="K220" s="301">
        <v>711.9</v>
      </c>
      <c r="L220" s="301">
        <v>701.2</v>
      </c>
      <c r="M220" s="301">
        <v>119.70404000000001</v>
      </c>
      <c r="N220" s="1"/>
      <c r="O220" s="1"/>
    </row>
    <row r="221" spans="1:15" ht="12.75" customHeight="1">
      <c r="A221" s="30">
        <v>211</v>
      </c>
      <c r="B221" s="311" t="s">
        <v>125</v>
      </c>
      <c r="C221" s="301">
        <v>1120.95</v>
      </c>
      <c r="D221" s="302">
        <v>1119.9000000000001</v>
      </c>
      <c r="E221" s="302">
        <v>1109.9000000000001</v>
      </c>
      <c r="F221" s="302">
        <v>1098.8499999999999</v>
      </c>
      <c r="G221" s="302">
        <v>1088.8499999999999</v>
      </c>
      <c r="H221" s="302">
        <v>1130.9500000000003</v>
      </c>
      <c r="I221" s="302">
        <v>1140.9500000000003</v>
      </c>
      <c r="J221" s="302">
        <v>1152.0000000000005</v>
      </c>
      <c r="K221" s="301">
        <v>1129.9000000000001</v>
      </c>
      <c r="L221" s="301">
        <v>1108.8499999999999</v>
      </c>
      <c r="M221" s="301">
        <v>6.1979300000000004</v>
      </c>
      <c r="N221" s="1"/>
      <c r="O221" s="1"/>
    </row>
    <row r="222" spans="1:15" ht="12.75" customHeight="1">
      <c r="A222" s="30">
        <v>212</v>
      </c>
      <c r="B222" s="311" t="s">
        <v>126</v>
      </c>
      <c r="C222" s="301">
        <v>489</v>
      </c>
      <c r="D222" s="302">
        <v>487.63333333333338</v>
      </c>
      <c r="E222" s="302">
        <v>482.86666666666679</v>
      </c>
      <c r="F222" s="302">
        <v>476.73333333333341</v>
      </c>
      <c r="G222" s="302">
        <v>471.96666666666681</v>
      </c>
      <c r="H222" s="302">
        <v>493.76666666666677</v>
      </c>
      <c r="I222" s="302">
        <v>498.5333333333333</v>
      </c>
      <c r="J222" s="302">
        <v>504.66666666666674</v>
      </c>
      <c r="K222" s="301">
        <v>492.4</v>
      </c>
      <c r="L222" s="301">
        <v>481.5</v>
      </c>
      <c r="M222" s="301">
        <v>20.03895</v>
      </c>
      <c r="N222" s="1"/>
      <c r="O222" s="1"/>
    </row>
    <row r="223" spans="1:15" ht="12.75" customHeight="1">
      <c r="A223" s="30">
        <v>213</v>
      </c>
      <c r="B223" s="311" t="s">
        <v>262</v>
      </c>
      <c r="C223" s="301">
        <v>428.9</v>
      </c>
      <c r="D223" s="302">
        <v>431.41666666666669</v>
      </c>
      <c r="E223" s="302">
        <v>425.53333333333336</v>
      </c>
      <c r="F223" s="302">
        <v>422.16666666666669</v>
      </c>
      <c r="G223" s="302">
        <v>416.28333333333336</v>
      </c>
      <c r="H223" s="302">
        <v>434.78333333333336</v>
      </c>
      <c r="I223" s="302">
        <v>440.66666666666669</v>
      </c>
      <c r="J223" s="302">
        <v>444.03333333333336</v>
      </c>
      <c r="K223" s="301">
        <v>437.3</v>
      </c>
      <c r="L223" s="301">
        <v>428.05</v>
      </c>
      <c r="M223" s="301">
        <v>1.7361599999999999</v>
      </c>
      <c r="N223" s="1"/>
      <c r="O223" s="1"/>
    </row>
    <row r="224" spans="1:15" ht="12.75" customHeight="1">
      <c r="A224" s="30">
        <v>214</v>
      </c>
      <c r="B224" s="311" t="s">
        <v>385</v>
      </c>
      <c r="C224" s="301">
        <v>30.8</v>
      </c>
      <c r="D224" s="302">
        <v>30.8</v>
      </c>
      <c r="E224" s="302">
        <v>30.5</v>
      </c>
      <c r="F224" s="302">
        <v>30.2</v>
      </c>
      <c r="G224" s="302">
        <v>29.9</v>
      </c>
      <c r="H224" s="302">
        <v>31.1</v>
      </c>
      <c r="I224" s="302">
        <v>31.400000000000006</v>
      </c>
      <c r="J224" s="302">
        <v>31.700000000000003</v>
      </c>
      <c r="K224" s="301">
        <v>31.1</v>
      </c>
      <c r="L224" s="301">
        <v>30.5</v>
      </c>
      <c r="M224" s="301">
        <v>32.340789999999998</v>
      </c>
      <c r="N224" s="1"/>
      <c r="O224" s="1"/>
    </row>
    <row r="225" spans="1:15" ht="12.75" customHeight="1">
      <c r="A225" s="30">
        <v>215</v>
      </c>
      <c r="B225" s="311" t="s">
        <v>128</v>
      </c>
      <c r="C225" s="301">
        <v>31.45</v>
      </c>
      <c r="D225" s="302">
        <v>31.45</v>
      </c>
      <c r="E225" s="302">
        <v>30.95</v>
      </c>
      <c r="F225" s="302">
        <v>30.45</v>
      </c>
      <c r="G225" s="302">
        <v>29.95</v>
      </c>
      <c r="H225" s="302">
        <v>31.95</v>
      </c>
      <c r="I225" s="302">
        <v>32.450000000000003</v>
      </c>
      <c r="J225" s="302">
        <v>32.950000000000003</v>
      </c>
      <c r="K225" s="301">
        <v>31.95</v>
      </c>
      <c r="L225" s="301">
        <v>30.95</v>
      </c>
      <c r="M225" s="301">
        <v>340.25020000000001</v>
      </c>
      <c r="N225" s="1"/>
      <c r="O225" s="1"/>
    </row>
    <row r="226" spans="1:15" ht="12.75" customHeight="1">
      <c r="A226" s="30">
        <v>216</v>
      </c>
      <c r="B226" s="311" t="s">
        <v>386</v>
      </c>
      <c r="C226" s="301">
        <v>49.15</v>
      </c>
      <c r="D226" s="302">
        <v>49.333333333333336</v>
      </c>
      <c r="E226" s="302">
        <v>48.466666666666669</v>
      </c>
      <c r="F226" s="302">
        <v>47.783333333333331</v>
      </c>
      <c r="G226" s="302">
        <v>46.916666666666664</v>
      </c>
      <c r="H226" s="302">
        <v>50.016666666666673</v>
      </c>
      <c r="I226" s="302">
        <v>50.883333333333333</v>
      </c>
      <c r="J226" s="302">
        <v>51.566666666666677</v>
      </c>
      <c r="K226" s="301">
        <v>50.2</v>
      </c>
      <c r="L226" s="301">
        <v>48.65</v>
      </c>
      <c r="M226" s="301">
        <v>41.35445</v>
      </c>
      <c r="N226" s="1"/>
      <c r="O226" s="1"/>
    </row>
    <row r="227" spans="1:15" ht="12.75" customHeight="1">
      <c r="A227" s="30">
        <v>217</v>
      </c>
      <c r="B227" s="311" t="s">
        <v>387</v>
      </c>
      <c r="C227" s="301">
        <v>899.6</v>
      </c>
      <c r="D227" s="302">
        <v>901.38333333333333</v>
      </c>
      <c r="E227" s="302">
        <v>888.7166666666667</v>
      </c>
      <c r="F227" s="302">
        <v>877.83333333333337</v>
      </c>
      <c r="G227" s="302">
        <v>865.16666666666674</v>
      </c>
      <c r="H227" s="302">
        <v>912.26666666666665</v>
      </c>
      <c r="I227" s="302">
        <v>924.93333333333339</v>
      </c>
      <c r="J227" s="302">
        <v>935.81666666666661</v>
      </c>
      <c r="K227" s="301">
        <v>914.05</v>
      </c>
      <c r="L227" s="301">
        <v>890.5</v>
      </c>
      <c r="M227" s="301">
        <v>0.17107</v>
      </c>
      <c r="N227" s="1"/>
      <c r="O227" s="1"/>
    </row>
    <row r="228" spans="1:15" ht="12.75" customHeight="1">
      <c r="A228" s="30">
        <v>218</v>
      </c>
      <c r="B228" s="311" t="s">
        <v>388</v>
      </c>
      <c r="C228" s="301">
        <v>323.75</v>
      </c>
      <c r="D228" s="302">
        <v>321.0333333333333</v>
      </c>
      <c r="E228" s="302">
        <v>316.26666666666659</v>
      </c>
      <c r="F228" s="302">
        <v>308.7833333333333</v>
      </c>
      <c r="G228" s="302">
        <v>304.01666666666659</v>
      </c>
      <c r="H228" s="302">
        <v>328.51666666666659</v>
      </c>
      <c r="I228" s="302">
        <v>333.28333333333325</v>
      </c>
      <c r="J228" s="302">
        <v>340.76666666666659</v>
      </c>
      <c r="K228" s="301">
        <v>325.8</v>
      </c>
      <c r="L228" s="301">
        <v>313.55</v>
      </c>
      <c r="M228" s="301">
        <v>3.1764800000000002</v>
      </c>
      <c r="N228" s="1"/>
      <c r="O228" s="1"/>
    </row>
    <row r="229" spans="1:15" ht="12.75" customHeight="1">
      <c r="A229" s="30">
        <v>219</v>
      </c>
      <c r="B229" s="311" t="s">
        <v>389</v>
      </c>
      <c r="C229" s="301">
        <v>1481.05</v>
      </c>
      <c r="D229" s="302">
        <v>1482.9833333333333</v>
      </c>
      <c r="E229" s="302">
        <v>1439.1666666666667</v>
      </c>
      <c r="F229" s="302">
        <v>1397.2833333333333</v>
      </c>
      <c r="G229" s="302">
        <v>1353.4666666666667</v>
      </c>
      <c r="H229" s="302">
        <v>1524.8666666666668</v>
      </c>
      <c r="I229" s="302">
        <v>1568.6833333333334</v>
      </c>
      <c r="J229" s="302">
        <v>1610.5666666666668</v>
      </c>
      <c r="K229" s="301">
        <v>1526.8</v>
      </c>
      <c r="L229" s="301">
        <v>1441.1</v>
      </c>
      <c r="M229" s="301">
        <v>0.44353999999999999</v>
      </c>
      <c r="N229" s="1"/>
      <c r="O229" s="1"/>
    </row>
    <row r="230" spans="1:15" ht="12.75" customHeight="1">
      <c r="A230" s="30">
        <v>220</v>
      </c>
      <c r="B230" s="311" t="s">
        <v>390</v>
      </c>
      <c r="C230" s="301">
        <v>202.25</v>
      </c>
      <c r="D230" s="302">
        <v>204.61666666666665</v>
      </c>
      <c r="E230" s="302">
        <v>198.33333333333329</v>
      </c>
      <c r="F230" s="302">
        <v>194.41666666666663</v>
      </c>
      <c r="G230" s="302">
        <v>188.13333333333327</v>
      </c>
      <c r="H230" s="302">
        <v>208.5333333333333</v>
      </c>
      <c r="I230" s="302">
        <v>214.81666666666666</v>
      </c>
      <c r="J230" s="302">
        <v>218.73333333333332</v>
      </c>
      <c r="K230" s="301">
        <v>210.9</v>
      </c>
      <c r="L230" s="301">
        <v>200.7</v>
      </c>
      <c r="M230" s="301">
        <v>8.5713500000000007</v>
      </c>
      <c r="N230" s="1"/>
      <c r="O230" s="1"/>
    </row>
    <row r="231" spans="1:15" ht="12.75" customHeight="1">
      <c r="A231" s="30">
        <v>221</v>
      </c>
      <c r="B231" s="311" t="s">
        <v>391</v>
      </c>
      <c r="C231" s="301">
        <v>36.049999999999997</v>
      </c>
      <c r="D231" s="302">
        <v>36.116666666666667</v>
      </c>
      <c r="E231" s="302">
        <v>35.933333333333337</v>
      </c>
      <c r="F231" s="302">
        <v>35.81666666666667</v>
      </c>
      <c r="G231" s="302">
        <v>35.63333333333334</v>
      </c>
      <c r="H231" s="302">
        <v>36.233333333333334</v>
      </c>
      <c r="I231" s="302">
        <v>36.416666666666657</v>
      </c>
      <c r="J231" s="302">
        <v>36.533333333333331</v>
      </c>
      <c r="K231" s="301">
        <v>36.299999999999997</v>
      </c>
      <c r="L231" s="301">
        <v>36</v>
      </c>
      <c r="M231" s="301">
        <v>2.1974900000000002</v>
      </c>
      <c r="N231" s="1"/>
      <c r="O231" s="1"/>
    </row>
    <row r="232" spans="1:15" ht="12.75" customHeight="1">
      <c r="A232" s="30">
        <v>222</v>
      </c>
      <c r="B232" s="311" t="s">
        <v>137</v>
      </c>
      <c r="C232" s="301">
        <v>273.5</v>
      </c>
      <c r="D232" s="302">
        <v>273.40000000000003</v>
      </c>
      <c r="E232" s="302">
        <v>272.10000000000008</v>
      </c>
      <c r="F232" s="302">
        <v>270.70000000000005</v>
      </c>
      <c r="G232" s="302">
        <v>269.40000000000009</v>
      </c>
      <c r="H232" s="302">
        <v>274.80000000000007</v>
      </c>
      <c r="I232" s="302">
        <v>276.10000000000002</v>
      </c>
      <c r="J232" s="302">
        <v>277.50000000000006</v>
      </c>
      <c r="K232" s="301">
        <v>274.7</v>
      </c>
      <c r="L232" s="301">
        <v>272</v>
      </c>
      <c r="M232" s="301">
        <v>192.62054000000001</v>
      </c>
      <c r="N232" s="1"/>
      <c r="O232" s="1"/>
    </row>
    <row r="233" spans="1:15" ht="12.75" customHeight="1">
      <c r="A233" s="30">
        <v>223</v>
      </c>
      <c r="B233" s="311" t="s">
        <v>392</v>
      </c>
      <c r="C233" s="301">
        <v>100.65</v>
      </c>
      <c r="D233" s="302">
        <v>101.68333333333334</v>
      </c>
      <c r="E233" s="302">
        <v>98.966666666666669</v>
      </c>
      <c r="F233" s="302">
        <v>97.283333333333331</v>
      </c>
      <c r="G233" s="302">
        <v>94.566666666666663</v>
      </c>
      <c r="H233" s="302">
        <v>103.36666666666667</v>
      </c>
      <c r="I233" s="302">
        <v>106.08333333333334</v>
      </c>
      <c r="J233" s="302">
        <v>107.76666666666668</v>
      </c>
      <c r="K233" s="301">
        <v>104.4</v>
      </c>
      <c r="L233" s="301">
        <v>100</v>
      </c>
      <c r="M233" s="301">
        <v>12.976710000000001</v>
      </c>
      <c r="N233" s="1"/>
      <c r="O233" s="1"/>
    </row>
    <row r="234" spans="1:15" ht="12.75" customHeight="1">
      <c r="A234" s="30">
        <v>224</v>
      </c>
      <c r="B234" s="311" t="s">
        <v>393</v>
      </c>
      <c r="C234" s="301">
        <v>156.5</v>
      </c>
      <c r="D234" s="302">
        <v>158.26666666666665</v>
      </c>
      <c r="E234" s="302">
        <v>153.3833333333333</v>
      </c>
      <c r="F234" s="302">
        <v>150.26666666666665</v>
      </c>
      <c r="G234" s="302">
        <v>145.3833333333333</v>
      </c>
      <c r="H234" s="302">
        <v>161.3833333333333</v>
      </c>
      <c r="I234" s="302">
        <v>166.26666666666662</v>
      </c>
      <c r="J234" s="302">
        <v>169.3833333333333</v>
      </c>
      <c r="K234" s="301">
        <v>163.15</v>
      </c>
      <c r="L234" s="301">
        <v>155.15</v>
      </c>
      <c r="M234" s="301">
        <v>20.304590000000001</v>
      </c>
      <c r="N234" s="1"/>
      <c r="O234" s="1"/>
    </row>
    <row r="235" spans="1:15" ht="12.75" customHeight="1">
      <c r="A235" s="30">
        <v>225</v>
      </c>
      <c r="B235" s="311" t="s">
        <v>123</v>
      </c>
      <c r="C235" s="301">
        <v>94.75</v>
      </c>
      <c r="D235" s="302">
        <v>95.716666666666654</v>
      </c>
      <c r="E235" s="302">
        <v>92.583333333333314</v>
      </c>
      <c r="F235" s="302">
        <v>90.416666666666657</v>
      </c>
      <c r="G235" s="302">
        <v>87.283333333333317</v>
      </c>
      <c r="H235" s="302">
        <v>97.883333333333312</v>
      </c>
      <c r="I235" s="302">
        <v>101.01666666666667</v>
      </c>
      <c r="J235" s="302">
        <v>103.18333333333331</v>
      </c>
      <c r="K235" s="301">
        <v>98.85</v>
      </c>
      <c r="L235" s="301">
        <v>93.55</v>
      </c>
      <c r="M235" s="301">
        <v>199.91844</v>
      </c>
      <c r="N235" s="1"/>
      <c r="O235" s="1"/>
    </row>
    <row r="236" spans="1:15" ht="12.75" customHeight="1">
      <c r="A236" s="30">
        <v>226</v>
      </c>
      <c r="B236" s="311" t="s">
        <v>394</v>
      </c>
      <c r="C236" s="301">
        <v>60.95</v>
      </c>
      <c r="D236" s="302">
        <v>61.883333333333333</v>
      </c>
      <c r="E236" s="302">
        <v>59.566666666666663</v>
      </c>
      <c r="F236" s="302">
        <v>58.18333333333333</v>
      </c>
      <c r="G236" s="302">
        <v>55.86666666666666</v>
      </c>
      <c r="H236" s="302">
        <v>63.266666666666666</v>
      </c>
      <c r="I236" s="302">
        <v>65.583333333333343</v>
      </c>
      <c r="J236" s="302">
        <v>66.966666666666669</v>
      </c>
      <c r="K236" s="301">
        <v>64.2</v>
      </c>
      <c r="L236" s="301">
        <v>60.5</v>
      </c>
      <c r="M236" s="301">
        <v>66.21951</v>
      </c>
      <c r="N236" s="1"/>
      <c r="O236" s="1"/>
    </row>
    <row r="237" spans="1:15" ht="12.75" customHeight="1">
      <c r="A237" s="30">
        <v>227</v>
      </c>
      <c r="B237" s="311" t="s">
        <v>263</v>
      </c>
      <c r="C237" s="301">
        <v>3809.2</v>
      </c>
      <c r="D237" s="302">
        <v>3864.0666666666671</v>
      </c>
      <c r="E237" s="302">
        <v>3733.1333333333341</v>
      </c>
      <c r="F237" s="302">
        <v>3657.0666666666671</v>
      </c>
      <c r="G237" s="302">
        <v>3526.1333333333341</v>
      </c>
      <c r="H237" s="302">
        <v>3940.1333333333341</v>
      </c>
      <c r="I237" s="302">
        <v>4071.0666666666675</v>
      </c>
      <c r="J237" s="302">
        <v>4147.1333333333341</v>
      </c>
      <c r="K237" s="301">
        <v>3995</v>
      </c>
      <c r="L237" s="301">
        <v>3788</v>
      </c>
      <c r="M237" s="301">
        <v>2.0334699999999999</v>
      </c>
      <c r="N237" s="1"/>
      <c r="O237" s="1"/>
    </row>
    <row r="238" spans="1:15" ht="12.75" customHeight="1">
      <c r="A238" s="30">
        <v>228</v>
      </c>
      <c r="B238" s="311" t="s">
        <v>395</v>
      </c>
      <c r="C238" s="301">
        <v>149.85</v>
      </c>
      <c r="D238" s="302">
        <v>149.38333333333333</v>
      </c>
      <c r="E238" s="302">
        <v>146.86666666666665</v>
      </c>
      <c r="F238" s="302">
        <v>143.88333333333333</v>
      </c>
      <c r="G238" s="302">
        <v>141.36666666666665</v>
      </c>
      <c r="H238" s="302">
        <v>152.36666666666665</v>
      </c>
      <c r="I238" s="302">
        <v>154.8833333333333</v>
      </c>
      <c r="J238" s="302">
        <v>157.86666666666665</v>
      </c>
      <c r="K238" s="301">
        <v>151.9</v>
      </c>
      <c r="L238" s="301">
        <v>146.4</v>
      </c>
      <c r="M238" s="301">
        <v>6.5846299999999998</v>
      </c>
      <c r="N238" s="1"/>
      <c r="O238" s="1"/>
    </row>
    <row r="239" spans="1:15" ht="12.75" customHeight="1">
      <c r="A239" s="30">
        <v>229</v>
      </c>
      <c r="B239" s="311" t="s">
        <v>396</v>
      </c>
      <c r="C239" s="301">
        <v>158.75</v>
      </c>
      <c r="D239" s="302">
        <v>159.75</v>
      </c>
      <c r="E239" s="302">
        <v>157</v>
      </c>
      <c r="F239" s="302">
        <v>155.25</v>
      </c>
      <c r="G239" s="302">
        <v>152.5</v>
      </c>
      <c r="H239" s="302">
        <v>161.5</v>
      </c>
      <c r="I239" s="302">
        <v>164.25</v>
      </c>
      <c r="J239" s="302">
        <v>166</v>
      </c>
      <c r="K239" s="301">
        <v>162.5</v>
      </c>
      <c r="L239" s="301">
        <v>158</v>
      </c>
      <c r="M239" s="301">
        <v>112.8503</v>
      </c>
      <c r="N239" s="1"/>
      <c r="O239" s="1"/>
    </row>
    <row r="240" spans="1:15" ht="12.75" customHeight="1">
      <c r="A240" s="30">
        <v>230</v>
      </c>
      <c r="B240" s="311" t="s">
        <v>130</v>
      </c>
      <c r="C240" s="301">
        <v>225.15</v>
      </c>
      <c r="D240" s="302">
        <v>227.41666666666666</v>
      </c>
      <c r="E240" s="302">
        <v>221.83333333333331</v>
      </c>
      <c r="F240" s="302">
        <v>218.51666666666665</v>
      </c>
      <c r="G240" s="302">
        <v>212.93333333333331</v>
      </c>
      <c r="H240" s="302">
        <v>230.73333333333332</v>
      </c>
      <c r="I240" s="302">
        <v>236.31666666666663</v>
      </c>
      <c r="J240" s="302">
        <v>239.63333333333333</v>
      </c>
      <c r="K240" s="301">
        <v>233</v>
      </c>
      <c r="L240" s="301">
        <v>224.1</v>
      </c>
      <c r="M240" s="301">
        <v>35.497340000000001</v>
      </c>
      <c r="N240" s="1"/>
      <c r="O240" s="1"/>
    </row>
    <row r="241" spans="1:15" ht="12.75" customHeight="1">
      <c r="A241" s="30">
        <v>231</v>
      </c>
      <c r="B241" s="311" t="s">
        <v>135</v>
      </c>
      <c r="C241" s="301">
        <v>74.25</v>
      </c>
      <c r="D241" s="302">
        <v>74.649999999999991</v>
      </c>
      <c r="E241" s="302">
        <v>73.299999999999983</v>
      </c>
      <c r="F241" s="302">
        <v>72.349999999999994</v>
      </c>
      <c r="G241" s="302">
        <v>70.999999999999986</v>
      </c>
      <c r="H241" s="302">
        <v>75.59999999999998</v>
      </c>
      <c r="I241" s="302">
        <v>76.949999999999974</v>
      </c>
      <c r="J241" s="302">
        <v>77.899999999999977</v>
      </c>
      <c r="K241" s="301">
        <v>76</v>
      </c>
      <c r="L241" s="301">
        <v>73.7</v>
      </c>
      <c r="M241" s="301">
        <v>344.24950000000001</v>
      </c>
      <c r="N241" s="1"/>
      <c r="O241" s="1"/>
    </row>
    <row r="242" spans="1:15" ht="12.75" customHeight="1">
      <c r="A242" s="30">
        <v>232</v>
      </c>
      <c r="B242" s="311" t="s">
        <v>397</v>
      </c>
      <c r="C242" s="301">
        <v>16.45</v>
      </c>
      <c r="D242" s="302">
        <v>16.55</v>
      </c>
      <c r="E242" s="302">
        <v>16.3</v>
      </c>
      <c r="F242" s="302">
        <v>16.149999999999999</v>
      </c>
      <c r="G242" s="302">
        <v>15.899999999999999</v>
      </c>
      <c r="H242" s="302">
        <v>16.700000000000003</v>
      </c>
      <c r="I242" s="302">
        <v>16.950000000000003</v>
      </c>
      <c r="J242" s="302">
        <v>17.100000000000005</v>
      </c>
      <c r="K242" s="301">
        <v>16.8</v>
      </c>
      <c r="L242" s="301">
        <v>16.399999999999999</v>
      </c>
      <c r="M242" s="301">
        <v>6.1556199999999999</v>
      </c>
      <c r="N242" s="1"/>
      <c r="O242" s="1"/>
    </row>
    <row r="243" spans="1:15" ht="12.75" customHeight="1">
      <c r="A243" s="30">
        <v>233</v>
      </c>
      <c r="B243" s="311" t="s">
        <v>136</v>
      </c>
      <c r="C243" s="301">
        <v>576.20000000000005</v>
      </c>
      <c r="D243" s="302">
        <v>585.0333333333333</v>
      </c>
      <c r="E243" s="302">
        <v>566.16666666666663</v>
      </c>
      <c r="F243" s="302">
        <v>556.13333333333333</v>
      </c>
      <c r="G243" s="302">
        <v>537.26666666666665</v>
      </c>
      <c r="H243" s="302">
        <v>595.06666666666661</v>
      </c>
      <c r="I243" s="302">
        <v>613.93333333333339</v>
      </c>
      <c r="J243" s="302">
        <v>623.96666666666658</v>
      </c>
      <c r="K243" s="301">
        <v>603.9</v>
      </c>
      <c r="L243" s="301">
        <v>575</v>
      </c>
      <c r="M243" s="301">
        <v>32.329129999999999</v>
      </c>
      <c r="N243" s="1"/>
      <c r="O243" s="1"/>
    </row>
    <row r="244" spans="1:15" ht="12.75" customHeight="1">
      <c r="A244" s="30">
        <v>234</v>
      </c>
      <c r="B244" s="311" t="s">
        <v>797</v>
      </c>
      <c r="C244" s="301">
        <v>19.649999999999999</v>
      </c>
      <c r="D244" s="302">
        <v>19.633333333333329</v>
      </c>
      <c r="E244" s="302">
        <v>19.566666666666659</v>
      </c>
      <c r="F244" s="302">
        <v>19.483333333333331</v>
      </c>
      <c r="G244" s="302">
        <v>19.416666666666661</v>
      </c>
      <c r="H244" s="302">
        <v>19.716666666666658</v>
      </c>
      <c r="I244" s="302">
        <v>19.783333333333328</v>
      </c>
      <c r="J244" s="302">
        <v>19.866666666666656</v>
      </c>
      <c r="K244" s="301">
        <v>19.7</v>
      </c>
      <c r="L244" s="301">
        <v>19.55</v>
      </c>
      <c r="M244" s="301">
        <v>28.29852</v>
      </c>
      <c r="N244" s="1"/>
      <c r="O244" s="1"/>
    </row>
    <row r="245" spans="1:15" ht="12.75" customHeight="1">
      <c r="A245" s="30">
        <v>235</v>
      </c>
      <c r="B245" s="311" t="s">
        <v>804</v>
      </c>
      <c r="C245" s="301">
        <v>1395.65</v>
      </c>
      <c r="D245" s="302">
        <v>1397.7</v>
      </c>
      <c r="E245" s="302">
        <v>1382.95</v>
      </c>
      <c r="F245" s="302">
        <v>1370.25</v>
      </c>
      <c r="G245" s="302">
        <v>1355.5</v>
      </c>
      <c r="H245" s="302">
        <v>1410.4</v>
      </c>
      <c r="I245" s="302">
        <v>1425.15</v>
      </c>
      <c r="J245" s="302">
        <v>1437.8500000000001</v>
      </c>
      <c r="K245" s="301">
        <v>1412.45</v>
      </c>
      <c r="L245" s="301">
        <v>1385</v>
      </c>
      <c r="M245" s="301">
        <v>7.7789999999999998E-2</v>
      </c>
      <c r="N245" s="1"/>
      <c r="O245" s="1"/>
    </row>
    <row r="246" spans="1:15" ht="12.75" customHeight="1">
      <c r="A246" s="30">
        <v>236</v>
      </c>
      <c r="B246" s="311" t="s">
        <v>398</v>
      </c>
      <c r="C246" s="301">
        <v>131.05000000000001</v>
      </c>
      <c r="D246" s="302">
        <v>132.56666666666666</v>
      </c>
      <c r="E246" s="302">
        <v>128.68333333333334</v>
      </c>
      <c r="F246" s="302">
        <v>126.31666666666666</v>
      </c>
      <c r="G246" s="302">
        <v>122.43333333333334</v>
      </c>
      <c r="H246" s="302">
        <v>134.93333333333334</v>
      </c>
      <c r="I246" s="302">
        <v>138.81666666666666</v>
      </c>
      <c r="J246" s="302">
        <v>141.18333333333334</v>
      </c>
      <c r="K246" s="301">
        <v>136.44999999999999</v>
      </c>
      <c r="L246" s="301">
        <v>130.19999999999999</v>
      </c>
      <c r="M246" s="301">
        <v>1.46885</v>
      </c>
      <c r="N246" s="1"/>
      <c r="O246" s="1"/>
    </row>
    <row r="247" spans="1:15" ht="12.75" customHeight="1">
      <c r="A247" s="30">
        <v>237</v>
      </c>
      <c r="B247" s="311" t="s">
        <v>399</v>
      </c>
      <c r="C247" s="301">
        <v>367.05</v>
      </c>
      <c r="D247" s="302">
        <v>367.66666666666669</v>
      </c>
      <c r="E247" s="302">
        <v>361.78333333333336</v>
      </c>
      <c r="F247" s="302">
        <v>356.51666666666665</v>
      </c>
      <c r="G247" s="302">
        <v>350.63333333333333</v>
      </c>
      <c r="H247" s="302">
        <v>372.93333333333339</v>
      </c>
      <c r="I247" s="302">
        <v>378.81666666666672</v>
      </c>
      <c r="J247" s="302">
        <v>384.08333333333343</v>
      </c>
      <c r="K247" s="301">
        <v>373.55</v>
      </c>
      <c r="L247" s="301">
        <v>362.4</v>
      </c>
      <c r="M247" s="301">
        <v>0.38728000000000001</v>
      </c>
      <c r="N247" s="1"/>
      <c r="O247" s="1"/>
    </row>
    <row r="248" spans="1:15" ht="12.75" customHeight="1">
      <c r="A248" s="30">
        <v>238</v>
      </c>
      <c r="B248" s="311" t="s">
        <v>129</v>
      </c>
      <c r="C248" s="301">
        <v>355.9</v>
      </c>
      <c r="D248" s="302">
        <v>359.81666666666661</v>
      </c>
      <c r="E248" s="302">
        <v>350.93333333333322</v>
      </c>
      <c r="F248" s="302">
        <v>345.96666666666664</v>
      </c>
      <c r="G248" s="302">
        <v>337.08333333333326</v>
      </c>
      <c r="H248" s="302">
        <v>364.78333333333319</v>
      </c>
      <c r="I248" s="302">
        <v>373.66666666666663</v>
      </c>
      <c r="J248" s="302">
        <v>378.63333333333316</v>
      </c>
      <c r="K248" s="301">
        <v>368.7</v>
      </c>
      <c r="L248" s="301">
        <v>354.85</v>
      </c>
      <c r="M248" s="301">
        <v>15.7813</v>
      </c>
      <c r="N248" s="1"/>
      <c r="O248" s="1"/>
    </row>
    <row r="249" spans="1:15" ht="12.75" customHeight="1">
      <c r="A249" s="30">
        <v>239</v>
      </c>
      <c r="B249" s="311" t="s">
        <v>133</v>
      </c>
      <c r="C249" s="301">
        <v>209.1</v>
      </c>
      <c r="D249" s="302">
        <v>208.53333333333333</v>
      </c>
      <c r="E249" s="302">
        <v>206.16666666666666</v>
      </c>
      <c r="F249" s="302">
        <v>203.23333333333332</v>
      </c>
      <c r="G249" s="302">
        <v>200.86666666666665</v>
      </c>
      <c r="H249" s="302">
        <v>211.46666666666667</v>
      </c>
      <c r="I249" s="302">
        <v>213.83333333333334</v>
      </c>
      <c r="J249" s="302">
        <v>216.76666666666668</v>
      </c>
      <c r="K249" s="301">
        <v>210.9</v>
      </c>
      <c r="L249" s="301">
        <v>205.6</v>
      </c>
      <c r="M249" s="301">
        <v>106.44341</v>
      </c>
      <c r="N249" s="1"/>
      <c r="O249" s="1"/>
    </row>
    <row r="250" spans="1:15" ht="12.75" customHeight="1">
      <c r="A250" s="30">
        <v>240</v>
      </c>
      <c r="B250" s="311" t="s">
        <v>132</v>
      </c>
      <c r="C250" s="301">
        <v>794.35</v>
      </c>
      <c r="D250" s="302">
        <v>800.43333333333339</v>
      </c>
      <c r="E250" s="302">
        <v>784.16666666666674</v>
      </c>
      <c r="F250" s="302">
        <v>773.98333333333335</v>
      </c>
      <c r="G250" s="302">
        <v>757.7166666666667</v>
      </c>
      <c r="H250" s="302">
        <v>810.61666666666679</v>
      </c>
      <c r="I250" s="302">
        <v>826.88333333333344</v>
      </c>
      <c r="J250" s="302">
        <v>837.06666666666683</v>
      </c>
      <c r="K250" s="301">
        <v>816.7</v>
      </c>
      <c r="L250" s="301">
        <v>790.25</v>
      </c>
      <c r="M250" s="301">
        <v>26.866399999999999</v>
      </c>
      <c r="N250" s="1"/>
      <c r="O250" s="1"/>
    </row>
    <row r="251" spans="1:15" ht="12.75" customHeight="1">
      <c r="A251" s="30">
        <v>241</v>
      </c>
      <c r="B251" s="311" t="s">
        <v>400</v>
      </c>
      <c r="C251" s="301">
        <v>14.1</v>
      </c>
      <c r="D251" s="302">
        <v>13.899999999999999</v>
      </c>
      <c r="E251" s="302">
        <v>13.099999999999998</v>
      </c>
      <c r="F251" s="302">
        <v>12.1</v>
      </c>
      <c r="G251" s="302">
        <v>11.299999999999999</v>
      </c>
      <c r="H251" s="302">
        <v>14.899999999999997</v>
      </c>
      <c r="I251" s="302">
        <v>15.699999999999998</v>
      </c>
      <c r="J251" s="302">
        <v>16.699999999999996</v>
      </c>
      <c r="K251" s="301">
        <v>14.7</v>
      </c>
      <c r="L251" s="301">
        <v>12.9</v>
      </c>
      <c r="M251" s="301">
        <v>80.465320000000006</v>
      </c>
      <c r="N251" s="1"/>
      <c r="O251" s="1"/>
    </row>
    <row r="252" spans="1:15" ht="12.75" customHeight="1">
      <c r="A252" s="30">
        <v>242</v>
      </c>
      <c r="B252" s="311" t="s">
        <v>164</v>
      </c>
      <c r="C252" s="301">
        <v>3758.8</v>
      </c>
      <c r="D252" s="302">
        <v>3734.4666666666667</v>
      </c>
      <c r="E252" s="302">
        <v>3669.9333333333334</v>
      </c>
      <c r="F252" s="302">
        <v>3581.0666666666666</v>
      </c>
      <c r="G252" s="302">
        <v>3516.5333333333333</v>
      </c>
      <c r="H252" s="302">
        <v>3823.3333333333335</v>
      </c>
      <c r="I252" s="302">
        <v>3887.8666666666672</v>
      </c>
      <c r="J252" s="302">
        <v>3976.7333333333336</v>
      </c>
      <c r="K252" s="301">
        <v>3799</v>
      </c>
      <c r="L252" s="301">
        <v>3645.6</v>
      </c>
      <c r="M252" s="301">
        <v>7.2699600000000002</v>
      </c>
      <c r="N252" s="1"/>
      <c r="O252" s="1"/>
    </row>
    <row r="253" spans="1:15" ht="12.75" customHeight="1">
      <c r="A253" s="30">
        <v>243</v>
      </c>
      <c r="B253" s="311" t="s">
        <v>134</v>
      </c>
      <c r="C253" s="301">
        <v>1461.9</v>
      </c>
      <c r="D253" s="302">
        <v>1466.3</v>
      </c>
      <c r="E253" s="302">
        <v>1450.6</v>
      </c>
      <c r="F253" s="302">
        <v>1439.3</v>
      </c>
      <c r="G253" s="302">
        <v>1423.6</v>
      </c>
      <c r="H253" s="302">
        <v>1477.6</v>
      </c>
      <c r="I253" s="302">
        <v>1493.3000000000002</v>
      </c>
      <c r="J253" s="302">
        <v>1504.6</v>
      </c>
      <c r="K253" s="301">
        <v>1482</v>
      </c>
      <c r="L253" s="301">
        <v>1455</v>
      </c>
      <c r="M253" s="301">
        <v>91.651769999999999</v>
      </c>
      <c r="N253" s="1"/>
      <c r="O253" s="1"/>
    </row>
    <row r="254" spans="1:15" ht="12.75" customHeight="1">
      <c r="A254" s="30">
        <v>244</v>
      </c>
      <c r="B254" s="311" t="s">
        <v>401</v>
      </c>
      <c r="C254" s="301">
        <v>508.45</v>
      </c>
      <c r="D254" s="302">
        <v>513.18333333333339</v>
      </c>
      <c r="E254" s="302">
        <v>501.36666666666679</v>
      </c>
      <c r="F254" s="302">
        <v>494.28333333333342</v>
      </c>
      <c r="G254" s="302">
        <v>482.46666666666681</v>
      </c>
      <c r="H254" s="302">
        <v>520.26666666666677</v>
      </c>
      <c r="I254" s="302">
        <v>532.08333333333337</v>
      </c>
      <c r="J254" s="302">
        <v>539.16666666666674</v>
      </c>
      <c r="K254" s="301">
        <v>525</v>
      </c>
      <c r="L254" s="301">
        <v>506.1</v>
      </c>
      <c r="M254" s="301">
        <v>9.2798300000000005</v>
      </c>
      <c r="N254" s="1"/>
      <c r="O254" s="1"/>
    </row>
    <row r="255" spans="1:15" ht="12.75" customHeight="1">
      <c r="A255" s="30">
        <v>245</v>
      </c>
      <c r="B255" s="311" t="s">
        <v>402</v>
      </c>
      <c r="C255" s="301">
        <v>633.35</v>
      </c>
      <c r="D255" s="302">
        <v>640.5</v>
      </c>
      <c r="E255" s="302">
        <v>622.4</v>
      </c>
      <c r="F255" s="302">
        <v>611.44999999999993</v>
      </c>
      <c r="G255" s="302">
        <v>593.34999999999991</v>
      </c>
      <c r="H255" s="302">
        <v>651.45000000000005</v>
      </c>
      <c r="I255" s="302">
        <v>669.55</v>
      </c>
      <c r="J255" s="302">
        <v>680.50000000000011</v>
      </c>
      <c r="K255" s="301">
        <v>658.6</v>
      </c>
      <c r="L255" s="301">
        <v>629.54999999999995</v>
      </c>
      <c r="M255" s="301">
        <v>2.1211700000000002</v>
      </c>
      <c r="N255" s="1"/>
      <c r="O255" s="1"/>
    </row>
    <row r="256" spans="1:15" ht="12.75" customHeight="1">
      <c r="A256" s="30">
        <v>246</v>
      </c>
      <c r="B256" s="311" t="s">
        <v>131</v>
      </c>
      <c r="C256" s="301">
        <v>1606.2</v>
      </c>
      <c r="D256" s="302">
        <v>1610.75</v>
      </c>
      <c r="E256" s="302">
        <v>1593</v>
      </c>
      <c r="F256" s="302">
        <v>1579.8</v>
      </c>
      <c r="G256" s="302">
        <v>1562.05</v>
      </c>
      <c r="H256" s="302">
        <v>1623.95</v>
      </c>
      <c r="I256" s="302">
        <v>1641.7</v>
      </c>
      <c r="J256" s="302">
        <v>1654.9</v>
      </c>
      <c r="K256" s="301">
        <v>1628.5</v>
      </c>
      <c r="L256" s="301">
        <v>1597.55</v>
      </c>
      <c r="M256" s="301">
        <v>8.6872100000000003</v>
      </c>
      <c r="N256" s="1"/>
      <c r="O256" s="1"/>
    </row>
    <row r="257" spans="1:15" ht="12.75" customHeight="1">
      <c r="A257" s="30">
        <v>247</v>
      </c>
      <c r="B257" s="311" t="s">
        <v>264</v>
      </c>
      <c r="C257" s="301">
        <v>897.5</v>
      </c>
      <c r="D257" s="302">
        <v>897.55000000000007</v>
      </c>
      <c r="E257" s="302">
        <v>887.30000000000018</v>
      </c>
      <c r="F257" s="302">
        <v>877.10000000000014</v>
      </c>
      <c r="G257" s="302">
        <v>866.85000000000025</v>
      </c>
      <c r="H257" s="302">
        <v>907.75000000000011</v>
      </c>
      <c r="I257" s="302">
        <v>917.99999999999989</v>
      </c>
      <c r="J257" s="302">
        <v>928.2</v>
      </c>
      <c r="K257" s="301">
        <v>907.8</v>
      </c>
      <c r="L257" s="301">
        <v>887.35</v>
      </c>
      <c r="M257" s="301">
        <v>4.3429500000000001</v>
      </c>
      <c r="N257" s="1"/>
      <c r="O257" s="1"/>
    </row>
    <row r="258" spans="1:15" ht="12.75" customHeight="1">
      <c r="A258" s="30">
        <v>248</v>
      </c>
      <c r="B258" s="311" t="s">
        <v>403</v>
      </c>
      <c r="C258" s="301">
        <v>1572.65</v>
      </c>
      <c r="D258" s="302">
        <v>1566.75</v>
      </c>
      <c r="E258" s="302">
        <v>1543.9</v>
      </c>
      <c r="F258" s="302">
        <v>1515.15</v>
      </c>
      <c r="G258" s="302">
        <v>1492.3000000000002</v>
      </c>
      <c r="H258" s="302">
        <v>1595.5</v>
      </c>
      <c r="I258" s="302">
        <v>1618.35</v>
      </c>
      <c r="J258" s="302">
        <v>1647.1</v>
      </c>
      <c r="K258" s="301">
        <v>1589.6</v>
      </c>
      <c r="L258" s="301">
        <v>1538</v>
      </c>
      <c r="M258" s="301">
        <v>0.35741000000000001</v>
      </c>
      <c r="N258" s="1"/>
      <c r="O258" s="1"/>
    </row>
    <row r="259" spans="1:15" ht="12.75" customHeight="1">
      <c r="A259" s="30">
        <v>249</v>
      </c>
      <c r="B259" s="311" t="s">
        <v>404</v>
      </c>
      <c r="C259" s="301">
        <v>2108.9499999999998</v>
      </c>
      <c r="D259" s="302">
        <v>2112.0833333333335</v>
      </c>
      <c r="E259" s="302">
        <v>2087.4666666666672</v>
      </c>
      <c r="F259" s="302">
        <v>2065.9833333333336</v>
      </c>
      <c r="G259" s="302">
        <v>2041.3666666666672</v>
      </c>
      <c r="H259" s="302">
        <v>2133.5666666666671</v>
      </c>
      <c r="I259" s="302">
        <v>2158.1833333333329</v>
      </c>
      <c r="J259" s="302">
        <v>2179.666666666667</v>
      </c>
      <c r="K259" s="301">
        <v>2136.6999999999998</v>
      </c>
      <c r="L259" s="301">
        <v>2090.6</v>
      </c>
      <c r="M259" s="301">
        <v>1.5155799999999999</v>
      </c>
      <c r="N259" s="1"/>
      <c r="O259" s="1"/>
    </row>
    <row r="260" spans="1:15" ht="12.75" customHeight="1">
      <c r="A260" s="30">
        <v>250</v>
      </c>
      <c r="B260" s="311" t="s">
        <v>405</v>
      </c>
      <c r="C260" s="301">
        <v>420.25</v>
      </c>
      <c r="D260" s="302">
        <v>418.8</v>
      </c>
      <c r="E260" s="302">
        <v>412.6</v>
      </c>
      <c r="F260" s="302">
        <v>404.95</v>
      </c>
      <c r="G260" s="302">
        <v>398.75</v>
      </c>
      <c r="H260" s="302">
        <v>426.45000000000005</v>
      </c>
      <c r="I260" s="302">
        <v>432.65</v>
      </c>
      <c r="J260" s="302">
        <v>440.30000000000007</v>
      </c>
      <c r="K260" s="301">
        <v>425</v>
      </c>
      <c r="L260" s="301">
        <v>411.15</v>
      </c>
      <c r="M260" s="301">
        <v>1.8848400000000001</v>
      </c>
      <c r="N260" s="1"/>
      <c r="O260" s="1"/>
    </row>
    <row r="261" spans="1:15" ht="12.75" customHeight="1">
      <c r="A261" s="30">
        <v>251</v>
      </c>
      <c r="B261" s="311" t="s">
        <v>406</v>
      </c>
      <c r="C261" s="301">
        <v>295.7</v>
      </c>
      <c r="D261" s="302">
        <v>298.58333333333331</v>
      </c>
      <c r="E261" s="302">
        <v>288.26666666666665</v>
      </c>
      <c r="F261" s="302">
        <v>280.83333333333331</v>
      </c>
      <c r="G261" s="302">
        <v>270.51666666666665</v>
      </c>
      <c r="H261" s="302">
        <v>306.01666666666665</v>
      </c>
      <c r="I261" s="302">
        <v>316.33333333333337</v>
      </c>
      <c r="J261" s="302">
        <v>323.76666666666665</v>
      </c>
      <c r="K261" s="301">
        <v>308.89999999999998</v>
      </c>
      <c r="L261" s="301">
        <v>291.14999999999998</v>
      </c>
      <c r="M261" s="301">
        <v>11.40259</v>
      </c>
      <c r="N261" s="1"/>
      <c r="O261" s="1"/>
    </row>
    <row r="262" spans="1:15" ht="12.75" customHeight="1">
      <c r="A262" s="30">
        <v>252</v>
      </c>
      <c r="B262" s="311" t="s">
        <v>407</v>
      </c>
      <c r="C262" s="301">
        <v>60.95</v>
      </c>
      <c r="D262" s="302">
        <v>61.15</v>
      </c>
      <c r="E262" s="302">
        <v>60.3</v>
      </c>
      <c r="F262" s="302">
        <v>59.65</v>
      </c>
      <c r="G262" s="302">
        <v>58.8</v>
      </c>
      <c r="H262" s="302">
        <v>61.8</v>
      </c>
      <c r="I262" s="302">
        <v>62.650000000000006</v>
      </c>
      <c r="J262" s="302">
        <v>63.3</v>
      </c>
      <c r="K262" s="301">
        <v>62</v>
      </c>
      <c r="L262" s="301">
        <v>60.5</v>
      </c>
      <c r="M262" s="301">
        <v>2.2285499999999998</v>
      </c>
      <c r="N262" s="1"/>
      <c r="O262" s="1"/>
    </row>
    <row r="263" spans="1:15" ht="12.75" customHeight="1">
      <c r="A263" s="30">
        <v>253</v>
      </c>
      <c r="B263" s="311" t="s">
        <v>265</v>
      </c>
      <c r="C263" s="301">
        <v>207.95</v>
      </c>
      <c r="D263" s="302">
        <v>210.66666666666666</v>
      </c>
      <c r="E263" s="302">
        <v>202.38333333333333</v>
      </c>
      <c r="F263" s="302">
        <v>196.81666666666666</v>
      </c>
      <c r="G263" s="302">
        <v>188.53333333333333</v>
      </c>
      <c r="H263" s="302">
        <v>216.23333333333332</v>
      </c>
      <c r="I263" s="302">
        <v>224.51666666666668</v>
      </c>
      <c r="J263" s="302">
        <v>230.08333333333331</v>
      </c>
      <c r="K263" s="301">
        <v>218.95</v>
      </c>
      <c r="L263" s="301">
        <v>205.1</v>
      </c>
      <c r="M263" s="301">
        <v>7.29535</v>
      </c>
      <c r="N263" s="1"/>
      <c r="O263" s="1"/>
    </row>
    <row r="264" spans="1:15" ht="12.75" customHeight="1">
      <c r="A264" s="30">
        <v>254</v>
      </c>
      <c r="B264" s="311" t="s">
        <v>139</v>
      </c>
      <c r="C264" s="301">
        <v>564.5</v>
      </c>
      <c r="D264" s="302">
        <v>567.83333333333337</v>
      </c>
      <c r="E264" s="302">
        <v>552.86666666666679</v>
      </c>
      <c r="F264" s="302">
        <v>541.23333333333346</v>
      </c>
      <c r="G264" s="302">
        <v>526.26666666666688</v>
      </c>
      <c r="H264" s="302">
        <v>579.4666666666667</v>
      </c>
      <c r="I264" s="302">
        <v>594.43333333333317</v>
      </c>
      <c r="J264" s="302">
        <v>606.06666666666661</v>
      </c>
      <c r="K264" s="301">
        <v>582.79999999999995</v>
      </c>
      <c r="L264" s="301">
        <v>556.20000000000005</v>
      </c>
      <c r="M264" s="301">
        <v>56.463619999999999</v>
      </c>
      <c r="N264" s="1"/>
      <c r="O264" s="1"/>
    </row>
    <row r="265" spans="1:15" ht="12.75" customHeight="1">
      <c r="A265" s="30">
        <v>255</v>
      </c>
      <c r="B265" s="311" t="s">
        <v>408</v>
      </c>
      <c r="C265" s="301">
        <v>122.15</v>
      </c>
      <c r="D265" s="302">
        <v>122.63333333333333</v>
      </c>
      <c r="E265" s="302">
        <v>120.51666666666665</v>
      </c>
      <c r="F265" s="302">
        <v>118.88333333333333</v>
      </c>
      <c r="G265" s="302">
        <v>116.76666666666665</v>
      </c>
      <c r="H265" s="302">
        <v>124.26666666666665</v>
      </c>
      <c r="I265" s="302">
        <v>126.38333333333333</v>
      </c>
      <c r="J265" s="302">
        <v>128.01666666666665</v>
      </c>
      <c r="K265" s="301">
        <v>124.75</v>
      </c>
      <c r="L265" s="301">
        <v>121</v>
      </c>
      <c r="M265" s="301">
        <v>25.36214</v>
      </c>
      <c r="N265" s="1"/>
      <c r="O265" s="1"/>
    </row>
    <row r="266" spans="1:15" ht="12.75" customHeight="1">
      <c r="A266" s="30">
        <v>256</v>
      </c>
      <c r="B266" s="311" t="s">
        <v>409</v>
      </c>
      <c r="C266" s="301">
        <v>99.8</v>
      </c>
      <c r="D266" s="302">
        <v>101.51666666666667</v>
      </c>
      <c r="E266" s="302">
        <v>97.283333333333331</v>
      </c>
      <c r="F266" s="302">
        <v>94.766666666666666</v>
      </c>
      <c r="G266" s="302">
        <v>90.533333333333331</v>
      </c>
      <c r="H266" s="302">
        <v>104.03333333333333</v>
      </c>
      <c r="I266" s="302">
        <v>108.26666666666665</v>
      </c>
      <c r="J266" s="302">
        <v>110.78333333333333</v>
      </c>
      <c r="K266" s="301">
        <v>105.75</v>
      </c>
      <c r="L266" s="301">
        <v>99</v>
      </c>
      <c r="M266" s="301">
        <v>8.9199699999999993</v>
      </c>
      <c r="N266" s="1"/>
      <c r="O266" s="1"/>
    </row>
    <row r="267" spans="1:15" ht="12.75" customHeight="1">
      <c r="A267" s="30">
        <v>257</v>
      </c>
      <c r="B267" s="311" t="s">
        <v>138</v>
      </c>
      <c r="C267" s="301">
        <v>329.25</v>
      </c>
      <c r="D267" s="302">
        <v>333.15000000000003</v>
      </c>
      <c r="E267" s="302">
        <v>321.40000000000009</v>
      </c>
      <c r="F267" s="302">
        <v>313.55000000000007</v>
      </c>
      <c r="G267" s="302">
        <v>301.80000000000013</v>
      </c>
      <c r="H267" s="302">
        <v>341.00000000000006</v>
      </c>
      <c r="I267" s="302">
        <v>352.74999999999994</v>
      </c>
      <c r="J267" s="302">
        <v>360.6</v>
      </c>
      <c r="K267" s="301">
        <v>344.9</v>
      </c>
      <c r="L267" s="301">
        <v>325.3</v>
      </c>
      <c r="M267" s="301">
        <v>85.20881</v>
      </c>
      <c r="N267" s="1"/>
      <c r="O267" s="1"/>
    </row>
    <row r="268" spans="1:15" ht="12.75" customHeight="1">
      <c r="A268" s="30">
        <v>258</v>
      </c>
      <c r="B268" s="311" t="s">
        <v>140</v>
      </c>
      <c r="C268" s="301">
        <v>512.25</v>
      </c>
      <c r="D268" s="302">
        <v>512.16666666666663</v>
      </c>
      <c r="E268" s="302">
        <v>505.38333333333321</v>
      </c>
      <c r="F268" s="302">
        <v>498.51666666666659</v>
      </c>
      <c r="G268" s="302">
        <v>491.73333333333318</v>
      </c>
      <c r="H268" s="302">
        <v>519.0333333333333</v>
      </c>
      <c r="I268" s="302">
        <v>525.81666666666683</v>
      </c>
      <c r="J268" s="302">
        <v>532.68333333333328</v>
      </c>
      <c r="K268" s="301">
        <v>518.95000000000005</v>
      </c>
      <c r="L268" s="301">
        <v>505.3</v>
      </c>
      <c r="M268" s="301">
        <v>32.919980000000002</v>
      </c>
      <c r="N268" s="1"/>
      <c r="O268" s="1"/>
    </row>
    <row r="269" spans="1:15" ht="12.75" customHeight="1">
      <c r="A269" s="30">
        <v>259</v>
      </c>
      <c r="B269" s="311" t="s">
        <v>805</v>
      </c>
      <c r="C269" s="301">
        <v>485.85</v>
      </c>
      <c r="D269" s="302">
        <v>486.73333333333335</v>
      </c>
      <c r="E269" s="302">
        <v>479.36666666666667</v>
      </c>
      <c r="F269" s="302">
        <v>472.88333333333333</v>
      </c>
      <c r="G269" s="302">
        <v>465.51666666666665</v>
      </c>
      <c r="H269" s="302">
        <v>493.2166666666667</v>
      </c>
      <c r="I269" s="302">
        <v>500.58333333333337</v>
      </c>
      <c r="J269" s="302">
        <v>507.06666666666672</v>
      </c>
      <c r="K269" s="301">
        <v>494.1</v>
      </c>
      <c r="L269" s="301">
        <v>480.25</v>
      </c>
      <c r="M269" s="301">
        <v>1.4815400000000001</v>
      </c>
      <c r="N269" s="1"/>
      <c r="O269" s="1"/>
    </row>
    <row r="270" spans="1:15" ht="12.75" customHeight="1">
      <c r="A270" s="30">
        <v>260</v>
      </c>
      <c r="B270" s="311" t="s">
        <v>806</v>
      </c>
      <c r="C270" s="301">
        <v>343.7</v>
      </c>
      <c r="D270" s="302">
        <v>343.86666666666662</v>
      </c>
      <c r="E270" s="302">
        <v>339.93333333333322</v>
      </c>
      <c r="F270" s="302">
        <v>336.16666666666663</v>
      </c>
      <c r="G270" s="302">
        <v>332.23333333333323</v>
      </c>
      <c r="H270" s="302">
        <v>347.63333333333321</v>
      </c>
      <c r="I270" s="302">
        <v>351.56666666666661</v>
      </c>
      <c r="J270" s="302">
        <v>355.3333333333332</v>
      </c>
      <c r="K270" s="301">
        <v>347.8</v>
      </c>
      <c r="L270" s="301">
        <v>340.1</v>
      </c>
      <c r="M270" s="301">
        <v>0.24378</v>
      </c>
      <c r="N270" s="1"/>
      <c r="O270" s="1"/>
    </row>
    <row r="271" spans="1:15" ht="12.75" customHeight="1">
      <c r="A271" s="30">
        <v>261</v>
      </c>
      <c r="B271" s="311" t="s">
        <v>410</v>
      </c>
      <c r="C271" s="301">
        <v>565.25</v>
      </c>
      <c r="D271" s="302">
        <v>569.38333333333333</v>
      </c>
      <c r="E271" s="302">
        <v>557.86666666666667</v>
      </c>
      <c r="F271" s="302">
        <v>550.48333333333335</v>
      </c>
      <c r="G271" s="302">
        <v>538.9666666666667</v>
      </c>
      <c r="H271" s="302">
        <v>576.76666666666665</v>
      </c>
      <c r="I271" s="302">
        <v>588.2833333333333</v>
      </c>
      <c r="J271" s="302">
        <v>595.66666666666663</v>
      </c>
      <c r="K271" s="301">
        <v>580.9</v>
      </c>
      <c r="L271" s="301">
        <v>562</v>
      </c>
      <c r="M271" s="301">
        <v>2.91371</v>
      </c>
      <c r="N271" s="1"/>
      <c r="O271" s="1"/>
    </row>
    <row r="272" spans="1:15" ht="12.75" customHeight="1">
      <c r="A272" s="30">
        <v>262</v>
      </c>
      <c r="B272" s="311" t="s">
        <v>411</v>
      </c>
      <c r="C272" s="301">
        <v>149.65</v>
      </c>
      <c r="D272" s="302">
        <v>150.83333333333334</v>
      </c>
      <c r="E272" s="302">
        <v>146.81666666666669</v>
      </c>
      <c r="F272" s="302">
        <v>143.98333333333335</v>
      </c>
      <c r="G272" s="302">
        <v>139.9666666666667</v>
      </c>
      <c r="H272" s="302">
        <v>153.66666666666669</v>
      </c>
      <c r="I272" s="302">
        <v>157.68333333333334</v>
      </c>
      <c r="J272" s="302">
        <v>160.51666666666668</v>
      </c>
      <c r="K272" s="301">
        <v>154.85</v>
      </c>
      <c r="L272" s="301">
        <v>148</v>
      </c>
      <c r="M272" s="301">
        <v>1.6206</v>
      </c>
      <c r="N272" s="1"/>
      <c r="O272" s="1"/>
    </row>
    <row r="273" spans="1:15" ht="12.75" customHeight="1">
      <c r="A273" s="30">
        <v>263</v>
      </c>
      <c r="B273" s="311" t="s">
        <v>412</v>
      </c>
      <c r="C273" s="301">
        <v>515.65</v>
      </c>
      <c r="D273" s="302">
        <v>512.88333333333333</v>
      </c>
      <c r="E273" s="302">
        <v>506.76666666666665</v>
      </c>
      <c r="F273" s="302">
        <v>497.88333333333333</v>
      </c>
      <c r="G273" s="302">
        <v>491.76666666666665</v>
      </c>
      <c r="H273" s="302">
        <v>521.76666666666665</v>
      </c>
      <c r="I273" s="302">
        <v>527.88333333333321</v>
      </c>
      <c r="J273" s="302">
        <v>536.76666666666665</v>
      </c>
      <c r="K273" s="301">
        <v>519</v>
      </c>
      <c r="L273" s="301">
        <v>504</v>
      </c>
      <c r="M273" s="301">
        <v>1.70912</v>
      </c>
      <c r="N273" s="1"/>
      <c r="O273" s="1"/>
    </row>
    <row r="274" spans="1:15" ht="12.75" customHeight="1">
      <c r="A274" s="30">
        <v>264</v>
      </c>
      <c r="B274" s="311" t="s">
        <v>413</v>
      </c>
      <c r="C274" s="301">
        <v>1152.55</v>
      </c>
      <c r="D274" s="302">
        <v>1146.2166666666667</v>
      </c>
      <c r="E274" s="302">
        <v>1113.4333333333334</v>
      </c>
      <c r="F274" s="302">
        <v>1074.3166666666666</v>
      </c>
      <c r="G274" s="302">
        <v>1041.5333333333333</v>
      </c>
      <c r="H274" s="302">
        <v>1185.3333333333335</v>
      </c>
      <c r="I274" s="302">
        <v>1218.1166666666668</v>
      </c>
      <c r="J274" s="302">
        <v>1257.2333333333336</v>
      </c>
      <c r="K274" s="301">
        <v>1179</v>
      </c>
      <c r="L274" s="301">
        <v>1107.0999999999999</v>
      </c>
      <c r="M274" s="301">
        <v>2.25841</v>
      </c>
      <c r="N274" s="1"/>
      <c r="O274" s="1"/>
    </row>
    <row r="275" spans="1:15" ht="12.75" customHeight="1">
      <c r="A275" s="30">
        <v>265</v>
      </c>
      <c r="B275" s="311" t="s">
        <v>414</v>
      </c>
      <c r="C275" s="301">
        <v>233.05</v>
      </c>
      <c r="D275" s="302">
        <v>232.01666666666665</v>
      </c>
      <c r="E275" s="302">
        <v>229.23333333333329</v>
      </c>
      <c r="F275" s="302">
        <v>225.41666666666663</v>
      </c>
      <c r="G275" s="302">
        <v>222.63333333333327</v>
      </c>
      <c r="H275" s="302">
        <v>235.83333333333331</v>
      </c>
      <c r="I275" s="302">
        <v>238.61666666666667</v>
      </c>
      <c r="J275" s="302">
        <v>242.43333333333334</v>
      </c>
      <c r="K275" s="301">
        <v>234.8</v>
      </c>
      <c r="L275" s="301">
        <v>228.2</v>
      </c>
      <c r="M275" s="301">
        <v>1.2960400000000001</v>
      </c>
      <c r="N275" s="1"/>
      <c r="O275" s="1"/>
    </row>
    <row r="276" spans="1:15" ht="12.75" customHeight="1">
      <c r="A276" s="30">
        <v>266</v>
      </c>
      <c r="B276" s="311" t="s">
        <v>415</v>
      </c>
      <c r="C276" s="301">
        <v>517.65</v>
      </c>
      <c r="D276" s="302">
        <v>521.15</v>
      </c>
      <c r="E276" s="302">
        <v>508.5</v>
      </c>
      <c r="F276" s="302">
        <v>499.35</v>
      </c>
      <c r="G276" s="302">
        <v>486.70000000000005</v>
      </c>
      <c r="H276" s="302">
        <v>530.29999999999995</v>
      </c>
      <c r="I276" s="302">
        <v>542.94999999999982</v>
      </c>
      <c r="J276" s="302">
        <v>552.09999999999991</v>
      </c>
      <c r="K276" s="301">
        <v>533.79999999999995</v>
      </c>
      <c r="L276" s="301">
        <v>512</v>
      </c>
      <c r="M276" s="301">
        <v>8.7148099999999999</v>
      </c>
      <c r="N276" s="1"/>
      <c r="O276" s="1"/>
    </row>
    <row r="277" spans="1:15" ht="12.75" customHeight="1">
      <c r="A277" s="30">
        <v>267</v>
      </c>
      <c r="B277" s="311" t="s">
        <v>416</v>
      </c>
      <c r="C277" s="301">
        <v>217.85</v>
      </c>
      <c r="D277" s="302">
        <v>220.01666666666665</v>
      </c>
      <c r="E277" s="302">
        <v>214.8833333333333</v>
      </c>
      <c r="F277" s="302">
        <v>211.91666666666666</v>
      </c>
      <c r="G277" s="302">
        <v>206.7833333333333</v>
      </c>
      <c r="H277" s="302">
        <v>222.98333333333329</v>
      </c>
      <c r="I277" s="302">
        <v>228.11666666666662</v>
      </c>
      <c r="J277" s="302">
        <v>231.08333333333329</v>
      </c>
      <c r="K277" s="301">
        <v>225.15</v>
      </c>
      <c r="L277" s="301">
        <v>217.05</v>
      </c>
      <c r="M277" s="301">
        <v>0.84638999999999998</v>
      </c>
      <c r="N277" s="1"/>
      <c r="O277" s="1"/>
    </row>
    <row r="278" spans="1:15" ht="12.75" customHeight="1">
      <c r="A278" s="30">
        <v>268</v>
      </c>
      <c r="B278" s="311" t="s">
        <v>417</v>
      </c>
      <c r="C278" s="301">
        <v>947.7</v>
      </c>
      <c r="D278" s="302">
        <v>940.9</v>
      </c>
      <c r="E278" s="302">
        <v>931.8</v>
      </c>
      <c r="F278" s="302">
        <v>915.9</v>
      </c>
      <c r="G278" s="302">
        <v>906.8</v>
      </c>
      <c r="H278" s="302">
        <v>956.8</v>
      </c>
      <c r="I278" s="302">
        <v>965.90000000000009</v>
      </c>
      <c r="J278" s="302">
        <v>981.8</v>
      </c>
      <c r="K278" s="301">
        <v>950</v>
      </c>
      <c r="L278" s="301">
        <v>925</v>
      </c>
      <c r="M278" s="301">
        <v>1.6194500000000001</v>
      </c>
      <c r="N278" s="1"/>
      <c r="O278" s="1"/>
    </row>
    <row r="279" spans="1:15" ht="12.75" customHeight="1">
      <c r="A279" s="30">
        <v>269</v>
      </c>
      <c r="B279" s="311" t="s">
        <v>418</v>
      </c>
      <c r="C279" s="301">
        <v>356.7</v>
      </c>
      <c r="D279" s="302">
        <v>354.89999999999992</v>
      </c>
      <c r="E279" s="302">
        <v>351.94999999999982</v>
      </c>
      <c r="F279" s="302">
        <v>347.19999999999987</v>
      </c>
      <c r="G279" s="302">
        <v>344.24999999999977</v>
      </c>
      <c r="H279" s="302">
        <v>359.64999999999986</v>
      </c>
      <c r="I279" s="302">
        <v>362.6</v>
      </c>
      <c r="J279" s="302">
        <v>367.34999999999991</v>
      </c>
      <c r="K279" s="301">
        <v>357.85</v>
      </c>
      <c r="L279" s="301">
        <v>350.15</v>
      </c>
      <c r="M279" s="301">
        <v>0.38374000000000003</v>
      </c>
      <c r="N279" s="1"/>
      <c r="O279" s="1"/>
    </row>
    <row r="280" spans="1:15" ht="12.75" customHeight="1">
      <c r="A280" s="30">
        <v>270</v>
      </c>
      <c r="B280" s="311" t="s">
        <v>807</v>
      </c>
      <c r="C280" s="301">
        <v>59.9</v>
      </c>
      <c r="D280" s="302">
        <v>60.383333333333333</v>
      </c>
      <c r="E280" s="302">
        <v>59.166666666666664</v>
      </c>
      <c r="F280" s="302">
        <v>58.43333333333333</v>
      </c>
      <c r="G280" s="302">
        <v>57.216666666666661</v>
      </c>
      <c r="H280" s="302">
        <v>61.116666666666667</v>
      </c>
      <c r="I280" s="302">
        <v>62.333333333333336</v>
      </c>
      <c r="J280" s="302">
        <v>63.06666666666667</v>
      </c>
      <c r="K280" s="301">
        <v>61.6</v>
      </c>
      <c r="L280" s="301">
        <v>59.65</v>
      </c>
      <c r="M280" s="301">
        <v>1.8872100000000001</v>
      </c>
      <c r="N280" s="1"/>
      <c r="O280" s="1"/>
    </row>
    <row r="281" spans="1:15" ht="12.75" customHeight="1">
      <c r="A281" s="30">
        <v>271</v>
      </c>
      <c r="B281" s="311" t="s">
        <v>419</v>
      </c>
      <c r="C281" s="301">
        <v>370.5</v>
      </c>
      <c r="D281" s="302">
        <v>371.0333333333333</v>
      </c>
      <c r="E281" s="302">
        <v>364.56666666666661</v>
      </c>
      <c r="F281" s="302">
        <v>358.63333333333333</v>
      </c>
      <c r="G281" s="302">
        <v>352.16666666666663</v>
      </c>
      <c r="H281" s="302">
        <v>376.96666666666658</v>
      </c>
      <c r="I281" s="302">
        <v>383.43333333333328</v>
      </c>
      <c r="J281" s="302">
        <v>389.36666666666656</v>
      </c>
      <c r="K281" s="301">
        <v>377.5</v>
      </c>
      <c r="L281" s="301">
        <v>365.1</v>
      </c>
      <c r="M281" s="301">
        <v>0.77676000000000001</v>
      </c>
      <c r="N281" s="1"/>
      <c r="O281" s="1"/>
    </row>
    <row r="282" spans="1:15" ht="12.75" customHeight="1">
      <c r="A282" s="30">
        <v>272</v>
      </c>
      <c r="B282" s="311" t="s">
        <v>420</v>
      </c>
      <c r="C282" s="301">
        <v>44.95</v>
      </c>
      <c r="D282" s="302">
        <v>44.766666666666673</v>
      </c>
      <c r="E282" s="302">
        <v>44.283333333333346</v>
      </c>
      <c r="F282" s="302">
        <v>43.616666666666674</v>
      </c>
      <c r="G282" s="302">
        <v>43.133333333333347</v>
      </c>
      <c r="H282" s="302">
        <v>45.433333333333344</v>
      </c>
      <c r="I282" s="302">
        <v>45.916666666666679</v>
      </c>
      <c r="J282" s="302">
        <v>46.583333333333343</v>
      </c>
      <c r="K282" s="301">
        <v>45.25</v>
      </c>
      <c r="L282" s="301">
        <v>44.1</v>
      </c>
      <c r="M282" s="301">
        <v>14.77042</v>
      </c>
      <c r="N282" s="1"/>
      <c r="O282" s="1"/>
    </row>
    <row r="283" spans="1:15" ht="12.75" customHeight="1">
      <c r="A283" s="30">
        <v>273</v>
      </c>
      <c r="B283" s="311" t="s">
        <v>421</v>
      </c>
      <c r="C283" s="301">
        <v>391.25</v>
      </c>
      <c r="D283" s="302">
        <v>395.93333333333334</v>
      </c>
      <c r="E283" s="302">
        <v>384.31666666666666</v>
      </c>
      <c r="F283" s="302">
        <v>377.38333333333333</v>
      </c>
      <c r="G283" s="302">
        <v>365.76666666666665</v>
      </c>
      <c r="H283" s="302">
        <v>402.86666666666667</v>
      </c>
      <c r="I283" s="302">
        <v>414.48333333333335</v>
      </c>
      <c r="J283" s="302">
        <v>421.41666666666669</v>
      </c>
      <c r="K283" s="301">
        <v>407.55</v>
      </c>
      <c r="L283" s="301">
        <v>389</v>
      </c>
      <c r="M283" s="301">
        <v>2.3433199999999998</v>
      </c>
      <c r="N283" s="1"/>
      <c r="O283" s="1"/>
    </row>
    <row r="284" spans="1:15" ht="12.75" customHeight="1">
      <c r="A284" s="30">
        <v>274</v>
      </c>
      <c r="B284" s="311" t="s">
        <v>141</v>
      </c>
      <c r="C284" s="301">
        <v>1661.1</v>
      </c>
      <c r="D284" s="302">
        <v>1656.3333333333333</v>
      </c>
      <c r="E284" s="302">
        <v>1635.7666666666664</v>
      </c>
      <c r="F284" s="302">
        <v>1610.4333333333332</v>
      </c>
      <c r="G284" s="302">
        <v>1589.8666666666663</v>
      </c>
      <c r="H284" s="302">
        <v>1681.6666666666665</v>
      </c>
      <c r="I284" s="302">
        <v>1702.2333333333336</v>
      </c>
      <c r="J284" s="302">
        <v>1727.5666666666666</v>
      </c>
      <c r="K284" s="301">
        <v>1676.9</v>
      </c>
      <c r="L284" s="301">
        <v>1631</v>
      </c>
      <c r="M284" s="301">
        <v>39.820639999999997</v>
      </c>
      <c r="N284" s="1"/>
      <c r="O284" s="1"/>
    </row>
    <row r="285" spans="1:15" ht="12.75" customHeight="1">
      <c r="A285" s="30">
        <v>275</v>
      </c>
      <c r="B285" s="311" t="s">
        <v>788</v>
      </c>
      <c r="C285" s="301">
        <v>1184.55</v>
      </c>
      <c r="D285" s="302">
        <v>1175.1333333333334</v>
      </c>
      <c r="E285" s="302">
        <v>1155.3166666666668</v>
      </c>
      <c r="F285" s="302">
        <v>1126.0833333333335</v>
      </c>
      <c r="G285" s="302">
        <v>1106.2666666666669</v>
      </c>
      <c r="H285" s="302">
        <v>1204.3666666666668</v>
      </c>
      <c r="I285" s="302">
        <v>1224.1833333333334</v>
      </c>
      <c r="J285" s="302">
        <v>1253.4166666666667</v>
      </c>
      <c r="K285" s="301">
        <v>1194.95</v>
      </c>
      <c r="L285" s="301">
        <v>1145.9000000000001</v>
      </c>
      <c r="M285" s="301">
        <v>0.33039000000000002</v>
      </c>
      <c r="N285" s="1"/>
      <c r="O285" s="1"/>
    </row>
    <row r="286" spans="1:15" ht="12.75" customHeight="1">
      <c r="A286" s="30">
        <v>276</v>
      </c>
      <c r="B286" s="311" t="s">
        <v>142</v>
      </c>
      <c r="C286" s="301">
        <v>67.599999999999994</v>
      </c>
      <c r="D286" s="302">
        <v>68.199999999999989</v>
      </c>
      <c r="E286" s="302">
        <v>66.84999999999998</v>
      </c>
      <c r="F286" s="302">
        <v>66.099999999999994</v>
      </c>
      <c r="G286" s="302">
        <v>64.749999999999986</v>
      </c>
      <c r="H286" s="302">
        <v>68.949999999999974</v>
      </c>
      <c r="I286" s="302">
        <v>70.3</v>
      </c>
      <c r="J286" s="302">
        <v>71.049999999999969</v>
      </c>
      <c r="K286" s="301">
        <v>69.55</v>
      </c>
      <c r="L286" s="301">
        <v>67.45</v>
      </c>
      <c r="M286" s="301">
        <v>50.043610000000001</v>
      </c>
      <c r="N286" s="1"/>
      <c r="O286" s="1"/>
    </row>
    <row r="287" spans="1:15" ht="12.75" customHeight="1">
      <c r="A287" s="30">
        <v>277</v>
      </c>
      <c r="B287" s="311" t="s">
        <v>147</v>
      </c>
      <c r="C287" s="301">
        <v>3030.8</v>
      </c>
      <c r="D287" s="302">
        <v>3050.2333333333336</v>
      </c>
      <c r="E287" s="302">
        <v>2990.5666666666671</v>
      </c>
      <c r="F287" s="302">
        <v>2950.3333333333335</v>
      </c>
      <c r="G287" s="302">
        <v>2890.666666666667</v>
      </c>
      <c r="H287" s="302">
        <v>3090.4666666666672</v>
      </c>
      <c r="I287" s="302">
        <v>3150.1333333333332</v>
      </c>
      <c r="J287" s="302">
        <v>3190.3666666666672</v>
      </c>
      <c r="K287" s="301">
        <v>3109.9</v>
      </c>
      <c r="L287" s="301">
        <v>3010</v>
      </c>
      <c r="M287" s="301">
        <v>2.8714300000000001</v>
      </c>
      <c r="N287" s="1"/>
      <c r="O287" s="1"/>
    </row>
    <row r="288" spans="1:15" ht="12.75" customHeight="1">
      <c r="A288" s="30">
        <v>278</v>
      </c>
      <c r="B288" s="311" t="s">
        <v>144</v>
      </c>
      <c r="C288" s="301">
        <v>327.35000000000002</v>
      </c>
      <c r="D288" s="302">
        <v>327.2</v>
      </c>
      <c r="E288" s="302">
        <v>325.14999999999998</v>
      </c>
      <c r="F288" s="302">
        <v>322.95</v>
      </c>
      <c r="G288" s="302">
        <v>320.89999999999998</v>
      </c>
      <c r="H288" s="302">
        <v>329.4</v>
      </c>
      <c r="I288" s="302">
        <v>331.45000000000005</v>
      </c>
      <c r="J288" s="302">
        <v>333.65</v>
      </c>
      <c r="K288" s="301">
        <v>329.25</v>
      </c>
      <c r="L288" s="301">
        <v>325</v>
      </c>
      <c r="M288" s="301">
        <v>25.432120000000001</v>
      </c>
      <c r="N288" s="1"/>
      <c r="O288" s="1"/>
    </row>
    <row r="289" spans="1:15" ht="12.75" customHeight="1">
      <c r="A289" s="30">
        <v>279</v>
      </c>
      <c r="B289" s="311" t="s">
        <v>422</v>
      </c>
      <c r="C289" s="301">
        <v>8981.85</v>
      </c>
      <c r="D289" s="302">
        <v>8949.0500000000011</v>
      </c>
      <c r="E289" s="302">
        <v>8853.8000000000029</v>
      </c>
      <c r="F289" s="302">
        <v>8725.7500000000018</v>
      </c>
      <c r="G289" s="302">
        <v>8630.5000000000036</v>
      </c>
      <c r="H289" s="302">
        <v>9077.1000000000022</v>
      </c>
      <c r="I289" s="302">
        <v>9172.3499999999985</v>
      </c>
      <c r="J289" s="302">
        <v>9300.4000000000015</v>
      </c>
      <c r="K289" s="301">
        <v>9044.2999999999993</v>
      </c>
      <c r="L289" s="301">
        <v>8821</v>
      </c>
      <c r="M289" s="301">
        <v>4.9549999999999997E-2</v>
      </c>
      <c r="N289" s="1"/>
      <c r="O289" s="1"/>
    </row>
    <row r="290" spans="1:15" ht="12.75" customHeight="1">
      <c r="A290" s="30">
        <v>280</v>
      </c>
      <c r="B290" s="311" t="s">
        <v>146</v>
      </c>
      <c r="C290" s="301">
        <v>3975.45</v>
      </c>
      <c r="D290" s="302">
        <v>4015.0833333333335</v>
      </c>
      <c r="E290" s="302">
        <v>3921.3666666666668</v>
      </c>
      <c r="F290" s="302">
        <v>3867.2833333333333</v>
      </c>
      <c r="G290" s="302">
        <v>3773.5666666666666</v>
      </c>
      <c r="H290" s="302">
        <v>4069.166666666667</v>
      </c>
      <c r="I290" s="302">
        <v>4162.8833333333332</v>
      </c>
      <c r="J290" s="302">
        <v>4216.9666666666672</v>
      </c>
      <c r="K290" s="301">
        <v>4108.8</v>
      </c>
      <c r="L290" s="301">
        <v>3961</v>
      </c>
      <c r="M290" s="301">
        <v>3.7454100000000001</v>
      </c>
      <c r="N290" s="1"/>
      <c r="O290" s="1"/>
    </row>
    <row r="291" spans="1:15" ht="12.75" customHeight="1">
      <c r="A291" s="30">
        <v>281</v>
      </c>
      <c r="B291" s="311" t="s">
        <v>145</v>
      </c>
      <c r="C291" s="301">
        <v>1558.25</v>
      </c>
      <c r="D291" s="302">
        <v>1555.75</v>
      </c>
      <c r="E291" s="302">
        <v>1544.6</v>
      </c>
      <c r="F291" s="302">
        <v>1530.9499999999998</v>
      </c>
      <c r="G291" s="302">
        <v>1519.7999999999997</v>
      </c>
      <c r="H291" s="302">
        <v>1569.4</v>
      </c>
      <c r="I291" s="302">
        <v>1580.5500000000002</v>
      </c>
      <c r="J291" s="302">
        <v>1594.2000000000003</v>
      </c>
      <c r="K291" s="301">
        <v>1566.9</v>
      </c>
      <c r="L291" s="301">
        <v>1542.1</v>
      </c>
      <c r="M291" s="301">
        <v>33.089709999999997</v>
      </c>
      <c r="N291" s="1"/>
      <c r="O291" s="1"/>
    </row>
    <row r="292" spans="1:15" ht="12.75" customHeight="1">
      <c r="A292" s="30">
        <v>282</v>
      </c>
      <c r="B292" s="311" t="s">
        <v>1105</v>
      </c>
      <c r="C292" s="301">
        <v>333.95</v>
      </c>
      <c r="D292" s="302">
        <v>335.95</v>
      </c>
      <c r="E292" s="302">
        <v>329.59999999999997</v>
      </c>
      <c r="F292" s="302">
        <v>325.25</v>
      </c>
      <c r="G292" s="302">
        <v>318.89999999999998</v>
      </c>
      <c r="H292" s="302">
        <v>340.29999999999995</v>
      </c>
      <c r="I292" s="302">
        <v>346.65</v>
      </c>
      <c r="J292" s="302">
        <v>350.99999999999994</v>
      </c>
      <c r="K292" s="301">
        <v>342.3</v>
      </c>
      <c r="L292" s="301">
        <v>331.6</v>
      </c>
      <c r="M292" s="301">
        <v>2.3136899999999998</v>
      </c>
      <c r="N292" s="1"/>
      <c r="O292" s="1"/>
    </row>
    <row r="293" spans="1:15" ht="12.75" customHeight="1">
      <c r="A293" s="30">
        <v>283</v>
      </c>
      <c r="B293" s="311" t="s">
        <v>266</v>
      </c>
      <c r="C293" s="301">
        <v>464.7</v>
      </c>
      <c r="D293" s="302">
        <v>464.01666666666665</v>
      </c>
      <c r="E293" s="302">
        <v>459.08333333333331</v>
      </c>
      <c r="F293" s="302">
        <v>453.46666666666664</v>
      </c>
      <c r="G293" s="302">
        <v>448.5333333333333</v>
      </c>
      <c r="H293" s="302">
        <v>469.63333333333333</v>
      </c>
      <c r="I293" s="302">
        <v>474.56666666666672</v>
      </c>
      <c r="J293" s="302">
        <v>480.18333333333334</v>
      </c>
      <c r="K293" s="301">
        <v>468.95</v>
      </c>
      <c r="L293" s="301">
        <v>458.4</v>
      </c>
      <c r="M293" s="301">
        <v>7.4837300000000004</v>
      </c>
      <c r="N293" s="1"/>
      <c r="O293" s="1"/>
    </row>
    <row r="294" spans="1:15" ht="12.75" customHeight="1">
      <c r="A294" s="30">
        <v>284</v>
      </c>
      <c r="B294" s="311" t="s">
        <v>809</v>
      </c>
      <c r="C294" s="301">
        <v>284.64999999999998</v>
      </c>
      <c r="D294" s="302">
        <v>289.81666666666666</v>
      </c>
      <c r="E294" s="302">
        <v>275.83333333333331</v>
      </c>
      <c r="F294" s="302">
        <v>267.01666666666665</v>
      </c>
      <c r="G294" s="302">
        <v>253.0333333333333</v>
      </c>
      <c r="H294" s="302">
        <v>298.63333333333333</v>
      </c>
      <c r="I294" s="302">
        <v>312.61666666666667</v>
      </c>
      <c r="J294" s="302">
        <v>321.43333333333334</v>
      </c>
      <c r="K294" s="301">
        <v>303.8</v>
      </c>
      <c r="L294" s="301">
        <v>281</v>
      </c>
      <c r="M294" s="301">
        <v>10.52183</v>
      </c>
      <c r="N294" s="1"/>
      <c r="O294" s="1"/>
    </row>
    <row r="295" spans="1:15" ht="12.75" customHeight="1">
      <c r="A295" s="30">
        <v>285</v>
      </c>
      <c r="B295" s="311" t="s">
        <v>423</v>
      </c>
      <c r="C295" s="301">
        <v>3198.15</v>
      </c>
      <c r="D295" s="302">
        <v>3225.7166666666667</v>
      </c>
      <c r="E295" s="302">
        <v>3152.4333333333334</v>
      </c>
      <c r="F295" s="302">
        <v>3106.7166666666667</v>
      </c>
      <c r="G295" s="302">
        <v>3033.4333333333334</v>
      </c>
      <c r="H295" s="302">
        <v>3271.4333333333334</v>
      </c>
      <c r="I295" s="302">
        <v>3344.7166666666672</v>
      </c>
      <c r="J295" s="302">
        <v>3390.4333333333334</v>
      </c>
      <c r="K295" s="301">
        <v>3299</v>
      </c>
      <c r="L295" s="301">
        <v>3180</v>
      </c>
      <c r="M295" s="301">
        <v>0.55896999999999997</v>
      </c>
      <c r="N295" s="1"/>
      <c r="O295" s="1"/>
    </row>
    <row r="296" spans="1:15" ht="12.75" customHeight="1">
      <c r="A296" s="30">
        <v>286</v>
      </c>
      <c r="B296" s="311" t="s">
        <v>148</v>
      </c>
      <c r="C296" s="301">
        <v>610.95000000000005</v>
      </c>
      <c r="D296" s="302">
        <v>612.7166666666667</v>
      </c>
      <c r="E296" s="302">
        <v>605.73333333333335</v>
      </c>
      <c r="F296" s="302">
        <v>600.51666666666665</v>
      </c>
      <c r="G296" s="302">
        <v>593.5333333333333</v>
      </c>
      <c r="H296" s="302">
        <v>617.93333333333339</v>
      </c>
      <c r="I296" s="302">
        <v>624.91666666666674</v>
      </c>
      <c r="J296" s="302">
        <v>630.13333333333344</v>
      </c>
      <c r="K296" s="301">
        <v>619.70000000000005</v>
      </c>
      <c r="L296" s="301">
        <v>607.5</v>
      </c>
      <c r="M296" s="301">
        <v>11.91662</v>
      </c>
      <c r="N296" s="1"/>
      <c r="O296" s="1"/>
    </row>
    <row r="297" spans="1:15" ht="12.75" customHeight="1">
      <c r="A297" s="30">
        <v>287</v>
      </c>
      <c r="B297" s="311" t="s">
        <v>424</v>
      </c>
      <c r="C297" s="301">
        <v>1754.45</v>
      </c>
      <c r="D297" s="302">
        <v>1776.5333333333335</v>
      </c>
      <c r="E297" s="302">
        <v>1727.916666666667</v>
      </c>
      <c r="F297" s="302">
        <v>1701.3833333333334</v>
      </c>
      <c r="G297" s="302">
        <v>1652.7666666666669</v>
      </c>
      <c r="H297" s="302">
        <v>1803.0666666666671</v>
      </c>
      <c r="I297" s="302">
        <v>1851.6833333333334</v>
      </c>
      <c r="J297" s="302">
        <v>1878.2166666666672</v>
      </c>
      <c r="K297" s="301">
        <v>1825.15</v>
      </c>
      <c r="L297" s="301">
        <v>1750</v>
      </c>
      <c r="M297" s="301">
        <v>0.20705000000000001</v>
      </c>
      <c r="N297" s="1"/>
      <c r="O297" s="1"/>
    </row>
    <row r="298" spans="1:15" ht="12.75" customHeight="1">
      <c r="A298" s="30">
        <v>288</v>
      </c>
      <c r="B298" s="311" t="s">
        <v>425</v>
      </c>
      <c r="C298" s="301">
        <v>39.200000000000003</v>
      </c>
      <c r="D298" s="302">
        <v>39.6</v>
      </c>
      <c r="E298" s="302">
        <v>38.400000000000006</v>
      </c>
      <c r="F298" s="302">
        <v>37.6</v>
      </c>
      <c r="G298" s="302">
        <v>36.400000000000006</v>
      </c>
      <c r="H298" s="302">
        <v>40.400000000000006</v>
      </c>
      <c r="I298" s="302">
        <v>41.600000000000009</v>
      </c>
      <c r="J298" s="302">
        <v>42.400000000000006</v>
      </c>
      <c r="K298" s="301">
        <v>40.799999999999997</v>
      </c>
      <c r="L298" s="301">
        <v>38.799999999999997</v>
      </c>
      <c r="M298" s="301">
        <v>14.33417</v>
      </c>
      <c r="N298" s="1"/>
      <c r="O298" s="1"/>
    </row>
    <row r="299" spans="1:15" ht="12.75" customHeight="1">
      <c r="A299" s="30">
        <v>289</v>
      </c>
      <c r="B299" s="311" t="s">
        <v>426</v>
      </c>
      <c r="C299" s="301">
        <v>140.1</v>
      </c>
      <c r="D299" s="302">
        <v>141</v>
      </c>
      <c r="E299" s="302">
        <v>139.1</v>
      </c>
      <c r="F299" s="302">
        <v>138.1</v>
      </c>
      <c r="G299" s="302">
        <v>136.19999999999999</v>
      </c>
      <c r="H299" s="302">
        <v>142</v>
      </c>
      <c r="I299" s="302">
        <v>143.89999999999998</v>
      </c>
      <c r="J299" s="302">
        <v>144.9</v>
      </c>
      <c r="K299" s="301">
        <v>142.9</v>
      </c>
      <c r="L299" s="301">
        <v>140</v>
      </c>
      <c r="M299" s="301">
        <v>1.1526099999999999</v>
      </c>
      <c r="N299" s="1"/>
      <c r="O299" s="1"/>
    </row>
    <row r="300" spans="1:15" ht="12.75" customHeight="1">
      <c r="A300" s="30">
        <v>290</v>
      </c>
      <c r="B300" s="311" t="s">
        <v>160</v>
      </c>
      <c r="C300" s="301">
        <v>70800.899999999994</v>
      </c>
      <c r="D300" s="302">
        <v>71108.566666666666</v>
      </c>
      <c r="E300" s="302">
        <v>70117.333333333328</v>
      </c>
      <c r="F300" s="302">
        <v>69433.766666666663</v>
      </c>
      <c r="G300" s="302">
        <v>68442.533333333326</v>
      </c>
      <c r="H300" s="302">
        <v>71792.133333333331</v>
      </c>
      <c r="I300" s="302">
        <v>72783.366666666669</v>
      </c>
      <c r="J300" s="302">
        <v>73466.933333333334</v>
      </c>
      <c r="K300" s="301">
        <v>72099.8</v>
      </c>
      <c r="L300" s="301">
        <v>70425</v>
      </c>
      <c r="M300" s="301">
        <v>6.089E-2</v>
      </c>
      <c r="N300" s="1"/>
      <c r="O300" s="1"/>
    </row>
    <row r="301" spans="1:15" ht="12.75" customHeight="1">
      <c r="A301" s="30">
        <v>291</v>
      </c>
      <c r="B301" s="311" t="s">
        <v>1106</v>
      </c>
      <c r="C301" s="301">
        <v>1271.25</v>
      </c>
      <c r="D301" s="302">
        <v>1261.0833333333333</v>
      </c>
      <c r="E301" s="302">
        <v>1238.1666666666665</v>
      </c>
      <c r="F301" s="302">
        <v>1205.0833333333333</v>
      </c>
      <c r="G301" s="302">
        <v>1182.1666666666665</v>
      </c>
      <c r="H301" s="302">
        <v>1294.1666666666665</v>
      </c>
      <c r="I301" s="302">
        <v>1317.083333333333</v>
      </c>
      <c r="J301" s="302">
        <v>1350.1666666666665</v>
      </c>
      <c r="K301" s="301">
        <v>1284</v>
      </c>
      <c r="L301" s="301">
        <v>1228</v>
      </c>
      <c r="M301" s="301">
        <v>4.9038700000000004</v>
      </c>
      <c r="N301" s="1"/>
      <c r="O301" s="1"/>
    </row>
    <row r="302" spans="1:15" ht="12.75" customHeight="1">
      <c r="A302" s="30">
        <v>292</v>
      </c>
      <c r="B302" s="311" t="s">
        <v>808</v>
      </c>
      <c r="C302" s="301">
        <v>1069</v>
      </c>
      <c r="D302" s="302">
        <v>1065.8999999999999</v>
      </c>
      <c r="E302" s="302">
        <v>1038.8999999999996</v>
      </c>
      <c r="F302" s="302">
        <v>1008.7999999999997</v>
      </c>
      <c r="G302" s="302">
        <v>981.7999999999995</v>
      </c>
      <c r="H302" s="302">
        <v>1095.9999999999998</v>
      </c>
      <c r="I302" s="302">
        <v>1123.0000000000002</v>
      </c>
      <c r="J302" s="302">
        <v>1153.0999999999999</v>
      </c>
      <c r="K302" s="301">
        <v>1092.9000000000001</v>
      </c>
      <c r="L302" s="301">
        <v>1035.8</v>
      </c>
      <c r="M302" s="301">
        <v>1.9989300000000001</v>
      </c>
      <c r="N302" s="1"/>
      <c r="O302" s="1"/>
    </row>
    <row r="303" spans="1:15" ht="12.75" customHeight="1">
      <c r="A303" s="30">
        <v>293</v>
      </c>
      <c r="B303" s="311" t="s">
        <v>157</v>
      </c>
      <c r="C303" s="301">
        <v>760.6</v>
      </c>
      <c r="D303" s="302">
        <v>762.44999999999993</v>
      </c>
      <c r="E303" s="302">
        <v>753.14999999999986</v>
      </c>
      <c r="F303" s="302">
        <v>745.69999999999993</v>
      </c>
      <c r="G303" s="302">
        <v>736.39999999999986</v>
      </c>
      <c r="H303" s="302">
        <v>769.89999999999986</v>
      </c>
      <c r="I303" s="302">
        <v>779.19999999999982</v>
      </c>
      <c r="J303" s="302">
        <v>786.64999999999986</v>
      </c>
      <c r="K303" s="301">
        <v>771.75</v>
      </c>
      <c r="L303" s="301">
        <v>755</v>
      </c>
      <c r="M303" s="301">
        <v>3.7766299999999999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175.4</v>
      </c>
      <c r="D304" s="302">
        <v>176.38333333333333</v>
      </c>
      <c r="E304" s="302">
        <v>173.51666666666665</v>
      </c>
      <c r="F304" s="302">
        <v>171.63333333333333</v>
      </c>
      <c r="G304" s="302">
        <v>168.76666666666665</v>
      </c>
      <c r="H304" s="302">
        <v>178.26666666666665</v>
      </c>
      <c r="I304" s="302">
        <v>181.13333333333333</v>
      </c>
      <c r="J304" s="302">
        <v>183.01666666666665</v>
      </c>
      <c r="K304" s="301">
        <v>179.25</v>
      </c>
      <c r="L304" s="301">
        <v>174.5</v>
      </c>
      <c r="M304" s="301">
        <v>19.92944</v>
      </c>
      <c r="N304" s="1"/>
      <c r="O304" s="1"/>
    </row>
    <row r="305" spans="1:15" ht="12.75" customHeight="1">
      <c r="A305" s="30">
        <v>295</v>
      </c>
      <c r="B305" s="311" t="s">
        <v>149</v>
      </c>
      <c r="C305" s="301">
        <v>1093.1500000000001</v>
      </c>
      <c r="D305" s="302">
        <v>1099.5666666666666</v>
      </c>
      <c r="E305" s="302">
        <v>1081.6333333333332</v>
      </c>
      <c r="F305" s="302">
        <v>1070.1166666666666</v>
      </c>
      <c r="G305" s="302">
        <v>1052.1833333333332</v>
      </c>
      <c r="H305" s="302">
        <v>1111.0833333333333</v>
      </c>
      <c r="I305" s="302">
        <v>1129.0166666666667</v>
      </c>
      <c r="J305" s="302">
        <v>1140.5333333333333</v>
      </c>
      <c r="K305" s="301">
        <v>1117.5</v>
      </c>
      <c r="L305" s="301">
        <v>1088.05</v>
      </c>
      <c r="M305" s="301">
        <v>41.651890000000002</v>
      </c>
      <c r="N305" s="1"/>
      <c r="O305" s="1"/>
    </row>
    <row r="306" spans="1:15" ht="12.75" customHeight="1">
      <c r="A306" s="30">
        <v>296</v>
      </c>
      <c r="B306" s="311" t="s">
        <v>427</v>
      </c>
      <c r="C306" s="301">
        <v>233.1</v>
      </c>
      <c r="D306" s="302">
        <v>232.35</v>
      </c>
      <c r="E306" s="302">
        <v>227.85</v>
      </c>
      <c r="F306" s="302">
        <v>222.6</v>
      </c>
      <c r="G306" s="302">
        <v>218.1</v>
      </c>
      <c r="H306" s="302">
        <v>237.6</v>
      </c>
      <c r="I306" s="302">
        <v>242.1</v>
      </c>
      <c r="J306" s="302">
        <v>247.35</v>
      </c>
      <c r="K306" s="301">
        <v>236.85</v>
      </c>
      <c r="L306" s="301">
        <v>227.1</v>
      </c>
      <c r="M306" s="301">
        <v>5.2052199999999997</v>
      </c>
      <c r="N306" s="1"/>
      <c r="O306" s="1"/>
    </row>
    <row r="307" spans="1:15" ht="12.75" customHeight="1">
      <c r="A307" s="30">
        <v>297</v>
      </c>
      <c r="B307" s="311" t="s">
        <v>428</v>
      </c>
      <c r="C307" s="301">
        <v>214.4</v>
      </c>
      <c r="D307" s="302">
        <v>216.35000000000002</v>
      </c>
      <c r="E307" s="302">
        <v>211.65000000000003</v>
      </c>
      <c r="F307" s="302">
        <v>208.9</v>
      </c>
      <c r="G307" s="302">
        <v>204.20000000000002</v>
      </c>
      <c r="H307" s="302">
        <v>219.10000000000005</v>
      </c>
      <c r="I307" s="302">
        <v>223.80000000000004</v>
      </c>
      <c r="J307" s="302">
        <v>226.55000000000007</v>
      </c>
      <c r="K307" s="301">
        <v>221.05</v>
      </c>
      <c r="L307" s="301">
        <v>213.6</v>
      </c>
      <c r="M307" s="301">
        <v>0.61687000000000003</v>
      </c>
      <c r="N307" s="1"/>
      <c r="O307" s="1"/>
    </row>
    <row r="308" spans="1:15" ht="12.75" customHeight="1">
      <c r="A308" s="30">
        <v>298</v>
      </c>
      <c r="B308" s="311" t="s">
        <v>429</v>
      </c>
      <c r="C308" s="301">
        <v>471.65</v>
      </c>
      <c r="D308" s="302">
        <v>469.73333333333335</v>
      </c>
      <c r="E308" s="302">
        <v>465.4666666666667</v>
      </c>
      <c r="F308" s="302">
        <v>459.28333333333336</v>
      </c>
      <c r="G308" s="302">
        <v>455.01666666666671</v>
      </c>
      <c r="H308" s="302">
        <v>475.91666666666669</v>
      </c>
      <c r="I308" s="302">
        <v>480.18333333333334</v>
      </c>
      <c r="J308" s="302">
        <v>486.36666666666667</v>
      </c>
      <c r="K308" s="301">
        <v>474</v>
      </c>
      <c r="L308" s="301">
        <v>463.55</v>
      </c>
      <c r="M308" s="301">
        <v>0.53686</v>
      </c>
      <c r="N308" s="1"/>
      <c r="O308" s="1"/>
    </row>
    <row r="309" spans="1:15" ht="12.75" customHeight="1">
      <c r="A309" s="30">
        <v>299</v>
      </c>
      <c r="B309" s="311" t="s">
        <v>151</v>
      </c>
      <c r="C309" s="301">
        <v>85</v>
      </c>
      <c r="D309" s="302">
        <v>85.216666666666669</v>
      </c>
      <c r="E309" s="302">
        <v>84.13333333333334</v>
      </c>
      <c r="F309" s="302">
        <v>83.266666666666666</v>
      </c>
      <c r="G309" s="302">
        <v>82.183333333333337</v>
      </c>
      <c r="H309" s="302">
        <v>86.083333333333343</v>
      </c>
      <c r="I309" s="302">
        <v>87.166666666666657</v>
      </c>
      <c r="J309" s="302">
        <v>88.033333333333346</v>
      </c>
      <c r="K309" s="301">
        <v>86.3</v>
      </c>
      <c r="L309" s="301">
        <v>84.35</v>
      </c>
      <c r="M309" s="301">
        <v>47.37668</v>
      </c>
      <c r="N309" s="1"/>
      <c r="O309" s="1"/>
    </row>
    <row r="310" spans="1:15" ht="12.75" customHeight="1">
      <c r="A310" s="30">
        <v>300</v>
      </c>
      <c r="B310" s="311" t="s">
        <v>430</v>
      </c>
      <c r="C310" s="301">
        <v>90.6</v>
      </c>
      <c r="D310" s="302">
        <v>91.416666666666671</v>
      </c>
      <c r="E310" s="302">
        <v>87.63333333333334</v>
      </c>
      <c r="F310" s="302">
        <v>84.666666666666671</v>
      </c>
      <c r="G310" s="302">
        <v>80.88333333333334</v>
      </c>
      <c r="H310" s="302">
        <v>94.38333333333334</v>
      </c>
      <c r="I310" s="302">
        <v>98.166666666666671</v>
      </c>
      <c r="J310" s="302">
        <v>101.13333333333334</v>
      </c>
      <c r="K310" s="301">
        <v>95.2</v>
      </c>
      <c r="L310" s="301">
        <v>88.45</v>
      </c>
      <c r="M310" s="301">
        <v>120.14874</v>
      </c>
      <c r="N310" s="1"/>
      <c r="O310" s="1"/>
    </row>
    <row r="311" spans="1:15" ht="12.75" customHeight="1">
      <c r="A311" s="30">
        <v>301</v>
      </c>
      <c r="B311" s="311" t="s">
        <v>152</v>
      </c>
      <c r="C311" s="301">
        <v>477.9</v>
      </c>
      <c r="D311" s="302">
        <v>478.7833333333333</v>
      </c>
      <c r="E311" s="302">
        <v>474.66666666666663</v>
      </c>
      <c r="F311" s="302">
        <v>471.43333333333334</v>
      </c>
      <c r="G311" s="302">
        <v>467.31666666666666</v>
      </c>
      <c r="H311" s="302">
        <v>482.01666666666659</v>
      </c>
      <c r="I311" s="302">
        <v>486.13333333333327</v>
      </c>
      <c r="J311" s="302">
        <v>489.36666666666656</v>
      </c>
      <c r="K311" s="301">
        <v>482.9</v>
      </c>
      <c r="L311" s="301">
        <v>475.55</v>
      </c>
      <c r="M311" s="301">
        <v>20.305070000000001</v>
      </c>
      <c r="N311" s="1"/>
      <c r="O311" s="1"/>
    </row>
    <row r="312" spans="1:15" ht="12.75" customHeight="1">
      <c r="A312" s="30">
        <v>302</v>
      </c>
      <c r="B312" s="311" t="s">
        <v>153</v>
      </c>
      <c r="C312" s="301">
        <v>8470.75</v>
      </c>
      <c r="D312" s="302">
        <v>8513.65</v>
      </c>
      <c r="E312" s="302">
        <v>8392.6999999999989</v>
      </c>
      <c r="F312" s="302">
        <v>8314.65</v>
      </c>
      <c r="G312" s="302">
        <v>8193.6999999999989</v>
      </c>
      <c r="H312" s="302">
        <v>8591.6999999999989</v>
      </c>
      <c r="I312" s="302">
        <v>8712.65</v>
      </c>
      <c r="J312" s="302">
        <v>8790.6999999999989</v>
      </c>
      <c r="K312" s="301">
        <v>8634.6</v>
      </c>
      <c r="L312" s="301">
        <v>8435.6</v>
      </c>
      <c r="M312" s="301">
        <v>11.30302</v>
      </c>
      <c r="N312" s="1"/>
      <c r="O312" s="1"/>
    </row>
    <row r="313" spans="1:15" ht="12.75" customHeight="1">
      <c r="A313" s="30">
        <v>303</v>
      </c>
      <c r="B313" s="311" t="s">
        <v>810</v>
      </c>
      <c r="C313" s="301">
        <v>2145</v>
      </c>
      <c r="D313" s="302">
        <v>2123.7166666666667</v>
      </c>
      <c r="E313" s="302">
        <v>2088.4833333333336</v>
      </c>
      <c r="F313" s="302">
        <v>2031.9666666666667</v>
      </c>
      <c r="G313" s="302">
        <v>1996.7333333333336</v>
      </c>
      <c r="H313" s="302">
        <v>2180.2333333333336</v>
      </c>
      <c r="I313" s="302">
        <v>2215.4666666666662</v>
      </c>
      <c r="J313" s="302">
        <v>2271.9833333333336</v>
      </c>
      <c r="K313" s="301">
        <v>2158.9499999999998</v>
      </c>
      <c r="L313" s="301">
        <v>2067.1999999999998</v>
      </c>
      <c r="M313" s="301">
        <v>0.71443999999999996</v>
      </c>
      <c r="N313" s="1"/>
      <c r="O313" s="1"/>
    </row>
    <row r="314" spans="1:15" ht="12.75" customHeight="1">
      <c r="A314" s="30">
        <v>304</v>
      </c>
      <c r="B314" s="311" t="s">
        <v>156</v>
      </c>
      <c r="C314" s="301">
        <v>782.35</v>
      </c>
      <c r="D314" s="302">
        <v>780.71666666666658</v>
      </c>
      <c r="E314" s="302">
        <v>772.43333333333317</v>
      </c>
      <c r="F314" s="302">
        <v>762.51666666666654</v>
      </c>
      <c r="G314" s="302">
        <v>754.23333333333312</v>
      </c>
      <c r="H314" s="302">
        <v>790.63333333333321</v>
      </c>
      <c r="I314" s="302">
        <v>798.91666666666674</v>
      </c>
      <c r="J314" s="302">
        <v>808.83333333333326</v>
      </c>
      <c r="K314" s="301">
        <v>789</v>
      </c>
      <c r="L314" s="301">
        <v>770.8</v>
      </c>
      <c r="M314" s="301">
        <v>2.92035</v>
      </c>
      <c r="N314" s="1"/>
      <c r="O314" s="1"/>
    </row>
    <row r="315" spans="1:15" ht="12.75" customHeight="1">
      <c r="A315" s="30">
        <v>305</v>
      </c>
      <c r="B315" s="311" t="s">
        <v>431</v>
      </c>
      <c r="C315" s="301">
        <v>366.95</v>
      </c>
      <c r="D315" s="302">
        <v>369.91666666666669</v>
      </c>
      <c r="E315" s="302">
        <v>361.03333333333336</v>
      </c>
      <c r="F315" s="302">
        <v>355.11666666666667</v>
      </c>
      <c r="G315" s="302">
        <v>346.23333333333335</v>
      </c>
      <c r="H315" s="302">
        <v>375.83333333333337</v>
      </c>
      <c r="I315" s="302">
        <v>384.7166666666667</v>
      </c>
      <c r="J315" s="302">
        <v>390.63333333333338</v>
      </c>
      <c r="K315" s="301">
        <v>378.8</v>
      </c>
      <c r="L315" s="301">
        <v>364</v>
      </c>
      <c r="M315" s="301">
        <v>8.4296799999999994</v>
      </c>
      <c r="N315" s="1"/>
      <c r="O315" s="1"/>
    </row>
    <row r="316" spans="1:15" ht="12.75" customHeight="1">
      <c r="A316" s="30">
        <v>306</v>
      </c>
      <c r="B316" s="311" t="s">
        <v>432</v>
      </c>
      <c r="C316" s="301">
        <v>246.25</v>
      </c>
      <c r="D316" s="302">
        <v>248.65</v>
      </c>
      <c r="E316" s="302">
        <v>242.60000000000002</v>
      </c>
      <c r="F316" s="302">
        <v>238.95000000000002</v>
      </c>
      <c r="G316" s="302">
        <v>232.90000000000003</v>
      </c>
      <c r="H316" s="302">
        <v>252.3</v>
      </c>
      <c r="I316" s="302">
        <v>258.35000000000002</v>
      </c>
      <c r="J316" s="302">
        <v>262</v>
      </c>
      <c r="K316" s="301">
        <v>254.7</v>
      </c>
      <c r="L316" s="301">
        <v>245</v>
      </c>
      <c r="M316" s="301">
        <v>0.92783000000000004</v>
      </c>
      <c r="N316" s="1"/>
      <c r="O316" s="1"/>
    </row>
    <row r="317" spans="1:15" ht="12.75" customHeight="1">
      <c r="A317" s="30">
        <v>307</v>
      </c>
      <c r="B317" s="311" t="s">
        <v>1107</v>
      </c>
      <c r="C317" s="301">
        <v>767.3</v>
      </c>
      <c r="D317" s="302">
        <v>765.15</v>
      </c>
      <c r="E317" s="302">
        <v>756.25</v>
      </c>
      <c r="F317" s="302">
        <v>745.2</v>
      </c>
      <c r="G317" s="302">
        <v>736.30000000000007</v>
      </c>
      <c r="H317" s="302">
        <v>776.19999999999993</v>
      </c>
      <c r="I317" s="302">
        <v>785.0999999999998</v>
      </c>
      <c r="J317" s="302">
        <v>796.14999999999986</v>
      </c>
      <c r="K317" s="301">
        <v>774.05</v>
      </c>
      <c r="L317" s="301">
        <v>754.1</v>
      </c>
      <c r="M317" s="301">
        <v>0.20902999999999999</v>
      </c>
      <c r="N317" s="1"/>
      <c r="O317" s="1"/>
    </row>
    <row r="318" spans="1:15" ht="12.75" customHeight="1">
      <c r="A318" s="30">
        <v>308</v>
      </c>
      <c r="B318" s="311" t="s">
        <v>1108</v>
      </c>
      <c r="C318" s="301">
        <v>598.75</v>
      </c>
      <c r="D318" s="302">
        <v>590.48333333333335</v>
      </c>
      <c r="E318" s="302">
        <v>578.26666666666665</v>
      </c>
      <c r="F318" s="302">
        <v>557.7833333333333</v>
      </c>
      <c r="G318" s="302">
        <v>545.56666666666661</v>
      </c>
      <c r="H318" s="302">
        <v>610.9666666666667</v>
      </c>
      <c r="I318" s="302">
        <v>623.18333333333339</v>
      </c>
      <c r="J318" s="302">
        <v>643.66666666666674</v>
      </c>
      <c r="K318" s="301">
        <v>602.70000000000005</v>
      </c>
      <c r="L318" s="301">
        <v>570</v>
      </c>
      <c r="M318" s="301">
        <v>2.87208</v>
      </c>
      <c r="N318" s="1"/>
      <c r="O318" s="1"/>
    </row>
    <row r="319" spans="1:15" ht="12.75" customHeight="1">
      <c r="A319" s="30">
        <v>309</v>
      </c>
      <c r="B319" s="311" t="s">
        <v>155</v>
      </c>
      <c r="C319" s="301">
        <v>1406.45</v>
      </c>
      <c r="D319" s="302">
        <v>1414.8333333333333</v>
      </c>
      <c r="E319" s="302">
        <v>1383.7166666666665</v>
      </c>
      <c r="F319" s="302">
        <v>1360.9833333333331</v>
      </c>
      <c r="G319" s="302">
        <v>1329.8666666666663</v>
      </c>
      <c r="H319" s="302">
        <v>1437.5666666666666</v>
      </c>
      <c r="I319" s="302">
        <v>1468.6833333333334</v>
      </c>
      <c r="J319" s="302">
        <v>1491.4166666666667</v>
      </c>
      <c r="K319" s="301">
        <v>1445.95</v>
      </c>
      <c r="L319" s="301">
        <v>1392.1</v>
      </c>
      <c r="M319" s="301">
        <v>2.4136799999999998</v>
      </c>
      <c r="N319" s="1"/>
      <c r="O319" s="1"/>
    </row>
    <row r="320" spans="1:15" ht="12.75" customHeight="1">
      <c r="A320" s="30">
        <v>310</v>
      </c>
      <c r="B320" s="311" t="s">
        <v>158</v>
      </c>
      <c r="C320" s="301">
        <v>2887.05</v>
      </c>
      <c r="D320" s="302">
        <v>2919.0500000000006</v>
      </c>
      <c r="E320" s="302">
        <v>2840.5500000000011</v>
      </c>
      <c r="F320" s="302">
        <v>2794.0500000000006</v>
      </c>
      <c r="G320" s="302">
        <v>2715.5500000000011</v>
      </c>
      <c r="H320" s="302">
        <v>2965.5500000000011</v>
      </c>
      <c r="I320" s="302">
        <v>3044.05</v>
      </c>
      <c r="J320" s="302">
        <v>3090.5500000000011</v>
      </c>
      <c r="K320" s="301">
        <v>2997.55</v>
      </c>
      <c r="L320" s="301">
        <v>2872.55</v>
      </c>
      <c r="M320" s="301">
        <v>8.5555099999999999</v>
      </c>
      <c r="N320" s="1"/>
      <c r="O320" s="1"/>
    </row>
    <row r="321" spans="1:15" ht="12.75" customHeight="1">
      <c r="A321" s="30">
        <v>311</v>
      </c>
      <c r="B321" s="311" t="s">
        <v>433</v>
      </c>
      <c r="C321" s="301">
        <v>923.15</v>
      </c>
      <c r="D321" s="302">
        <v>936.76666666666677</v>
      </c>
      <c r="E321" s="302">
        <v>902.88333333333355</v>
      </c>
      <c r="F321" s="302">
        <v>882.61666666666679</v>
      </c>
      <c r="G321" s="302">
        <v>848.73333333333358</v>
      </c>
      <c r="H321" s="302">
        <v>957.03333333333353</v>
      </c>
      <c r="I321" s="302">
        <v>990.91666666666674</v>
      </c>
      <c r="J321" s="302">
        <v>1011.1833333333335</v>
      </c>
      <c r="K321" s="301">
        <v>970.65</v>
      </c>
      <c r="L321" s="301">
        <v>916.5</v>
      </c>
      <c r="M321" s="301">
        <v>4.7641499999999999</v>
      </c>
      <c r="N321" s="1"/>
      <c r="O321" s="1"/>
    </row>
    <row r="322" spans="1:15" ht="12.75" customHeight="1">
      <c r="A322" s="30">
        <v>312</v>
      </c>
      <c r="B322" s="311" t="s">
        <v>435</v>
      </c>
      <c r="C322" s="301">
        <v>766.5</v>
      </c>
      <c r="D322" s="302">
        <v>757.43333333333339</v>
      </c>
      <c r="E322" s="302">
        <v>734.86666666666679</v>
      </c>
      <c r="F322" s="302">
        <v>703.23333333333335</v>
      </c>
      <c r="G322" s="302">
        <v>680.66666666666674</v>
      </c>
      <c r="H322" s="302">
        <v>789.06666666666683</v>
      </c>
      <c r="I322" s="302">
        <v>811.63333333333344</v>
      </c>
      <c r="J322" s="302">
        <v>843.26666666666688</v>
      </c>
      <c r="K322" s="301">
        <v>780</v>
      </c>
      <c r="L322" s="301">
        <v>725.8</v>
      </c>
      <c r="M322" s="301">
        <v>1.1751799999999999</v>
      </c>
      <c r="N322" s="1"/>
      <c r="O322" s="1"/>
    </row>
    <row r="323" spans="1:15" ht="12.75" customHeight="1">
      <c r="A323" s="30">
        <v>313</v>
      </c>
      <c r="B323" s="311" t="s">
        <v>159</v>
      </c>
      <c r="C323" s="301">
        <v>2294.0500000000002</v>
      </c>
      <c r="D323" s="302">
        <v>2306.5833333333335</v>
      </c>
      <c r="E323" s="302">
        <v>2260.4666666666672</v>
      </c>
      <c r="F323" s="302">
        <v>2226.8833333333337</v>
      </c>
      <c r="G323" s="302">
        <v>2180.7666666666673</v>
      </c>
      <c r="H323" s="302">
        <v>2340.166666666667</v>
      </c>
      <c r="I323" s="302">
        <v>2386.2833333333328</v>
      </c>
      <c r="J323" s="302">
        <v>2419.8666666666668</v>
      </c>
      <c r="K323" s="301">
        <v>2352.6999999999998</v>
      </c>
      <c r="L323" s="301">
        <v>2273</v>
      </c>
      <c r="M323" s="301">
        <v>3.3446199999999999</v>
      </c>
      <c r="N323" s="1"/>
      <c r="O323" s="1"/>
    </row>
    <row r="324" spans="1:15" ht="12.75" customHeight="1">
      <c r="A324" s="30">
        <v>314</v>
      </c>
      <c r="B324" s="311" t="s">
        <v>436</v>
      </c>
      <c r="C324" s="301">
        <v>1307.95</v>
      </c>
      <c r="D324" s="302">
        <v>1302.0666666666666</v>
      </c>
      <c r="E324" s="302">
        <v>1270.8833333333332</v>
      </c>
      <c r="F324" s="302">
        <v>1233.8166666666666</v>
      </c>
      <c r="G324" s="302">
        <v>1202.6333333333332</v>
      </c>
      <c r="H324" s="302">
        <v>1339.1333333333332</v>
      </c>
      <c r="I324" s="302">
        <v>1370.3166666666666</v>
      </c>
      <c r="J324" s="302">
        <v>1407.3833333333332</v>
      </c>
      <c r="K324" s="301">
        <v>1333.25</v>
      </c>
      <c r="L324" s="301">
        <v>1265</v>
      </c>
      <c r="M324" s="301">
        <v>17.949310000000001</v>
      </c>
      <c r="N324" s="1"/>
      <c r="O324" s="1"/>
    </row>
    <row r="325" spans="1:15" ht="12.75" customHeight="1">
      <c r="A325" s="30">
        <v>315</v>
      </c>
      <c r="B325" s="311" t="s">
        <v>161</v>
      </c>
      <c r="C325" s="301">
        <v>976.3</v>
      </c>
      <c r="D325" s="302">
        <v>973.1</v>
      </c>
      <c r="E325" s="302">
        <v>967.2</v>
      </c>
      <c r="F325" s="302">
        <v>958.1</v>
      </c>
      <c r="G325" s="302">
        <v>952.2</v>
      </c>
      <c r="H325" s="302">
        <v>982.2</v>
      </c>
      <c r="I325" s="302">
        <v>988.09999999999991</v>
      </c>
      <c r="J325" s="302">
        <v>997.2</v>
      </c>
      <c r="K325" s="301">
        <v>979</v>
      </c>
      <c r="L325" s="301">
        <v>964</v>
      </c>
      <c r="M325" s="301">
        <v>6.3618300000000003</v>
      </c>
      <c r="N325" s="1"/>
      <c r="O325" s="1"/>
    </row>
    <row r="326" spans="1:15" ht="12.75" customHeight="1">
      <c r="A326" s="30">
        <v>316</v>
      </c>
      <c r="B326" s="311" t="s">
        <v>267</v>
      </c>
      <c r="C326" s="301">
        <v>649.79999999999995</v>
      </c>
      <c r="D326" s="302">
        <v>643.75</v>
      </c>
      <c r="E326" s="302">
        <v>633.04999999999995</v>
      </c>
      <c r="F326" s="302">
        <v>616.29999999999995</v>
      </c>
      <c r="G326" s="302">
        <v>605.59999999999991</v>
      </c>
      <c r="H326" s="302">
        <v>660.5</v>
      </c>
      <c r="I326" s="302">
        <v>671.2</v>
      </c>
      <c r="J326" s="302">
        <v>687.95</v>
      </c>
      <c r="K326" s="301">
        <v>654.45000000000005</v>
      </c>
      <c r="L326" s="301">
        <v>627</v>
      </c>
      <c r="M326" s="301">
        <v>1.2900400000000001</v>
      </c>
      <c r="N326" s="1"/>
      <c r="O326" s="1"/>
    </row>
    <row r="327" spans="1:15" ht="12.75" customHeight="1">
      <c r="A327" s="30">
        <v>317</v>
      </c>
      <c r="B327" s="311" t="s">
        <v>437</v>
      </c>
      <c r="C327" s="301">
        <v>28.4</v>
      </c>
      <c r="D327" s="302">
        <v>28.516666666666666</v>
      </c>
      <c r="E327" s="302">
        <v>28.083333333333332</v>
      </c>
      <c r="F327" s="302">
        <v>27.766666666666666</v>
      </c>
      <c r="G327" s="302">
        <v>27.333333333333332</v>
      </c>
      <c r="H327" s="302">
        <v>28.833333333333332</v>
      </c>
      <c r="I327" s="302">
        <v>29.266666666666669</v>
      </c>
      <c r="J327" s="302">
        <v>29.583333333333332</v>
      </c>
      <c r="K327" s="301">
        <v>28.95</v>
      </c>
      <c r="L327" s="301">
        <v>28.2</v>
      </c>
      <c r="M327" s="301">
        <v>24.522410000000001</v>
      </c>
      <c r="N327" s="1"/>
      <c r="O327" s="1"/>
    </row>
    <row r="328" spans="1:15" ht="12.75" customHeight="1">
      <c r="A328" s="30">
        <v>318</v>
      </c>
      <c r="B328" s="311" t="s">
        <v>438</v>
      </c>
      <c r="C328" s="301">
        <v>54.1</v>
      </c>
      <c r="D328" s="302">
        <v>54.199999999999996</v>
      </c>
      <c r="E328" s="302">
        <v>53.399999999999991</v>
      </c>
      <c r="F328" s="302">
        <v>52.699999999999996</v>
      </c>
      <c r="G328" s="302">
        <v>51.899999999999991</v>
      </c>
      <c r="H328" s="302">
        <v>54.899999999999991</v>
      </c>
      <c r="I328" s="302">
        <v>55.699999999999989</v>
      </c>
      <c r="J328" s="302">
        <v>56.399999999999991</v>
      </c>
      <c r="K328" s="301">
        <v>55</v>
      </c>
      <c r="L328" s="301">
        <v>53.5</v>
      </c>
      <c r="M328" s="301">
        <v>19.618169999999999</v>
      </c>
      <c r="N328" s="1"/>
      <c r="O328" s="1"/>
    </row>
    <row r="329" spans="1:15" ht="12.75" customHeight="1">
      <c r="A329" s="30">
        <v>319</v>
      </c>
      <c r="B329" s="311" t="s">
        <v>439</v>
      </c>
      <c r="C329" s="301">
        <v>550.85</v>
      </c>
      <c r="D329" s="302">
        <v>546.94999999999993</v>
      </c>
      <c r="E329" s="302">
        <v>540.89999999999986</v>
      </c>
      <c r="F329" s="302">
        <v>530.94999999999993</v>
      </c>
      <c r="G329" s="302">
        <v>524.89999999999986</v>
      </c>
      <c r="H329" s="302">
        <v>556.89999999999986</v>
      </c>
      <c r="I329" s="302">
        <v>562.94999999999982</v>
      </c>
      <c r="J329" s="302">
        <v>572.89999999999986</v>
      </c>
      <c r="K329" s="301">
        <v>553</v>
      </c>
      <c r="L329" s="301">
        <v>537</v>
      </c>
      <c r="M329" s="301">
        <v>0.20035</v>
      </c>
      <c r="N329" s="1"/>
      <c r="O329" s="1"/>
    </row>
    <row r="330" spans="1:15" ht="12.75" customHeight="1">
      <c r="A330" s="30">
        <v>320</v>
      </c>
      <c r="B330" s="311" t="s">
        <v>440</v>
      </c>
      <c r="C330" s="301">
        <v>30.75</v>
      </c>
      <c r="D330" s="302">
        <v>30.866666666666664</v>
      </c>
      <c r="E330" s="302">
        <v>30.283333333333328</v>
      </c>
      <c r="F330" s="302">
        <v>29.816666666666663</v>
      </c>
      <c r="G330" s="302">
        <v>29.233333333333327</v>
      </c>
      <c r="H330" s="302">
        <v>31.333333333333329</v>
      </c>
      <c r="I330" s="302">
        <v>31.916666666666664</v>
      </c>
      <c r="J330" s="302">
        <v>32.383333333333326</v>
      </c>
      <c r="K330" s="301">
        <v>31.45</v>
      </c>
      <c r="L330" s="301">
        <v>30.4</v>
      </c>
      <c r="M330" s="301">
        <v>84.004919999999998</v>
      </c>
      <c r="N330" s="1"/>
      <c r="O330" s="1"/>
    </row>
    <row r="331" spans="1:15" ht="12.75" customHeight="1">
      <c r="A331" s="30">
        <v>321</v>
      </c>
      <c r="B331" s="311" t="s">
        <v>441</v>
      </c>
      <c r="C331" s="301">
        <v>63.65</v>
      </c>
      <c r="D331" s="302">
        <v>64.25</v>
      </c>
      <c r="E331" s="302">
        <v>62.7</v>
      </c>
      <c r="F331" s="302">
        <v>61.75</v>
      </c>
      <c r="G331" s="302">
        <v>60.2</v>
      </c>
      <c r="H331" s="302">
        <v>65.2</v>
      </c>
      <c r="I331" s="302">
        <v>66.750000000000014</v>
      </c>
      <c r="J331" s="302">
        <v>67.7</v>
      </c>
      <c r="K331" s="301">
        <v>65.8</v>
      </c>
      <c r="L331" s="301">
        <v>63.3</v>
      </c>
      <c r="M331" s="301">
        <v>16.596689999999999</v>
      </c>
      <c r="N331" s="1"/>
      <c r="O331" s="1"/>
    </row>
    <row r="332" spans="1:15" ht="12.75" customHeight="1">
      <c r="A332" s="30">
        <v>322</v>
      </c>
      <c r="B332" s="311" t="s">
        <v>167</v>
      </c>
      <c r="C332" s="301">
        <v>108.2</v>
      </c>
      <c r="D332" s="302">
        <v>108.68333333333334</v>
      </c>
      <c r="E332" s="302">
        <v>106.71666666666667</v>
      </c>
      <c r="F332" s="302">
        <v>105.23333333333333</v>
      </c>
      <c r="G332" s="302">
        <v>103.26666666666667</v>
      </c>
      <c r="H332" s="302">
        <v>110.16666666666667</v>
      </c>
      <c r="I332" s="302">
        <v>112.13333333333334</v>
      </c>
      <c r="J332" s="302">
        <v>113.61666666666667</v>
      </c>
      <c r="K332" s="301">
        <v>110.65</v>
      </c>
      <c r="L332" s="301">
        <v>107.2</v>
      </c>
      <c r="M332" s="301">
        <v>48.580680000000001</v>
      </c>
      <c r="N332" s="1"/>
      <c r="O332" s="1"/>
    </row>
    <row r="333" spans="1:15" ht="12.75" customHeight="1">
      <c r="A333" s="30">
        <v>323</v>
      </c>
      <c r="B333" s="311" t="s">
        <v>442</v>
      </c>
      <c r="C333" s="301">
        <v>253.2</v>
      </c>
      <c r="D333" s="302">
        <v>253.71666666666667</v>
      </c>
      <c r="E333" s="302">
        <v>248.58333333333331</v>
      </c>
      <c r="F333" s="302">
        <v>243.96666666666664</v>
      </c>
      <c r="G333" s="302">
        <v>238.83333333333329</v>
      </c>
      <c r="H333" s="302">
        <v>258.33333333333337</v>
      </c>
      <c r="I333" s="302">
        <v>263.4666666666667</v>
      </c>
      <c r="J333" s="302">
        <v>268.08333333333337</v>
      </c>
      <c r="K333" s="301">
        <v>258.85000000000002</v>
      </c>
      <c r="L333" s="301">
        <v>249.1</v>
      </c>
      <c r="M333" s="301">
        <v>2.7402700000000002</v>
      </c>
      <c r="N333" s="1"/>
      <c r="O333" s="1"/>
    </row>
    <row r="334" spans="1:15" ht="12.75" customHeight="1">
      <c r="A334" s="30">
        <v>324</v>
      </c>
      <c r="B334" s="311" t="s">
        <v>169</v>
      </c>
      <c r="C334" s="301">
        <v>142.9</v>
      </c>
      <c r="D334" s="302">
        <v>142.66666666666666</v>
      </c>
      <c r="E334" s="302">
        <v>141.38333333333333</v>
      </c>
      <c r="F334" s="302">
        <v>139.86666666666667</v>
      </c>
      <c r="G334" s="302">
        <v>138.58333333333334</v>
      </c>
      <c r="H334" s="302">
        <v>144.18333333333331</v>
      </c>
      <c r="I334" s="302">
        <v>145.46666666666667</v>
      </c>
      <c r="J334" s="302">
        <v>146.98333333333329</v>
      </c>
      <c r="K334" s="301">
        <v>143.94999999999999</v>
      </c>
      <c r="L334" s="301">
        <v>141.15</v>
      </c>
      <c r="M334" s="301">
        <v>192.70931999999999</v>
      </c>
      <c r="N334" s="1"/>
      <c r="O334" s="1"/>
    </row>
    <row r="335" spans="1:15" ht="12.75" customHeight="1">
      <c r="A335" s="30">
        <v>325</v>
      </c>
      <c r="B335" s="311" t="s">
        <v>443</v>
      </c>
      <c r="C335" s="301">
        <v>632.54999999999995</v>
      </c>
      <c r="D335" s="302">
        <v>633.69999999999993</v>
      </c>
      <c r="E335" s="302">
        <v>628.84999999999991</v>
      </c>
      <c r="F335" s="302">
        <v>625.15</v>
      </c>
      <c r="G335" s="302">
        <v>620.29999999999995</v>
      </c>
      <c r="H335" s="302">
        <v>637.39999999999986</v>
      </c>
      <c r="I335" s="302">
        <v>642.25</v>
      </c>
      <c r="J335" s="302">
        <v>645.94999999999982</v>
      </c>
      <c r="K335" s="301">
        <v>638.54999999999995</v>
      </c>
      <c r="L335" s="301">
        <v>630</v>
      </c>
      <c r="M335" s="301">
        <v>0.78793000000000002</v>
      </c>
      <c r="N335" s="1"/>
      <c r="O335" s="1"/>
    </row>
    <row r="336" spans="1:15" ht="12.75" customHeight="1">
      <c r="A336" s="30">
        <v>326</v>
      </c>
      <c r="B336" s="311" t="s">
        <v>163</v>
      </c>
      <c r="C336" s="301">
        <v>68.8</v>
      </c>
      <c r="D336" s="302">
        <v>69.683333333333337</v>
      </c>
      <c r="E336" s="302">
        <v>67.666666666666671</v>
      </c>
      <c r="F336" s="302">
        <v>66.533333333333331</v>
      </c>
      <c r="G336" s="302">
        <v>64.516666666666666</v>
      </c>
      <c r="H336" s="302">
        <v>70.816666666666677</v>
      </c>
      <c r="I336" s="302">
        <v>72.833333333333329</v>
      </c>
      <c r="J336" s="302">
        <v>73.966666666666683</v>
      </c>
      <c r="K336" s="301">
        <v>71.7</v>
      </c>
      <c r="L336" s="301">
        <v>68.55</v>
      </c>
      <c r="M336" s="301">
        <v>153.33346</v>
      </c>
      <c r="N336" s="1"/>
      <c r="O336" s="1"/>
    </row>
    <row r="337" spans="1:15" ht="12.75" customHeight="1">
      <c r="A337" s="30">
        <v>327</v>
      </c>
      <c r="B337" s="311" t="s">
        <v>165</v>
      </c>
      <c r="C337" s="301">
        <v>3651.6</v>
      </c>
      <c r="D337" s="302">
        <v>3673.8333333333335</v>
      </c>
      <c r="E337" s="302">
        <v>3605.666666666667</v>
      </c>
      <c r="F337" s="302">
        <v>3559.7333333333336</v>
      </c>
      <c r="G337" s="302">
        <v>3491.5666666666671</v>
      </c>
      <c r="H337" s="302">
        <v>3719.7666666666669</v>
      </c>
      <c r="I337" s="302">
        <v>3787.9333333333338</v>
      </c>
      <c r="J337" s="302">
        <v>3833.8666666666668</v>
      </c>
      <c r="K337" s="301">
        <v>3742</v>
      </c>
      <c r="L337" s="301">
        <v>3627.9</v>
      </c>
      <c r="M337" s="301">
        <v>1.77695</v>
      </c>
      <c r="N337" s="1"/>
      <c r="O337" s="1"/>
    </row>
    <row r="338" spans="1:15" ht="12.75" customHeight="1">
      <c r="A338" s="30">
        <v>328</v>
      </c>
      <c r="B338" s="311" t="s">
        <v>811</v>
      </c>
      <c r="C338" s="301">
        <v>671.4</v>
      </c>
      <c r="D338" s="302">
        <v>675.48333333333335</v>
      </c>
      <c r="E338" s="302">
        <v>655.9666666666667</v>
      </c>
      <c r="F338" s="302">
        <v>640.5333333333333</v>
      </c>
      <c r="G338" s="302">
        <v>621.01666666666665</v>
      </c>
      <c r="H338" s="302">
        <v>690.91666666666674</v>
      </c>
      <c r="I338" s="302">
        <v>710.43333333333339</v>
      </c>
      <c r="J338" s="302">
        <v>725.86666666666679</v>
      </c>
      <c r="K338" s="301">
        <v>695</v>
      </c>
      <c r="L338" s="301">
        <v>660.05</v>
      </c>
      <c r="M338" s="301">
        <v>4.7265199999999998</v>
      </c>
      <c r="N338" s="1"/>
      <c r="O338" s="1"/>
    </row>
    <row r="339" spans="1:15" ht="12.75" customHeight="1">
      <c r="A339" s="30">
        <v>329</v>
      </c>
      <c r="B339" s="311" t="s">
        <v>166</v>
      </c>
      <c r="C339" s="301">
        <v>17470</v>
      </c>
      <c r="D339" s="302">
        <v>17424.333333333332</v>
      </c>
      <c r="E339" s="302">
        <v>17279.866666666665</v>
      </c>
      <c r="F339" s="302">
        <v>17089.733333333334</v>
      </c>
      <c r="G339" s="302">
        <v>16945.266666666666</v>
      </c>
      <c r="H339" s="302">
        <v>17614.466666666664</v>
      </c>
      <c r="I339" s="302">
        <v>17758.933333333331</v>
      </c>
      <c r="J339" s="302">
        <v>17949.066666666662</v>
      </c>
      <c r="K339" s="301">
        <v>17568.8</v>
      </c>
      <c r="L339" s="301">
        <v>17234.2</v>
      </c>
      <c r="M339" s="301">
        <v>1.0284199999999999</v>
      </c>
      <c r="N339" s="1"/>
      <c r="O339" s="1"/>
    </row>
    <row r="340" spans="1:15" ht="12.75" customHeight="1">
      <c r="A340" s="30">
        <v>330</v>
      </c>
      <c r="B340" s="311" t="s">
        <v>444</v>
      </c>
      <c r="C340" s="301">
        <v>69</v>
      </c>
      <c r="D340" s="302">
        <v>68.55</v>
      </c>
      <c r="E340" s="302">
        <v>67.25</v>
      </c>
      <c r="F340" s="302">
        <v>65.5</v>
      </c>
      <c r="G340" s="302">
        <v>64.2</v>
      </c>
      <c r="H340" s="302">
        <v>70.3</v>
      </c>
      <c r="I340" s="302">
        <v>71.59999999999998</v>
      </c>
      <c r="J340" s="302">
        <v>73.349999999999994</v>
      </c>
      <c r="K340" s="301">
        <v>69.849999999999994</v>
      </c>
      <c r="L340" s="301">
        <v>66.8</v>
      </c>
      <c r="M340" s="301">
        <v>20.550529999999998</v>
      </c>
      <c r="N340" s="1"/>
      <c r="O340" s="1"/>
    </row>
    <row r="341" spans="1:15" ht="12.75" customHeight="1">
      <c r="A341" s="30">
        <v>331</v>
      </c>
      <c r="B341" s="311" t="s">
        <v>162</v>
      </c>
      <c r="C341" s="301">
        <v>271.25</v>
      </c>
      <c r="D341" s="302">
        <v>271.59999999999997</v>
      </c>
      <c r="E341" s="302">
        <v>266.19999999999993</v>
      </c>
      <c r="F341" s="302">
        <v>261.14999999999998</v>
      </c>
      <c r="G341" s="302">
        <v>255.74999999999994</v>
      </c>
      <c r="H341" s="302">
        <v>276.64999999999992</v>
      </c>
      <c r="I341" s="302">
        <v>282.0499999999999</v>
      </c>
      <c r="J341" s="302">
        <v>287.09999999999991</v>
      </c>
      <c r="K341" s="301">
        <v>277</v>
      </c>
      <c r="L341" s="301">
        <v>266.55</v>
      </c>
      <c r="M341" s="301">
        <v>7.2761399999999998</v>
      </c>
      <c r="N341" s="1"/>
      <c r="O341" s="1"/>
    </row>
    <row r="342" spans="1:15" ht="12.75" customHeight="1">
      <c r="A342" s="30">
        <v>332</v>
      </c>
      <c r="B342" s="311" t="s">
        <v>1109</v>
      </c>
      <c r="C342" s="301">
        <v>296.85000000000002</v>
      </c>
      <c r="D342" s="302">
        <v>296.36666666666673</v>
      </c>
      <c r="E342" s="302">
        <v>292.18333333333345</v>
      </c>
      <c r="F342" s="302">
        <v>287.51666666666671</v>
      </c>
      <c r="G342" s="302">
        <v>283.33333333333343</v>
      </c>
      <c r="H342" s="302">
        <v>301.03333333333347</v>
      </c>
      <c r="I342" s="302">
        <v>305.21666666666675</v>
      </c>
      <c r="J342" s="302">
        <v>309.8833333333335</v>
      </c>
      <c r="K342" s="301">
        <v>300.55</v>
      </c>
      <c r="L342" s="301">
        <v>291.7</v>
      </c>
      <c r="M342" s="301">
        <v>1.2675399999999999</v>
      </c>
      <c r="N342" s="1"/>
      <c r="O342" s="1"/>
    </row>
    <row r="343" spans="1:15" ht="12.75" customHeight="1">
      <c r="A343" s="30">
        <v>333</v>
      </c>
      <c r="B343" s="311" t="s">
        <v>268</v>
      </c>
      <c r="C343" s="301">
        <v>737.65</v>
      </c>
      <c r="D343" s="302">
        <v>736.96666666666658</v>
      </c>
      <c r="E343" s="302">
        <v>727.23333333333312</v>
      </c>
      <c r="F343" s="302">
        <v>716.81666666666649</v>
      </c>
      <c r="G343" s="302">
        <v>707.08333333333303</v>
      </c>
      <c r="H343" s="302">
        <v>747.38333333333321</v>
      </c>
      <c r="I343" s="302">
        <v>757.11666666666656</v>
      </c>
      <c r="J343" s="302">
        <v>767.5333333333333</v>
      </c>
      <c r="K343" s="301">
        <v>746.7</v>
      </c>
      <c r="L343" s="301">
        <v>726.55</v>
      </c>
      <c r="M343" s="301">
        <v>8.9780700000000007</v>
      </c>
      <c r="N343" s="1"/>
      <c r="O343" s="1"/>
    </row>
    <row r="344" spans="1:15" ht="12.75" customHeight="1">
      <c r="A344" s="30">
        <v>334</v>
      </c>
      <c r="B344" s="311" t="s">
        <v>170</v>
      </c>
      <c r="C344" s="301">
        <v>151.55000000000001</v>
      </c>
      <c r="D344" s="302">
        <v>151.75</v>
      </c>
      <c r="E344" s="302">
        <v>149.05000000000001</v>
      </c>
      <c r="F344" s="302">
        <v>146.55000000000001</v>
      </c>
      <c r="G344" s="302">
        <v>143.85000000000002</v>
      </c>
      <c r="H344" s="302">
        <v>154.25</v>
      </c>
      <c r="I344" s="302">
        <v>156.94999999999999</v>
      </c>
      <c r="J344" s="302">
        <v>159.44999999999999</v>
      </c>
      <c r="K344" s="301">
        <v>154.44999999999999</v>
      </c>
      <c r="L344" s="301">
        <v>149.25</v>
      </c>
      <c r="M344" s="301">
        <v>387.25546000000003</v>
      </c>
      <c r="N344" s="1"/>
      <c r="O344" s="1"/>
    </row>
    <row r="345" spans="1:15" ht="12.75" customHeight="1">
      <c r="A345" s="30">
        <v>335</v>
      </c>
      <c r="B345" s="311" t="s">
        <v>269</v>
      </c>
      <c r="C345" s="301">
        <v>251.5</v>
      </c>
      <c r="D345" s="302">
        <v>253.93333333333331</v>
      </c>
      <c r="E345" s="302">
        <v>244.86666666666662</v>
      </c>
      <c r="F345" s="302">
        <v>238.23333333333332</v>
      </c>
      <c r="G345" s="302">
        <v>229.16666666666663</v>
      </c>
      <c r="H345" s="302">
        <v>260.56666666666661</v>
      </c>
      <c r="I345" s="302">
        <v>269.63333333333327</v>
      </c>
      <c r="J345" s="302">
        <v>276.26666666666659</v>
      </c>
      <c r="K345" s="301">
        <v>263</v>
      </c>
      <c r="L345" s="301">
        <v>247.3</v>
      </c>
      <c r="M345" s="301">
        <v>45.87894</v>
      </c>
      <c r="N345" s="1"/>
      <c r="O345" s="1"/>
    </row>
    <row r="346" spans="1:15" ht="12.75" customHeight="1">
      <c r="A346" s="30">
        <v>336</v>
      </c>
      <c r="B346" s="311" t="s">
        <v>1090</v>
      </c>
      <c r="C346" s="301">
        <v>675.7</v>
      </c>
      <c r="D346" s="302">
        <v>687.15</v>
      </c>
      <c r="E346" s="302">
        <v>656.34999999999991</v>
      </c>
      <c r="F346" s="302">
        <v>636.99999999999989</v>
      </c>
      <c r="G346" s="302">
        <v>606.19999999999982</v>
      </c>
      <c r="H346" s="302">
        <v>706.5</v>
      </c>
      <c r="I346" s="302">
        <v>737.3</v>
      </c>
      <c r="J346" s="302">
        <v>756.65000000000009</v>
      </c>
      <c r="K346" s="301">
        <v>717.95</v>
      </c>
      <c r="L346" s="301">
        <v>667.8</v>
      </c>
      <c r="M346" s="301">
        <v>38.22925</v>
      </c>
      <c r="N346" s="1"/>
      <c r="O346" s="1"/>
    </row>
    <row r="347" spans="1:15" ht="12.75" customHeight="1">
      <c r="A347" s="30">
        <v>337</v>
      </c>
      <c r="B347" s="311" t="s">
        <v>445</v>
      </c>
      <c r="C347" s="301">
        <v>3098.3</v>
      </c>
      <c r="D347" s="302">
        <v>3111.15</v>
      </c>
      <c r="E347" s="302">
        <v>3070.15</v>
      </c>
      <c r="F347" s="302">
        <v>3042</v>
      </c>
      <c r="G347" s="302">
        <v>3001</v>
      </c>
      <c r="H347" s="302">
        <v>3139.3</v>
      </c>
      <c r="I347" s="302">
        <v>3180.3</v>
      </c>
      <c r="J347" s="302">
        <v>3208.4500000000003</v>
      </c>
      <c r="K347" s="301">
        <v>3152.15</v>
      </c>
      <c r="L347" s="301">
        <v>3083</v>
      </c>
      <c r="M347" s="301">
        <v>0.61851999999999996</v>
      </c>
      <c r="N347" s="1"/>
      <c r="O347" s="1"/>
    </row>
    <row r="348" spans="1:15" ht="12.75" customHeight="1">
      <c r="A348" s="30">
        <v>338</v>
      </c>
      <c r="B348" s="311" t="s">
        <v>446</v>
      </c>
      <c r="C348" s="301">
        <v>272.05</v>
      </c>
      <c r="D348" s="302">
        <v>269.33333333333331</v>
      </c>
      <c r="E348" s="302">
        <v>262.71666666666664</v>
      </c>
      <c r="F348" s="302">
        <v>253.38333333333333</v>
      </c>
      <c r="G348" s="302">
        <v>246.76666666666665</v>
      </c>
      <c r="H348" s="302">
        <v>278.66666666666663</v>
      </c>
      <c r="I348" s="302">
        <v>285.2833333333333</v>
      </c>
      <c r="J348" s="302">
        <v>294.61666666666662</v>
      </c>
      <c r="K348" s="301">
        <v>275.95</v>
      </c>
      <c r="L348" s="301">
        <v>260</v>
      </c>
      <c r="M348" s="301">
        <v>1.4294800000000001</v>
      </c>
      <c r="N348" s="1"/>
      <c r="O348" s="1"/>
    </row>
    <row r="349" spans="1:15" ht="12.75" customHeight="1">
      <c r="A349" s="30">
        <v>339</v>
      </c>
      <c r="B349" s="311" t="s">
        <v>1091</v>
      </c>
      <c r="C349" s="301">
        <v>572.95000000000005</v>
      </c>
      <c r="D349" s="302">
        <v>577.68333333333339</v>
      </c>
      <c r="E349" s="302">
        <v>561.36666666666679</v>
      </c>
      <c r="F349" s="302">
        <v>549.78333333333342</v>
      </c>
      <c r="G349" s="302">
        <v>533.46666666666681</v>
      </c>
      <c r="H349" s="302">
        <v>589.26666666666677</v>
      </c>
      <c r="I349" s="302">
        <v>605.58333333333337</v>
      </c>
      <c r="J349" s="302">
        <v>617.16666666666674</v>
      </c>
      <c r="K349" s="301">
        <v>594</v>
      </c>
      <c r="L349" s="301">
        <v>566.1</v>
      </c>
      <c r="M349" s="301">
        <v>3.4654500000000001</v>
      </c>
      <c r="N349" s="1"/>
      <c r="O349" s="1"/>
    </row>
    <row r="350" spans="1:15" ht="12.75" customHeight="1">
      <c r="A350" s="30">
        <v>340</v>
      </c>
      <c r="B350" s="311" t="s">
        <v>828</v>
      </c>
      <c r="C350" s="301">
        <v>104.75</v>
      </c>
      <c r="D350" s="302">
        <v>104.95</v>
      </c>
      <c r="E350" s="302">
        <v>103</v>
      </c>
      <c r="F350" s="302">
        <v>101.25</v>
      </c>
      <c r="G350" s="302">
        <v>99.3</v>
      </c>
      <c r="H350" s="302">
        <v>106.7</v>
      </c>
      <c r="I350" s="302">
        <v>108.65000000000002</v>
      </c>
      <c r="J350" s="302">
        <v>110.4</v>
      </c>
      <c r="K350" s="301">
        <v>106.9</v>
      </c>
      <c r="L350" s="301">
        <v>103.2</v>
      </c>
      <c r="M350" s="301">
        <v>2.7429999999999999</v>
      </c>
      <c r="N350" s="1"/>
      <c r="O350" s="1"/>
    </row>
    <row r="351" spans="1:15" ht="12.75" customHeight="1">
      <c r="A351" s="30">
        <v>341</v>
      </c>
      <c r="B351" s="311" t="s">
        <v>177</v>
      </c>
      <c r="C351" s="301">
        <v>2559.5</v>
      </c>
      <c r="D351" s="302">
        <v>2567.6333333333332</v>
      </c>
      <c r="E351" s="302">
        <v>2531.8666666666663</v>
      </c>
      <c r="F351" s="302">
        <v>2504.2333333333331</v>
      </c>
      <c r="G351" s="302">
        <v>2468.4666666666662</v>
      </c>
      <c r="H351" s="302">
        <v>2595.2666666666664</v>
      </c>
      <c r="I351" s="302">
        <v>2631.0333333333328</v>
      </c>
      <c r="J351" s="302">
        <v>2658.6666666666665</v>
      </c>
      <c r="K351" s="301">
        <v>2603.4</v>
      </c>
      <c r="L351" s="301">
        <v>2540</v>
      </c>
      <c r="M351" s="301">
        <v>1.9961100000000001</v>
      </c>
      <c r="N351" s="1"/>
      <c r="O351" s="1"/>
    </row>
    <row r="352" spans="1:15" ht="12.75" customHeight="1">
      <c r="A352" s="30">
        <v>342</v>
      </c>
      <c r="B352" s="311" t="s">
        <v>448</v>
      </c>
      <c r="C352" s="301">
        <v>330.3</v>
      </c>
      <c r="D352" s="302">
        <v>331.61666666666662</v>
      </c>
      <c r="E352" s="302">
        <v>326.23333333333323</v>
      </c>
      <c r="F352" s="302">
        <v>322.16666666666663</v>
      </c>
      <c r="G352" s="302">
        <v>316.78333333333325</v>
      </c>
      <c r="H352" s="302">
        <v>335.68333333333322</v>
      </c>
      <c r="I352" s="302">
        <v>341.06666666666655</v>
      </c>
      <c r="J352" s="302">
        <v>345.13333333333321</v>
      </c>
      <c r="K352" s="301">
        <v>337</v>
      </c>
      <c r="L352" s="301">
        <v>327.55</v>
      </c>
      <c r="M352" s="301">
        <v>0.76763000000000003</v>
      </c>
      <c r="N352" s="1"/>
      <c r="O352" s="1"/>
    </row>
    <row r="353" spans="1:15" ht="12.75" customHeight="1">
      <c r="A353" s="30">
        <v>343</v>
      </c>
      <c r="B353" s="311" t="s">
        <v>449</v>
      </c>
      <c r="C353" s="301">
        <v>242.15</v>
      </c>
      <c r="D353" s="302">
        <v>239.29999999999998</v>
      </c>
      <c r="E353" s="302">
        <v>233.59999999999997</v>
      </c>
      <c r="F353" s="302">
        <v>225.04999999999998</v>
      </c>
      <c r="G353" s="302">
        <v>219.34999999999997</v>
      </c>
      <c r="H353" s="302">
        <v>247.84999999999997</v>
      </c>
      <c r="I353" s="302">
        <v>253.54999999999995</v>
      </c>
      <c r="J353" s="302">
        <v>262.09999999999997</v>
      </c>
      <c r="K353" s="301">
        <v>245</v>
      </c>
      <c r="L353" s="301">
        <v>230.75</v>
      </c>
      <c r="M353" s="301">
        <v>3.9872899999999998</v>
      </c>
      <c r="N353" s="1"/>
      <c r="O353" s="1"/>
    </row>
    <row r="354" spans="1:15" ht="12.75" customHeight="1">
      <c r="A354" s="30">
        <v>344</v>
      </c>
      <c r="B354" s="311" t="s">
        <v>181</v>
      </c>
      <c r="C354" s="301">
        <v>1860.85</v>
      </c>
      <c r="D354" s="302">
        <v>1869.5833333333333</v>
      </c>
      <c r="E354" s="302">
        <v>1836.3166666666666</v>
      </c>
      <c r="F354" s="302">
        <v>1811.7833333333333</v>
      </c>
      <c r="G354" s="302">
        <v>1778.5166666666667</v>
      </c>
      <c r="H354" s="302">
        <v>1894.1166666666666</v>
      </c>
      <c r="I354" s="302">
        <v>1927.3833333333334</v>
      </c>
      <c r="J354" s="302">
        <v>1951.9166666666665</v>
      </c>
      <c r="K354" s="301">
        <v>1902.85</v>
      </c>
      <c r="L354" s="301">
        <v>1845.05</v>
      </c>
      <c r="M354" s="301">
        <v>9.1954999999999991</v>
      </c>
      <c r="N354" s="1"/>
      <c r="O354" s="1"/>
    </row>
    <row r="355" spans="1:15" ht="12.75" customHeight="1">
      <c r="A355" s="30">
        <v>345</v>
      </c>
      <c r="B355" s="311" t="s">
        <v>171</v>
      </c>
      <c r="C355" s="301">
        <v>40166.5</v>
      </c>
      <c r="D355" s="302">
        <v>40396.85</v>
      </c>
      <c r="E355" s="302">
        <v>39793.699999999997</v>
      </c>
      <c r="F355" s="302">
        <v>39420.9</v>
      </c>
      <c r="G355" s="302">
        <v>38817.75</v>
      </c>
      <c r="H355" s="302">
        <v>40769.649999999994</v>
      </c>
      <c r="I355" s="302">
        <v>41372.800000000003</v>
      </c>
      <c r="J355" s="302">
        <v>41745.599999999991</v>
      </c>
      <c r="K355" s="301">
        <v>41000</v>
      </c>
      <c r="L355" s="301">
        <v>40024.050000000003</v>
      </c>
      <c r="M355" s="301">
        <v>0.52444999999999997</v>
      </c>
      <c r="N355" s="1"/>
      <c r="O355" s="1"/>
    </row>
    <row r="356" spans="1:15" ht="12.75" customHeight="1">
      <c r="A356" s="30">
        <v>346</v>
      </c>
      <c r="B356" s="311" t="s">
        <v>450</v>
      </c>
      <c r="C356" s="301">
        <v>3401.8</v>
      </c>
      <c r="D356" s="302">
        <v>3445.9333333333329</v>
      </c>
      <c r="E356" s="302">
        <v>3341.8666666666659</v>
      </c>
      <c r="F356" s="302">
        <v>3281.9333333333329</v>
      </c>
      <c r="G356" s="302">
        <v>3177.8666666666659</v>
      </c>
      <c r="H356" s="302">
        <v>3505.8666666666659</v>
      </c>
      <c r="I356" s="302">
        <v>3609.9333333333325</v>
      </c>
      <c r="J356" s="302">
        <v>3669.8666666666659</v>
      </c>
      <c r="K356" s="301">
        <v>3550</v>
      </c>
      <c r="L356" s="301">
        <v>3386</v>
      </c>
      <c r="M356" s="301">
        <v>1.9379900000000001</v>
      </c>
      <c r="N356" s="1"/>
      <c r="O356" s="1"/>
    </row>
    <row r="357" spans="1:15" ht="12.75" customHeight="1">
      <c r="A357" s="30">
        <v>347</v>
      </c>
      <c r="B357" s="311" t="s">
        <v>173</v>
      </c>
      <c r="C357" s="301">
        <v>217.3</v>
      </c>
      <c r="D357" s="302">
        <v>217.25</v>
      </c>
      <c r="E357" s="302">
        <v>215.05</v>
      </c>
      <c r="F357" s="302">
        <v>212.8</v>
      </c>
      <c r="G357" s="302">
        <v>210.60000000000002</v>
      </c>
      <c r="H357" s="302">
        <v>219.5</v>
      </c>
      <c r="I357" s="302">
        <v>221.7</v>
      </c>
      <c r="J357" s="302">
        <v>223.95</v>
      </c>
      <c r="K357" s="301">
        <v>219.45</v>
      </c>
      <c r="L357" s="301">
        <v>215</v>
      </c>
      <c r="M357" s="301">
        <v>26.84882</v>
      </c>
      <c r="N357" s="1"/>
      <c r="O357" s="1"/>
    </row>
    <row r="358" spans="1:15" ht="12.75" customHeight="1">
      <c r="A358" s="30">
        <v>348</v>
      </c>
      <c r="B358" s="311" t="s">
        <v>175</v>
      </c>
      <c r="C358" s="301">
        <v>4080.35</v>
      </c>
      <c r="D358" s="302">
        <v>4096.416666666667</v>
      </c>
      <c r="E358" s="302">
        <v>4053.9333333333343</v>
      </c>
      <c r="F358" s="302">
        <v>4027.5166666666673</v>
      </c>
      <c r="G358" s="302">
        <v>3985.0333333333347</v>
      </c>
      <c r="H358" s="302">
        <v>4122.8333333333339</v>
      </c>
      <c r="I358" s="302">
        <v>4165.3166666666657</v>
      </c>
      <c r="J358" s="302">
        <v>4191.7333333333336</v>
      </c>
      <c r="K358" s="301">
        <v>4138.8999999999996</v>
      </c>
      <c r="L358" s="301">
        <v>4070</v>
      </c>
      <c r="M358" s="301">
        <v>7.7200000000000005E-2</v>
      </c>
      <c r="N358" s="1"/>
      <c r="O358" s="1"/>
    </row>
    <row r="359" spans="1:15" ht="12.75" customHeight="1">
      <c r="A359" s="30">
        <v>349</v>
      </c>
      <c r="B359" s="311" t="s">
        <v>452</v>
      </c>
      <c r="C359" s="301">
        <v>1183.7</v>
      </c>
      <c r="D359" s="302">
        <v>1175.9666666666665</v>
      </c>
      <c r="E359" s="302">
        <v>1140.9333333333329</v>
      </c>
      <c r="F359" s="302">
        <v>1098.1666666666665</v>
      </c>
      <c r="G359" s="302">
        <v>1063.133333333333</v>
      </c>
      <c r="H359" s="302">
        <v>1218.7333333333329</v>
      </c>
      <c r="I359" s="302">
        <v>1253.7666666666662</v>
      </c>
      <c r="J359" s="302">
        <v>1296.5333333333328</v>
      </c>
      <c r="K359" s="301">
        <v>1211</v>
      </c>
      <c r="L359" s="301">
        <v>1133.2</v>
      </c>
      <c r="M359" s="301">
        <v>4.0950300000000004</v>
      </c>
      <c r="N359" s="1"/>
      <c r="O359" s="1"/>
    </row>
    <row r="360" spans="1:15" ht="12.75" customHeight="1">
      <c r="A360" s="30">
        <v>350</v>
      </c>
      <c r="B360" s="311" t="s">
        <v>176</v>
      </c>
      <c r="C360" s="301">
        <v>2089.9</v>
      </c>
      <c r="D360" s="302">
        <v>2099.5333333333333</v>
      </c>
      <c r="E360" s="302">
        <v>2069.3666666666668</v>
      </c>
      <c r="F360" s="302">
        <v>2048.8333333333335</v>
      </c>
      <c r="G360" s="302">
        <v>2018.666666666667</v>
      </c>
      <c r="H360" s="302">
        <v>2120.0666666666666</v>
      </c>
      <c r="I360" s="302">
        <v>2150.2333333333336</v>
      </c>
      <c r="J360" s="302">
        <v>2170.7666666666664</v>
      </c>
      <c r="K360" s="301">
        <v>2129.6999999999998</v>
      </c>
      <c r="L360" s="301">
        <v>2079</v>
      </c>
      <c r="M360" s="301">
        <v>3.0996899999999998</v>
      </c>
      <c r="N360" s="1"/>
      <c r="O360" s="1"/>
    </row>
    <row r="361" spans="1:15" ht="12.75" customHeight="1">
      <c r="A361" s="30">
        <v>351</v>
      </c>
      <c r="B361" s="311" t="s">
        <v>172</v>
      </c>
      <c r="C361" s="301">
        <v>1655.7</v>
      </c>
      <c r="D361" s="302">
        <v>1664.8833333333334</v>
      </c>
      <c r="E361" s="302">
        <v>1637.8666666666668</v>
      </c>
      <c r="F361" s="302">
        <v>1620.0333333333333</v>
      </c>
      <c r="G361" s="302">
        <v>1593.0166666666667</v>
      </c>
      <c r="H361" s="302">
        <v>1682.7166666666669</v>
      </c>
      <c r="I361" s="302">
        <v>1709.7333333333338</v>
      </c>
      <c r="J361" s="302">
        <v>1727.5666666666671</v>
      </c>
      <c r="K361" s="301">
        <v>1691.9</v>
      </c>
      <c r="L361" s="301">
        <v>1647.05</v>
      </c>
      <c r="M361" s="301">
        <v>9.3062299999999993</v>
      </c>
      <c r="N361" s="1"/>
      <c r="O361" s="1"/>
    </row>
    <row r="362" spans="1:15" ht="12.75" customHeight="1">
      <c r="A362" s="30">
        <v>352</v>
      </c>
      <c r="B362" s="311" t="s">
        <v>453</v>
      </c>
      <c r="C362" s="301">
        <v>750.85</v>
      </c>
      <c r="D362" s="302">
        <v>751.53333333333342</v>
      </c>
      <c r="E362" s="302">
        <v>725.11666666666679</v>
      </c>
      <c r="F362" s="302">
        <v>699.38333333333333</v>
      </c>
      <c r="G362" s="302">
        <v>672.9666666666667</v>
      </c>
      <c r="H362" s="302">
        <v>777.26666666666688</v>
      </c>
      <c r="I362" s="302">
        <v>803.68333333333362</v>
      </c>
      <c r="J362" s="302">
        <v>829.41666666666697</v>
      </c>
      <c r="K362" s="301">
        <v>777.95</v>
      </c>
      <c r="L362" s="301">
        <v>725.8</v>
      </c>
      <c r="M362" s="301">
        <v>1.0918000000000001</v>
      </c>
      <c r="N362" s="1"/>
      <c r="O362" s="1"/>
    </row>
    <row r="363" spans="1:15" ht="12.75" customHeight="1">
      <c r="A363" s="30">
        <v>353</v>
      </c>
      <c r="B363" s="311" t="s">
        <v>270</v>
      </c>
      <c r="C363" s="301">
        <v>2201.1999999999998</v>
      </c>
      <c r="D363" s="302">
        <v>2208.9833333333331</v>
      </c>
      <c r="E363" s="302">
        <v>2178.9666666666662</v>
      </c>
      <c r="F363" s="302">
        <v>2156.7333333333331</v>
      </c>
      <c r="G363" s="302">
        <v>2126.7166666666662</v>
      </c>
      <c r="H363" s="302">
        <v>2231.2166666666662</v>
      </c>
      <c r="I363" s="302">
        <v>2261.2333333333336</v>
      </c>
      <c r="J363" s="302">
        <v>2283.4666666666662</v>
      </c>
      <c r="K363" s="301">
        <v>2239</v>
      </c>
      <c r="L363" s="301">
        <v>2186.75</v>
      </c>
      <c r="M363" s="301">
        <v>1.50803</v>
      </c>
      <c r="N363" s="1"/>
      <c r="O363" s="1"/>
    </row>
    <row r="364" spans="1:15" ht="12.75" customHeight="1">
      <c r="A364" s="30">
        <v>354</v>
      </c>
      <c r="B364" s="311" t="s">
        <v>454</v>
      </c>
      <c r="C364" s="301">
        <v>2202.3000000000002</v>
      </c>
      <c r="D364" s="302">
        <v>2244.8333333333335</v>
      </c>
      <c r="E364" s="302">
        <v>2139.7166666666672</v>
      </c>
      <c r="F364" s="302">
        <v>2077.1333333333337</v>
      </c>
      <c r="G364" s="302">
        <v>1972.0166666666673</v>
      </c>
      <c r="H364" s="302">
        <v>2307.416666666667</v>
      </c>
      <c r="I364" s="302">
        <v>2412.5333333333328</v>
      </c>
      <c r="J364" s="302">
        <v>2475.1166666666668</v>
      </c>
      <c r="K364" s="301">
        <v>2349.9499999999998</v>
      </c>
      <c r="L364" s="301">
        <v>2182.25</v>
      </c>
      <c r="M364" s="301">
        <v>1.8930800000000001</v>
      </c>
      <c r="N364" s="1"/>
      <c r="O364" s="1"/>
    </row>
    <row r="365" spans="1:15" ht="12.75" customHeight="1">
      <c r="A365" s="30">
        <v>355</v>
      </c>
      <c r="B365" s="311" t="s">
        <v>812</v>
      </c>
      <c r="C365" s="301">
        <v>227.7</v>
      </c>
      <c r="D365" s="302">
        <v>228.41666666666666</v>
      </c>
      <c r="E365" s="302">
        <v>224.38333333333333</v>
      </c>
      <c r="F365" s="302">
        <v>221.06666666666666</v>
      </c>
      <c r="G365" s="302">
        <v>217.03333333333333</v>
      </c>
      <c r="H365" s="302">
        <v>231.73333333333332</v>
      </c>
      <c r="I365" s="302">
        <v>235.76666666666668</v>
      </c>
      <c r="J365" s="302">
        <v>239.08333333333331</v>
      </c>
      <c r="K365" s="301">
        <v>232.45</v>
      </c>
      <c r="L365" s="301">
        <v>225.1</v>
      </c>
      <c r="M365" s="301">
        <v>17.27704</v>
      </c>
      <c r="N365" s="1"/>
      <c r="O365" s="1"/>
    </row>
    <row r="366" spans="1:15" ht="12.75" customHeight="1">
      <c r="A366" s="30">
        <v>356</v>
      </c>
      <c r="B366" s="311" t="s">
        <v>174</v>
      </c>
      <c r="C366" s="301">
        <v>104.45</v>
      </c>
      <c r="D366" s="302">
        <v>104.38333333333333</v>
      </c>
      <c r="E366" s="302">
        <v>103.51666666666665</v>
      </c>
      <c r="F366" s="302">
        <v>102.58333333333333</v>
      </c>
      <c r="G366" s="302">
        <v>101.71666666666665</v>
      </c>
      <c r="H366" s="302">
        <v>105.31666666666665</v>
      </c>
      <c r="I366" s="302">
        <v>106.18333333333332</v>
      </c>
      <c r="J366" s="302">
        <v>107.11666666666665</v>
      </c>
      <c r="K366" s="301">
        <v>105.25</v>
      </c>
      <c r="L366" s="301">
        <v>103.45</v>
      </c>
      <c r="M366" s="301">
        <v>29.791499999999999</v>
      </c>
      <c r="N366" s="1"/>
      <c r="O366" s="1"/>
    </row>
    <row r="367" spans="1:15" ht="12.75" customHeight="1">
      <c r="A367" s="30">
        <v>357</v>
      </c>
      <c r="B367" s="311" t="s">
        <v>179</v>
      </c>
      <c r="C367" s="301">
        <v>211.9</v>
      </c>
      <c r="D367" s="302">
        <v>212.35</v>
      </c>
      <c r="E367" s="302">
        <v>209.95</v>
      </c>
      <c r="F367" s="302">
        <v>208</v>
      </c>
      <c r="G367" s="302">
        <v>205.6</v>
      </c>
      <c r="H367" s="302">
        <v>214.29999999999998</v>
      </c>
      <c r="I367" s="302">
        <v>216.70000000000002</v>
      </c>
      <c r="J367" s="302">
        <v>218.64999999999998</v>
      </c>
      <c r="K367" s="301">
        <v>214.75</v>
      </c>
      <c r="L367" s="301">
        <v>210.4</v>
      </c>
      <c r="M367" s="301">
        <v>166.95542</v>
      </c>
      <c r="N367" s="1"/>
      <c r="O367" s="1"/>
    </row>
    <row r="368" spans="1:15" ht="12.75" customHeight="1">
      <c r="A368" s="30">
        <v>358</v>
      </c>
      <c r="B368" s="311" t="s">
        <v>813</v>
      </c>
      <c r="C368" s="301">
        <v>363.9</v>
      </c>
      <c r="D368" s="302">
        <v>362.41666666666669</v>
      </c>
      <c r="E368" s="302">
        <v>356.53333333333336</v>
      </c>
      <c r="F368" s="302">
        <v>349.16666666666669</v>
      </c>
      <c r="G368" s="302">
        <v>343.28333333333336</v>
      </c>
      <c r="H368" s="302">
        <v>369.78333333333336</v>
      </c>
      <c r="I368" s="302">
        <v>375.66666666666669</v>
      </c>
      <c r="J368" s="302">
        <v>383.03333333333336</v>
      </c>
      <c r="K368" s="301">
        <v>368.3</v>
      </c>
      <c r="L368" s="301">
        <v>355.05</v>
      </c>
      <c r="M368" s="301">
        <v>5.8756000000000004</v>
      </c>
      <c r="N368" s="1"/>
      <c r="O368" s="1"/>
    </row>
    <row r="369" spans="1:15" ht="12.75" customHeight="1">
      <c r="A369" s="30">
        <v>359</v>
      </c>
      <c r="B369" s="311" t="s">
        <v>271</v>
      </c>
      <c r="C369" s="301">
        <v>387.15</v>
      </c>
      <c r="D369" s="302">
        <v>391.05</v>
      </c>
      <c r="E369" s="302">
        <v>381.1</v>
      </c>
      <c r="F369" s="302">
        <v>375.05</v>
      </c>
      <c r="G369" s="302">
        <v>365.1</v>
      </c>
      <c r="H369" s="302">
        <v>397.1</v>
      </c>
      <c r="I369" s="302">
        <v>407.04999999999995</v>
      </c>
      <c r="J369" s="302">
        <v>413.1</v>
      </c>
      <c r="K369" s="301">
        <v>401</v>
      </c>
      <c r="L369" s="301">
        <v>385</v>
      </c>
      <c r="M369" s="301">
        <v>2.24878</v>
      </c>
      <c r="N369" s="1"/>
      <c r="O369" s="1"/>
    </row>
    <row r="370" spans="1:15" ht="12.75" customHeight="1">
      <c r="A370" s="30">
        <v>360</v>
      </c>
      <c r="B370" s="311" t="s">
        <v>455</v>
      </c>
      <c r="C370" s="301">
        <v>598.15</v>
      </c>
      <c r="D370" s="302">
        <v>600.0333333333333</v>
      </c>
      <c r="E370" s="302">
        <v>590.91666666666663</v>
      </c>
      <c r="F370" s="302">
        <v>583.68333333333328</v>
      </c>
      <c r="G370" s="302">
        <v>574.56666666666661</v>
      </c>
      <c r="H370" s="302">
        <v>607.26666666666665</v>
      </c>
      <c r="I370" s="302">
        <v>616.38333333333344</v>
      </c>
      <c r="J370" s="302">
        <v>623.61666666666667</v>
      </c>
      <c r="K370" s="301">
        <v>609.15</v>
      </c>
      <c r="L370" s="301">
        <v>592.79999999999995</v>
      </c>
      <c r="M370" s="301">
        <v>0.46383000000000002</v>
      </c>
      <c r="N370" s="1"/>
      <c r="O370" s="1"/>
    </row>
    <row r="371" spans="1:15" ht="12.75" customHeight="1">
      <c r="A371" s="30">
        <v>361</v>
      </c>
      <c r="B371" s="311" t="s">
        <v>456</v>
      </c>
      <c r="C371" s="301">
        <v>107.95</v>
      </c>
      <c r="D371" s="302">
        <v>107.60000000000001</v>
      </c>
      <c r="E371" s="302">
        <v>106.50000000000001</v>
      </c>
      <c r="F371" s="302">
        <v>105.05000000000001</v>
      </c>
      <c r="G371" s="302">
        <v>103.95000000000002</v>
      </c>
      <c r="H371" s="302">
        <v>109.05000000000001</v>
      </c>
      <c r="I371" s="302">
        <v>110.15</v>
      </c>
      <c r="J371" s="302">
        <v>111.60000000000001</v>
      </c>
      <c r="K371" s="301">
        <v>108.7</v>
      </c>
      <c r="L371" s="301">
        <v>106.15</v>
      </c>
      <c r="M371" s="301">
        <v>0.56994</v>
      </c>
      <c r="N371" s="1"/>
      <c r="O371" s="1"/>
    </row>
    <row r="372" spans="1:15" ht="12.75" customHeight="1">
      <c r="A372" s="30">
        <v>362</v>
      </c>
      <c r="B372" s="311" t="s">
        <v>1110</v>
      </c>
      <c r="C372" s="301">
        <v>1087.3</v>
      </c>
      <c r="D372" s="302">
        <v>1072.4666666666667</v>
      </c>
      <c r="E372" s="302">
        <v>1054.9333333333334</v>
      </c>
      <c r="F372" s="302">
        <v>1022.5666666666666</v>
      </c>
      <c r="G372" s="302">
        <v>1005.0333333333333</v>
      </c>
      <c r="H372" s="302">
        <v>1104.8333333333335</v>
      </c>
      <c r="I372" s="302">
        <v>1122.3666666666668</v>
      </c>
      <c r="J372" s="302">
        <v>1154.7333333333336</v>
      </c>
      <c r="K372" s="301">
        <v>1090</v>
      </c>
      <c r="L372" s="301">
        <v>1040.0999999999999</v>
      </c>
      <c r="M372" s="301">
        <v>0.2515</v>
      </c>
      <c r="N372" s="1"/>
      <c r="O372" s="1"/>
    </row>
    <row r="373" spans="1:15" ht="12.75" customHeight="1">
      <c r="A373" s="30">
        <v>363</v>
      </c>
      <c r="B373" s="311" t="s">
        <v>457</v>
      </c>
      <c r="C373" s="301">
        <v>4190.8500000000004</v>
      </c>
      <c r="D373" s="302">
        <v>4224.7666666666664</v>
      </c>
      <c r="E373" s="302">
        <v>4056.583333333333</v>
      </c>
      <c r="F373" s="302">
        <v>3922.3166666666666</v>
      </c>
      <c r="G373" s="302">
        <v>3754.1333333333332</v>
      </c>
      <c r="H373" s="302">
        <v>4359.0333333333328</v>
      </c>
      <c r="I373" s="302">
        <v>4527.2166666666672</v>
      </c>
      <c r="J373" s="302">
        <v>4661.4833333333327</v>
      </c>
      <c r="K373" s="301">
        <v>4392.95</v>
      </c>
      <c r="L373" s="301">
        <v>4090.5</v>
      </c>
      <c r="M373" s="301">
        <v>0.16144</v>
      </c>
      <c r="N373" s="1"/>
      <c r="O373" s="1"/>
    </row>
    <row r="374" spans="1:15" ht="12.75" customHeight="1">
      <c r="A374" s="30">
        <v>364</v>
      </c>
      <c r="B374" s="311" t="s">
        <v>272</v>
      </c>
      <c r="C374" s="301">
        <v>13369.15</v>
      </c>
      <c r="D374" s="302">
        <v>13409.016666666668</v>
      </c>
      <c r="E374" s="302">
        <v>13221.133333333337</v>
      </c>
      <c r="F374" s="302">
        <v>13073.116666666669</v>
      </c>
      <c r="G374" s="302">
        <v>12885.233333333337</v>
      </c>
      <c r="H374" s="302">
        <v>13557.033333333336</v>
      </c>
      <c r="I374" s="302">
        <v>13744.916666666668</v>
      </c>
      <c r="J374" s="302">
        <v>13892.933333333336</v>
      </c>
      <c r="K374" s="301">
        <v>13596.9</v>
      </c>
      <c r="L374" s="301">
        <v>13261</v>
      </c>
      <c r="M374" s="301">
        <v>0.15592</v>
      </c>
      <c r="N374" s="1"/>
      <c r="O374" s="1"/>
    </row>
    <row r="375" spans="1:15" ht="12.75" customHeight="1">
      <c r="A375" s="30">
        <v>365</v>
      </c>
      <c r="B375" s="311" t="s">
        <v>178</v>
      </c>
      <c r="C375" s="301">
        <v>29</v>
      </c>
      <c r="D375" s="302">
        <v>29.266666666666666</v>
      </c>
      <c r="E375" s="302">
        <v>28.633333333333333</v>
      </c>
      <c r="F375" s="302">
        <v>28.266666666666666</v>
      </c>
      <c r="G375" s="302">
        <v>27.633333333333333</v>
      </c>
      <c r="H375" s="302">
        <v>29.633333333333333</v>
      </c>
      <c r="I375" s="302">
        <v>30.266666666666666</v>
      </c>
      <c r="J375" s="302">
        <v>30.633333333333333</v>
      </c>
      <c r="K375" s="301">
        <v>29.9</v>
      </c>
      <c r="L375" s="301">
        <v>28.9</v>
      </c>
      <c r="M375" s="301">
        <v>218.93458000000001</v>
      </c>
      <c r="N375" s="1"/>
      <c r="O375" s="1"/>
    </row>
    <row r="376" spans="1:15" ht="12.75" customHeight="1">
      <c r="A376" s="30">
        <v>366</v>
      </c>
      <c r="B376" s="311" t="s">
        <v>458</v>
      </c>
      <c r="C376" s="301">
        <v>613.65</v>
      </c>
      <c r="D376" s="302">
        <v>603.1</v>
      </c>
      <c r="E376" s="302">
        <v>589.75</v>
      </c>
      <c r="F376" s="302">
        <v>565.85</v>
      </c>
      <c r="G376" s="302">
        <v>552.5</v>
      </c>
      <c r="H376" s="302">
        <v>627</v>
      </c>
      <c r="I376" s="302">
        <v>640.35000000000014</v>
      </c>
      <c r="J376" s="302">
        <v>664.25</v>
      </c>
      <c r="K376" s="301">
        <v>616.45000000000005</v>
      </c>
      <c r="L376" s="301">
        <v>579.20000000000005</v>
      </c>
      <c r="M376" s="301">
        <v>2.34789</v>
      </c>
      <c r="N376" s="1"/>
      <c r="O376" s="1"/>
    </row>
    <row r="377" spans="1:15" ht="12.75" customHeight="1">
      <c r="A377" s="30">
        <v>367</v>
      </c>
      <c r="B377" s="311" t="s">
        <v>183</v>
      </c>
      <c r="C377" s="301">
        <v>83.45</v>
      </c>
      <c r="D377" s="302">
        <v>83.85</v>
      </c>
      <c r="E377" s="302">
        <v>81.949999999999989</v>
      </c>
      <c r="F377" s="302">
        <v>80.449999999999989</v>
      </c>
      <c r="G377" s="302">
        <v>78.549999999999983</v>
      </c>
      <c r="H377" s="302">
        <v>85.35</v>
      </c>
      <c r="I377" s="302">
        <v>87.25</v>
      </c>
      <c r="J377" s="302">
        <v>88.75</v>
      </c>
      <c r="K377" s="301">
        <v>85.75</v>
      </c>
      <c r="L377" s="301">
        <v>82.35</v>
      </c>
      <c r="M377" s="301">
        <v>255.12432999999999</v>
      </c>
      <c r="N377" s="1"/>
      <c r="O377" s="1"/>
    </row>
    <row r="378" spans="1:15" ht="12.75" customHeight="1">
      <c r="A378" s="30">
        <v>368</v>
      </c>
      <c r="B378" s="311" t="s">
        <v>184</v>
      </c>
      <c r="C378" s="301">
        <v>123.75</v>
      </c>
      <c r="D378" s="302">
        <v>122.78333333333335</v>
      </c>
      <c r="E378" s="302">
        <v>121.56666666666669</v>
      </c>
      <c r="F378" s="302">
        <v>119.38333333333334</v>
      </c>
      <c r="G378" s="302">
        <v>118.16666666666669</v>
      </c>
      <c r="H378" s="302">
        <v>124.9666666666667</v>
      </c>
      <c r="I378" s="302">
        <v>126.18333333333337</v>
      </c>
      <c r="J378" s="302">
        <v>128.3666666666667</v>
      </c>
      <c r="K378" s="301">
        <v>124</v>
      </c>
      <c r="L378" s="301">
        <v>120.6</v>
      </c>
      <c r="M378" s="301">
        <v>77.146069999999995</v>
      </c>
      <c r="N378" s="1"/>
      <c r="O378" s="1"/>
    </row>
    <row r="379" spans="1:15" ht="12.75" customHeight="1">
      <c r="A379" s="30">
        <v>369</v>
      </c>
      <c r="B379" s="311" t="s">
        <v>815</v>
      </c>
      <c r="C379" s="301">
        <v>501.5</v>
      </c>
      <c r="D379" s="302">
        <v>496.8</v>
      </c>
      <c r="E379" s="302">
        <v>484.70000000000005</v>
      </c>
      <c r="F379" s="302">
        <v>467.90000000000003</v>
      </c>
      <c r="G379" s="302">
        <v>455.80000000000007</v>
      </c>
      <c r="H379" s="302">
        <v>513.6</v>
      </c>
      <c r="I379" s="302">
        <v>525.70000000000005</v>
      </c>
      <c r="J379" s="302">
        <v>542.5</v>
      </c>
      <c r="K379" s="301">
        <v>508.9</v>
      </c>
      <c r="L379" s="301">
        <v>480</v>
      </c>
      <c r="M379" s="301">
        <v>3.2739799999999999</v>
      </c>
      <c r="N379" s="1"/>
      <c r="O379" s="1"/>
    </row>
    <row r="380" spans="1:15" ht="12.75" customHeight="1">
      <c r="A380" s="30">
        <v>370</v>
      </c>
      <c r="B380" s="311" t="s">
        <v>459</v>
      </c>
      <c r="C380" s="301">
        <v>234.85</v>
      </c>
      <c r="D380" s="302">
        <v>233.1</v>
      </c>
      <c r="E380" s="302">
        <v>230.25</v>
      </c>
      <c r="F380" s="302">
        <v>225.65</v>
      </c>
      <c r="G380" s="302">
        <v>222.8</v>
      </c>
      <c r="H380" s="302">
        <v>237.7</v>
      </c>
      <c r="I380" s="302">
        <v>240.54999999999995</v>
      </c>
      <c r="J380" s="302">
        <v>245.14999999999998</v>
      </c>
      <c r="K380" s="301">
        <v>235.95</v>
      </c>
      <c r="L380" s="301">
        <v>228.5</v>
      </c>
      <c r="M380" s="301">
        <v>0.95408999999999999</v>
      </c>
      <c r="N380" s="1"/>
      <c r="O380" s="1"/>
    </row>
    <row r="381" spans="1:15" ht="12.75" customHeight="1">
      <c r="A381" s="30">
        <v>371</v>
      </c>
      <c r="B381" s="311" t="s">
        <v>460</v>
      </c>
      <c r="C381" s="301">
        <v>872.5</v>
      </c>
      <c r="D381" s="302">
        <v>863.33333333333337</v>
      </c>
      <c r="E381" s="302">
        <v>851.66666666666674</v>
      </c>
      <c r="F381" s="302">
        <v>830.83333333333337</v>
      </c>
      <c r="G381" s="302">
        <v>819.16666666666674</v>
      </c>
      <c r="H381" s="302">
        <v>884.16666666666674</v>
      </c>
      <c r="I381" s="302">
        <v>895.83333333333348</v>
      </c>
      <c r="J381" s="302">
        <v>916.66666666666674</v>
      </c>
      <c r="K381" s="301">
        <v>875</v>
      </c>
      <c r="L381" s="301">
        <v>842.5</v>
      </c>
      <c r="M381" s="301">
        <v>1.74448</v>
      </c>
      <c r="N381" s="1"/>
      <c r="O381" s="1"/>
    </row>
    <row r="382" spans="1:15" ht="12.75" customHeight="1">
      <c r="A382" s="30">
        <v>372</v>
      </c>
      <c r="B382" s="311" t="s">
        <v>461</v>
      </c>
      <c r="C382" s="301">
        <v>30</v>
      </c>
      <c r="D382" s="302">
        <v>30.066666666666663</v>
      </c>
      <c r="E382" s="302">
        <v>29.833333333333325</v>
      </c>
      <c r="F382" s="302">
        <v>29.666666666666661</v>
      </c>
      <c r="G382" s="302">
        <v>29.433333333333323</v>
      </c>
      <c r="H382" s="302">
        <v>30.233333333333327</v>
      </c>
      <c r="I382" s="302">
        <v>30.466666666666661</v>
      </c>
      <c r="J382" s="302">
        <v>30.633333333333329</v>
      </c>
      <c r="K382" s="301">
        <v>30.3</v>
      </c>
      <c r="L382" s="301">
        <v>29.9</v>
      </c>
      <c r="M382" s="301">
        <v>5.65456</v>
      </c>
      <c r="N382" s="1"/>
      <c r="O382" s="1"/>
    </row>
    <row r="383" spans="1:15" ht="12.75" customHeight="1">
      <c r="A383" s="30">
        <v>373</v>
      </c>
      <c r="B383" s="311" t="s">
        <v>814</v>
      </c>
      <c r="C383" s="301">
        <v>91.1</v>
      </c>
      <c r="D383" s="302">
        <v>91.59999999999998</v>
      </c>
      <c r="E383" s="302">
        <v>90.099999999999966</v>
      </c>
      <c r="F383" s="302">
        <v>89.09999999999998</v>
      </c>
      <c r="G383" s="302">
        <v>87.599999999999966</v>
      </c>
      <c r="H383" s="302">
        <v>92.599999999999966</v>
      </c>
      <c r="I383" s="302">
        <v>94.1</v>
      </c>
      <c r="J383" s="302">
        <v>95.099999999999966</v>
      </c>
      <c r="K383" s="301">
        <v>93.1</v>
      </c>
      <c r="L383" s="301">
        <v>90.6</v>
      </c>
      <c r="M383" s="301">
        <v>1.3990199999999999</v>
      </c>
      <c r="N383" s="1"/>
      <c r="O383" s="1"/>
    </row>
    <row r="384" spans="1:15" ht="12.75" customHeight="1">
      <c r="A384" s="30">
        <v>374</v>
      </c>
      <c r="B384" s="311" t="s">
        <v>462</v>
      </c>
      <c r="C384" s="301">
        <v>146.5</v>
      </c>
      <c r="D384" s="302">
        <v>147.4</v>
      </c>
      <c r="E384" s="302">
        <v>144.20000000000002</v>
      </c>
      <c r="F384" s="302">
        <v>141.9</v>
      </c>
      <c r="G384" s="302">
        <v>138.70000000000002</v>
      </c>
      <c r="H384" s="302">
        <v>149.70000000000002</v>
      </c>
      <c r="I384" s="302">
        <v>152.9</v>
      </c>
      <c r="J384" s="302">
        <v>155.20000000000002</v>
      </c>
      <c r="K384" s="301">
        <v>150.6</v>
      </c>
      <c r="L384" s="301">
        <v>145.1</v>
      </c>
      <c r="M384" s="301">
        <v>17.93918</v>
      </c>
      <c r="N384" s="1"/>
      <c r="O384" s="1"/>
    </row>
    <row r="385" spans="1:15" ht="12.75" customHeight="1">
      <c r="A385" s="30">
        <v>375</v>
      </c>
      <c r="B385" s="311" t="s">
        <v>463</v>
      </c>
      <c r="C385" s="301">
        <v>625.4</v>
      </c>
      <c r="D385" s="302">
        <v>631.85</v>
      </c>
      <c r="E385" s="302">
        <v>614.1</v>
      </c>
      <c r="F385" s="302">
        <v>602.79999999999995</v>
      </c>
      <c r="G385" s="302">
        <v>585.04999999999995</v>
      </c>
      <c r="H385" s="302">
        <v>643.15000000000009</v>
      </c>
      <c r="I385" s="302">
        <v>660.90000000000009</v>
      </c>
      <c r="J385" s="302">
        <v>672.20000000000016</v>
      </c>
      <c r="K385" s="301">
        <v>649.6</v>
      </c>
      <c r="L385" s="301">
        <v>620.54999999999995</v>
      </c>
      <c r="M385" s="301">
        <v>5.2769899999999996</v>
      </c>
      <c r="N385" s="1"/>
      <c r="O385" s="1"/>
    </row>
    <row r="386" spans="1:15" ht="12.75" customHeight="1">
      <c r="A386" s="30">
        <v>376</v>
      </c>
      <c r="B386" s="311" t="s">
        <v>464</v>
      </c>
      <c r="C386" s="301">
        <v>188.65</v>
      </c>
      <c r="D386" s="302">
        <v>189.56666666666669</v>
      </c>
      <c r="E386" s="302">
        <v>185.53333333333339</v>
      </c>
      <c r="F386" s="302">
        <v>182.41666666666669</v>
      </c>
      <c r="G386" s="302">
        <v>178.38333333333338</v>
      </c>
      <c r="H386" s="302">
        <v>192.68333333333339</v>
      </c>
      <c r="I386" s="302">
        <v>196.7166666666667</v>
      </c>
      <c r="J386" s="302">
        <v>199.8333333333334</v>
      </c>
      <c r="K386" s="301">
        <v>193.6</v>
      </c>
      <c r="L386" s="301">
        <v>186.45</v>
      </c>
      <c r="M386" s="301">
        <v>2.95424</v>
      </c>
      <c r="N386" s="1"/>
      <c r="O386" s="1"/>
    </row>
    <row r="387" spans="1:15" ht="12.75" customHeight="1">
      <c r="A387" s="30">
        <v>377</v>
      </c>
      <c r="B387" s="311" t="s">
        <v>465</v>
      </c>
      <c r="C387" s="301">
        <v>78.150000000000006</v>
      </c>
      <c r="D387" s="302">
        <v>78.800000000000011</v>
      </c>
      <c r="E387" s="302">
        <v>77.15000000000002</v>
      </c>
      <c r="F387" s="302">
        <v>76.150000000000006</v>
      </c>
      <c r="G387" s="302">
        <v>74.500000000000014</v>
      </c>
      <c r="H387" s="302">
        <v>79.800000000000026</v>
      </c>
      <c r="I387" s="302">
        <v>81.45</v>
      </c>
      <c r="J387" s="302">
        <v>82.450000000000031</v>
      </c>
      <c r="K387" s="301">
        <v>80.45</v>
      </c>
      <c r="L387" s="301">
        <v>77.8</v>
      </c>
      <c r="M387" s="301">
        <v>14.13428</v>
      </c>
      <c r="N387" s="1"/>
      <c r="O387" s="1"/>
    </row>
    <row r="388" spans="1:15" ht="12.75" customHeight="1">
      <c r="A388" s="30">
        <v>378</v>
      </c>
      <c r="B388" s="311" t="s">
        <v>466</v>
      </c>
      <c r="C388" s="301">
        <v>1654.4</v>
      </c>
      <c r="D388" s="302">
        <v>1723.3666666666668</v>
      </c>
      <c r="E388" s="302">
        <v>1533.0333333333335</v>
      </c>
      <c r="F388" s="302">
        <v>1411.6666666666667</v>
      </c>
      <c r="G388" s="302">
        <v>1221.3333333333335</v>
      </c>
      <c r="H388" s="302">
        <v>1844.7333333333336</v>
      </c>
      <c r="I388" s="302">
        <v>2035.0666666666666</v>
      </c>
      <c r="J388" s="302">
        <v>2156.4333333333334</v>
      </c>
      <c r="K388" s="301">
        <v>1913.7</v>
      </c>
      <c r="L388" s="301">
        <v>1602</v>
      </c>
      <c r="M388" s="301">
        <v>3.5975799999999998</v>
      </c>
      <c r="N388" s="1"/>
      <c r="O388" s="1"/>
    </row>
    <row r="389" spans="1:15" ht="12.75" customHeight="1">
      <c r="A389" s="30">
        <v>379</v>
      </c>
      <c r="B389" s="311" t="s">
        <v>1111</v>
      </c>
      <c r="C389" s="301">
        <v>42.4</v>
      </c>
      <c r="D389" s="302">
        <v>42.15</v>
      </c>
      <c r="E389" s="302">
        <v>41.449999999999996</v>
      </c>
      <c r="F389" s="302">
        <v>40.5</v>
      </c>
      <c r="G389" s="302">
        <v>39.799999999999997</v>
      </c>
      <c r="H389" s="302">
        <v>43.099999999999994</v>
      </c>
      <c r="I389" s="302">
        <v>43.8</v>
      </c>
      <c r="J389" s="302">
        <v>44.749999999999993</v>
      </c>
      <c r="K389" s="301">
        <v>42.85</v>
      </c>
      <c r="L389" s="301">
        <v>41.2</v>
      </c>
      <c r="M389" s="301">
        <v>12.086080000000001</v>
      </c>
      <c r="N389" s="1"/>
      <c r="O389" s="1"/>
    </row>
    <row r="390" spans="1:15" ht="12.75" customHeight="1">
      <c r="A390" s="30">
        <v>380</v>
      </c>
      <c r="B390" s="311" t="s">
        <v>467</v>
      </c>
      <c r="C390" s="301">
        <v>125.55</v>
      </c>
      <c r="D390" s="302">
        <v>126.45</v>
      </c>
      <c r="E390" s="302">
        <v>123.9</v>
      </c>
      <c r="F390" s="302">
        <v>122.25</v>
      </c>
      <c r="G390" s="302">
        <v>119.7</v>
      </c>
      <c r="H390" s="302">
        <v>128.10000000000002</v>
      </c>
      <c r="I390" s="302">
        <v>130.64999999999998</v>
      </c>
      <c r="J390" s="302">
        <v>132.30000000000001</v>
      </c>
      <c r="K390" s="301">
        <v>129</v>
      </c>
      <c r="L390" s="301">
        <v>124.8</v>
      </c>
      <c r="M390" s="301">
        <v>11.443339999999999</v>
      </c>
      <c r="N390" s="1"/>
      <c r="O390" s="1"/>
    </row>
    <row r="391" spans="1:15" ht="12.75" customHeight="1">
      <c r="A391" s="30">
        <v>381</v>
      </c>
      <c r="B391" s="311" t="s">
        <v>468</v>
      </c>
      <c r="C391" s="301">
        <v>963.85</v>
      </c>
      <c r="D391" s="302">
        <v>965.0333333333333</v>
      </c>
      <c r="E391" s="302">
        <v>955.06666666666661</v>
      </c>
      <c r="F391" s="302">
        <v>946.2833333333333</v>
      </c>
      <c r="G391" s="302">
        <v>936.31666666666661</v>
      </c>
      <c r="H391" s="302">
        <v>973.81666666666661</v>
      </c>
      <c r="I391" s="302">
        <v>983.7833333333333</v>
      </c>
      <c r="J391" s="302">
        <v>992.56666666666661</v>
      </c>
      <c r="K391" s="301">
        <v>975</v>
      </c>
      <c r="L391" s="301">
        <v>956.25</v>
      </c>
      <c r="M391" s="301">
        <v>0.5867</v>
      </c>
      <c r="N391" s="1"/>
      <c r="O391" s="1"/>
    </row>
    <row r="392" spans="1:15" ht="12.75" customHeight="1">
      <c r="A392" s="30">
        <v>382</v>
      </c>
      <c r="B392" s="311" t="s">
        <v>185</v>
      </c>
      <c r="C392" s="301">
        <v>2595.65</v>
      </c>
      <c r="D392" s="302">
        <v>2592.5166666666669</v>
      </c>
      <c r="E392" s="302">
        <v>2569.1333333333337</v>
      </c>
      <c r="F392" s="302">
        <v>2542.6166666666668</v>
      </c>
      <c r="G392" s="302">
        <v>2519.2333333333336</v>
      </c>
      <c r="H392" s="302">
        <v>2619.0333333333338</v>
      </c>
      <c r="I392" s="302">
        <v>2642.416666666667</v>
      </c>
      <c r="J392" s="302">
        <v>2668.9333333333338</v>
      </c>
      <c r="K392" s="301">
        <v>2615.9</v>
      </c>
      <c r="L392" s="301">
        <v>2566</v>
      </c>
      <c r="M392" s="301">
        <v>106.66627</v>
      </c>
      <c r="N392" s="1"/>
      <c r="O392" s="1"/>
    </row>
    <row r="393" spans="1:15" ht="12.75" customHeight="1">
      <c r="A393" s="30">
        <v>383</v>
      </c>
      <c r="B393" s="311" t="s">
        <v>829</v>
      </c>
      <c r="C393" s="301">
        <v>111</v>
      </c>
      <c r="D393" s="302">
        <v>110.90000000000002</v>
      </c>
      <c r="E393" s="302">
        <v>107.50000000000004</v>
      </c>
      <c r="F393" s="302">
        <v>104.00000000000003</v>
      </c>
      <c r="G393" s="302">
        <v>100.60000000000005</v>
      </c>
      <c r="H393" s="302">
        <v>114.40000000000003</v>
      </c>
      <c r="I393" s="302">
        <v>117.80000000000001</v>
      </c>
      <c r="J393" s="302">
        <v>121.30000000000003</v>
      </c>
      <c r="K393" s="301">
        <v>114.3</v>
      </c>
      <c r="L393" s="301">
        <v>107.4</v>
      </c>
      <c r="M393" s="301">
        <v>9.6614299999999993</v>
      </c>
      <c r="N393" s="1"/>
      <c r="O393" s="1"/>
    </row>
    <row r="394" spans="1:15" ht="12.75" customHeight="1">
      <c r="A394" s="30">
        <v>384</v>
      </c>
      <c r="B394" s="311" t="s">
        <v>469</v>
      </c>
      <c r="C394" s="301">
        <v>873.05</v>
      </c>
      <c r="D394" s="302">
        <v>871.35</v>
      </c>
      <c r="E394" s="302">
        <v>862.7</v>
      </c>
      <c r="F394" s="302">
        <v>852.35</v>
      </c>
      <c r="G394" s="302">
        <v>843.7</v>
      </c>
      <c r="H394" s="302">
        <v>881.7</v>
      </c>
      <c r="I394" s="302">
        <v>890.34999999999991</v>
      </c>
      <c r="J394" s="302">
        <v>900.7</v>
      </c>
      <c r="K394" s="301">
        <v>880</v>
      </c>
      <c r="L394" s="301">
        <v>861</v>
      </c>
      <c r="M394" s="301">
        <v>0.13458999999999999</v>
      </c>
      <c r="N394" s="1"/>
      <c r="O394" s="1"/>
    </row>
    <row r="395" spans="1:15" ht="12.75" customHeight="1">
      <c r="A395" s="30">
        <v>385</v>
      </c>
      <c r="B395" s="311" t="s">
        <v>470</v>
      </c>
      <c r="C395" s="301">
        <v>1242.8499999999999</v>
      </c>
      <c r="D395" s="302">
        <v>1251.2666666666667</v>
      </c>
      <c r="E395" s="302">
        <v>1207.5833333333333</v>
      </c>
      <c r="F395" s="302">
        <v>1172.3166666666666</v>
      </c>
      <c r="G395" s="302">
        <v>1128.6333333333332</v>
      </c>
      <c r="H395" s="302">
        <v>1286.5333333333333</v>
      </c>
      <c r="I395" s="302">
        <v>1330.2166666666667</v>
      </c>
      <c r="J395" s="302">
        <v>1365.4833333333333</v>
      </c>
      <c r="K395" s="301">
        <v>1294.95</v>
      </c>
      <c r="L395" s="301">
        <v>1216</v>
      </c>
      <c r="M395" s="301">
        <v>10.59656</v>
      </c>
      <c r="N395" s="1"/>
      <c r="O395" s="1"/>
    </row>
    <row r="396" spans="1:15" ht="12.75" customHeight="1">
      <c r="A396" s="30">
        <v>386</v>
      </c>
      <c r="B396" s="311" t="s">
        <v>273</v>
      </c>
      <c r="C396" s="301">
        <v>768.25</v>
      </c>
      <c r="D396" s="302">
        <v>769</v>
      </c>
      <c r="E396" s="302">
        <v>758.55</v>
      </c>
      <c r="F396" s="302">
        <v>748.84999999999991</v>
      </c>
      <c r="G396" s="302">
        <v>738.39999999999986</v>
      </c>
      <c r="H396" s="302">
        <v>778.7</v>
      </c>
      <c r="I396" s="302">
        <v>789.15000000000009</v>
      </c>
      <c r="J396" s="302">
        <v>798.85000000000014</v>
      </c>
      <c r="K396" s="301">
        <v>779.45</v>
      </c>
      <c r="L396" s="301">
        <v>759.3</v>
      </c>
      <c r="M396" s="301">
        <v>16.547779999999999</v>
      </c>
      <c r="N396" s="1"/>
      <c r="O396" s="1"/>
    </row>
    <row r="397" spans="1:15" ht="12.75" customHeight="1">
      <c r="A397" s="30">
        <v>387</v>
      </c>
      <c r="B397" s="311" t="s">
        <v>187</v>
      </c>
      <c r="C397" s="301">
        <v>1081.5999999999999</v>
      </c>
      <c r="D397" s="302">
        <v>1077.2666666666667</v>
      </c>
      <c r="E397" s="302">
        <v>1061.8833333333332</v>
      </c>
      <c r="F397" s="302">
        <v>1042.1666666666665</v>
      </c>
      <c r="G397" s="302">
        <v>1026.7833333333331</v>
      </c>
      <c r="H397" s="302">
        <v>1096.9833333333333</v>
      </c>
      <c r="I397" s="302">
        <v>1112.366666666667</v>
      </c>
      <c r="J397" s="302">
        <v>1132.0833333333335</v>
      </c>
      <c r="K397" s="301">
        <v>1092.6500000000001</v>
      </c>
      <c r="L397" s="301">
        <v>1057.55</v>
      </c>
      <c r="M397" s="301">
        <v>15.69542</v>
      </c>
      <c r="N397" s="1"/>
      <c r="O397" s="1"/>
    </row>
    <row r="398" spans="1:15" ht="12.75" customHeight="1">
      <c r="A398" s="30">
        <v>388</v>
      </c>
      <c r="B398" s="311" t="s">
        <v>471</v>
      </c>
      <c r="C398" s="301">
        <v>453.9</v>
      </c>
      <c r="D398" s="302">
        <v>455.08333333333331</v>
      </c>
      <c r="E398" s="302">
        <v>448.31666666666661</v>
      </c>
      <c r="F398" s="302">
        <v>442.73333333333329</v>
      </c>
      <c r="G398" s="302">
        <v>435.96666666666658</v>
      </c>
      <c r="H398" s="302">
        <v>460.66666666666663</v>
      </c>
      <c r="I398" s="302">
        <v>467.43333333333339</v>
      </c>
      <c r="J398" s="302">
        <v>473.01666666666665</v>
      </c>
      <c r="K398" s="301">
        <v>461.85</v>
      </c>
      <c r="L398" s="301">
        <v>449.5</v>
      </c>
      <c r="M398" s="301">
        <v>0.52746000000000004</v>
      </c>
      <c r="N398" s="1"/>
      <c r="O398" s="1"/>
    </row>
    <row r="399" spans="1:15" ht="12.75" customHeight="1">
      <c r="A399" s="30">
        <v>389</v>
      </c>
      <c r="B399" s="311" t="s">
        <v>472</v>
      </c>
      <c r="C399" s="301">
        <v>26.9</v>
      </c>
      <c r="D399" s="302">
        <v>27.033333333333331</v>
      </c>
      <c r="E399" s="302">
        <v>26.666666666666664</v>
      </c>
      <c r="F399" s="302">
        <v>26.433333333333334</v>
      </c>
      <c r="G399" s="302">
        <v>26.066666666666666</v>
      </c>
      <c r="H399" s="302">
        <v>27.266666666666662</v>
      </c>
      <c r="I399" s="302">
        <v>27.633333333333329</v>
      </c>
      <c r="J399" s="302">
        <v>27.86666666666666</v>
      </c>
      <c r="K399" s="301">
        <v>27.4</v>
      </c>
      <c r="L399" s="301">
        <v>26.8</v>
      </c>
      <c r="M399" s="301">
        <v>4.7564500000000001</v>
      </c>
      <c r="N399" s="1"/>
      <c r="O399" s="1"/>
    </row>
    <row r="400" spans="1:15" ht="12.75" customHeight="1">
      <c r="A400" s="30">
        <v>390</v>
      </c>
      <c r="B400" s="311" t="s">
        <v>473</v>
      </c>
      <c r="C400" s="301">
        <v>3637.8</v>
      </c>
      <c r="D400" s="302">
        <v>3576.3666666666668</v>
      </c>
      <c r="E400" s="302">
        <v>3473.7333333333336</v>
      </c>
      <c r="F400" s="302">
        <v>3309.666666666667</v>
      </c>
      <c r="G400" s="302">
        <v>3207.0333333333338</v>
      </c>
      <c r="H400" s="302">
        <v>3740.4333333333334</v>
      </c>
      <c r="I400" s="302">
        <v>3843.0666666666666</v>
      </c>
      <c r="J400" s="302">
        <v>4007.1333333333332</v>
      </c>
      <c r="K400" s="301">
        <v>3679</v>
      </c>
      <c r="L400" s="301">
        <v>3412.3</v>
      </c>
      <c r="M400" s="301">
        <v>0.59885999999999995</v>
      </c>
      <c r="N400" s="1"/>
      <c r="O400" s="1"/>
    </row>
    <row r="401" spans="1:15" ht="12.75" customHeight="1">
      <c r="A401" s="30">
        <v>391</v>
      </c>
      <c r="B401" s="311" t="s">
        <v>191</v>
      </c>
      <c r="C401" s="301">
        <v>2252.1999999999998</v>
      </c>
      <c r="D401" s="302">
        <v>2265.1833333333334</v>
      </c>
      <c r="E401" s="302">
        <v>2224.2166666666667</v>
      </c>
      <c r="F401" s="302">
        <v>2196.2333333333331</v>
      </c>
      <c r="G401" s="302">
        <v>2155.2666666666664</v>
      </c>
      <c r="H401" s="302">
        <v>2293.166666666667</v>
      </c>
      <c r="I401" s="302">
        <v>2334.1333333333341</v>
      </c>
      <c r="J401" s="302">
        <v>2362.1166666666672</v>
      </c>
      <c r="K401" s="301">
        <v>2306.15</v>
      </c>
      <c r="L401" s="301">
        <v>2237.1999999999998</v>
      </c>
      <c r="M401" s="301">
        <v>5.24573</v>
      </c>
      <c r="N401" s="1"/>
      <c r="O401" s="1"/>
    </row>
    <row r="402" spans="1:15" ht="12.75" customHeight="1">
      <c r="A402" s="30">
        <v>392</v>
      </c>
      <c r="B402" s="311" t="s">
        <v>274</v>
      </c>
      <c r="C402" s="301">
        <v>6437.4</v>
      </c>
      <c r="D402" s="302">
        <v>6444.7166666666672</v>
      </c>
      <c r="E402" s="302">
        <v>6390.6833333333343</v>
      </c>
      <c r="F402" s="302">
        <v>6343.9666666666672</v>
      </c>
      <c r="G402" s="302">
        <v>6289.9333333333343</v>
      </c>
      <c r="H402" s="302">
        <v>6491.4333333333343</v>
      </c>
      <c r="I402" s="302">
        <v>6545.4666666666672</v>
      </c>
      <c r="J402" s="302">
        <v>6592.1833333333343</v>
      </c>
      <c r="K402" s="301">
        <v>6498.75</v>
      </c>
      <c r="L402" s="301">
        <v>6398</v>
      </c>
      <c r="M402" s="301">
        <v>8.8440000000000005E-2</v>
      </c>
      <c r="N402" s="1"/>
      <c r="O402" s="1"/>
    </row>
    <row r="403" spans="1:15" ht="12.75" customHeight="1">
      <c r="A403" s="30">
        <v>393</v>
      </c>
      <c r="B403" s="311" t="s">
        <v>1112</v>
      </c>
      <c r="C403" s="301">
        <v>1085</v>
      </c>
      <c r="D403" s="302">
        <v>1078.0666666666666</v>
      </c>
      <c r="E403" s="302">
        <v>1066.1333333333332</v>
      </c>
      <c r="F403" s="302">
        <v>1047.2666666666667</v>
      </c>
      <c r="G403" s="302">
        <v>1035.3333333333333</v>
      </c>
      <c r="H403" s="302">
        <v>1096.9333333333332</v>
      </c>
      <c r="I403" s="302">
        <v>1108.8666666666666</v>
      </c>
      <c r="J403" s="302">
        <v>1127.7333333333331</v>
      </c>
      <c r="K403" s="301">
        <v>1090</v>
      </c>
      <c r="L403" s="301">
        <v>1059.2</v>
      </c>
      <c r="M403" s="301">
        <v>1.4194</v>
      </c>
      <c r="N403" s="1"/>
      <c r="O403" s="1"/>
    </row>
    <row r="404" spans="1:15" ht="12.75" customHeight="1">
      <c r="A404" s="30">
        <v>394</v>
      </c>
      <c r="B404" s="311" t="s">
        <v>1113</v>
      </c>
      <c r="C404" s="301">
        <v>361.95</v>
      </c>
      <c r="D404" s="302">
        <v>362.90000000000003</v>
      </c>
      <c r="E404" s="302">
        <v>358.80000000000007</v>
      </c>
      <c r="F404" s="302">
        <v>355.65000000000003</v>
      </c>
      <c r="G404" s="302">
        <v>351.55000000000007</v>
      </c>
      <c r="H404" s="302">
        <v>366.05000000000007</v>
      </c>
      <c r="I404" s="302">
        <v>370.15000000000009</v>
      </c>
      <c r="J404" s="302">
        <v>373.30000000000007</v>
      </c>
      <c r="K404" s="301">
        <v>367</v>
      </c>
      <c r="L404" s="301">
        <v>359.75</v>
      </c>
      <c r="M404" s="301">
        <v>1.3561799999999999</v>
      </c>
      <c r="N404" s="1"/>
      <c r="O404" s="1"/>
    </row>
    <row r="405" spans="1:15" ht="12.75" customHeight="1">
      <c r="A405" s="30">
        <v>395</v>
      </c>
      <c r="B405" s="311" t="s">
        <v>474</v>
      </c>
      <c r="C405" s="301">
        <v>2290.5</v>
      </c>
      <c r="D405" s="302">
        <v>2266.2833333333333</v>
      </c>
      <c r="E405" s="302">
        <v>2232.5666666666666</v>
      </c>
      <c r="F405" s="302">
        <v>2174.6333333333332</v>
      </c>
      <c r="G405" s="302">
        <v>2140.9166666666665</v>
      </c>
      <c r="H405" s="302">
        <v>2324.2166666666667</v>
      </c>
      <c r="I405" s="302">
        <v>2357.9333333333329</v>
      </c>
      <c r="J405" s="302">
        <v>2415.8666666666668</v>
      </c>
      <c r="K405" s="301">
        <v>2300</v>
      </c>
      <c r="L405" s="301">
        <v>2208.35</v>
      </c>
      <c r="M405" s="301">
        <v>0.78339000000000003</v>
      </c>
      <c r="N405" s="1"/>
      <c r="O405" s="1"/>
    </row>
    <row r="406" spans="1:15" ht="12.75" customHeight="1">
      <c r="A406" s="30">
        <v>396</v>
      </c>
      <c r="B406" s="311" t="s">
        <v>475</v>
      </c>
      <c r="C406" s="301">
        <v>92.85</v>
      </c>
      <c r="D406" s="302">
        <v>93.966666666666654</v>
      </c>
      <c r="E406" s="302">
        <v>90.883333333333312</v>
      </c>
      <c r="F406" s="302">
        <v>88.916666666666657</v>
      </c>
      <c r="G406" s="302">
        <v>85.833333333333314</v>
      </c>
      <c r="H406" s="302">
        <v>95.933333333333309</v>
      </c>
      <c r="I406" s="302">
        <v>99.016666666666652</v>
      </c>
      <c r="J406" s="302">
        <v>100.98333333333331</v>
      </c>
      <c r="K406" s="301">
        <v>97.05</v>
      </c>
      <c r="L406" s="301">
        <v>92</v>
      </c>
      <c r="M406" s="301">
        <v>5.6436000000000002</v>
      </c>
      <c r="N406" s="1"/>
      <c r="O406" s="1"/>
    </row>
    <row r="407" spans="1:15" ht="12.75" customHeight="1">
      <c r="A407" s="30">
        <v>397</v>
      </c>
      <c r="B407" s="311" t="s">
        <v>476</v>
      </c>
      <c r="C407" s="301">
        <v>2660.45</v>
      </c>
      <c r="D407" s="302">
        <v>2648.3833333333332</v>
      </c>
      <c r="E407" s="302">
        <v>2624.0666666666666</v>
      </c>
      <c r="F407" s="302">
        <v>2587.6833333333334</v>
      </c>
      <c r="G407" s="302">
        <v>2563.3666666666668</v>
      </c>
      <c r="H407" s="302">
        <v>2684.7666666666664</v>
      </c>
      <c r="I407" s="302">
        <v>2709.083333333333</v>
      </c>
      <c r="J407" s="302">
        <v>2745.4666666666662</v>
      </c>
      <c r="K407" s="301">
        <v>2672.7</v>
      </c>
      <c r="L407" s="301">
        <v>2612</v>
      </c>
      <c r="M407" s="301">
        <v>4.8710000000000003E-2</v>
      </c>
      <c r="N407" s="1"/>
      <c r="O407" s="1"/>
    </row>
    <row r="408" spans="1:15" ht="12.75" customHeight="1">
      <c r="A408" s="30">
        <v>398</v>
      </c>
      <c r="B408" s="311" t="s">
        <v>477</v>
      </c>
      <c r="C408" s="301">
        <v>389.35</v>
      </c>
      <c r="D408" s="302">
        <v>392.2166666666667</v>
      </c>
      <c r="E408" s="302">
        <v>383.48333333333341</v>
      </c>
      <c r="F408" s="302">
        <v>377.61666666666673</v>
      </c>
      <c r="G408" s="302">
        <v>368.88333333333344</v>
      </c>
      <c r="H408" s="302">
        <v>398.08333333333337</v>
      </c>
      <c r="I408" s="302">
        <v>406.81666666666672</v>
      </c>
      <c r="J408" s="302">
        <v>412.68333333333334</v>
      </c>
      <c r="K408" s="301">
        <v>400.95</v>
      </c>
      <c r="L408" s="301">
        <v>386.35</v>
      </c>
      <c r="M408" s="301">
        <v>0.32629999999999998</v>
      </c>
      <c r="N408" s="1"/>
      <c r="O408" s="1"/>
    </row>
    <row r="409" spans="1:15" ht="12.75" customHeight="1">
      <c r="A409" s="30">
        <v>399</v>
      </c>
      <c r="B409" s="311" t="s">
        <v>478</v>
      </c>
      <c r="C409" s="301">
        <v>97.65</v>
      </c>
      <c r="D409" s="302">
        <v>97.55</v>
      </c>
      <c r="E409" s="302">
        <v>97</v>
      </c>
      <c r="F409" s="302">
        <v>96.350000000000009</v>
      </c>
      <c r="G409" s="302">
        <v>95.800000000000011</v>
      </c>
      <c r="H409" s="302">
        <v>98.199999999999989</v>
      </c>
      <c r="I409" s="302">
        <v>98.749999999999972</v>
      </c>
      <c r="J409" s="302">
        <v>99.399999999999977</v>
      </c>
      <c r="K409" s="301">
        <v>98.1</v>
      </c>
      <c r="L409" s="301">
        <v>96.9</v>
      </c>
      <c r="M409" s="301">
        <v>3.4586999999999999</v>
      </c>
      <c r="N409" s="1"/>
      <c r="O409" s="1"/>
    </row>
    <row r="410" spans="1:15" ht="12.75" customHeight="1">
      <c r="A410" s="30">
        <v>400</v>
      </c>
      <c r="B410" s="311" t="s">
        <v>189</v>
      </c>
      <c r="C410" s="301">
        <v>19009.7</v>
      </c>
      <c r="D410" s="302">
        <v>19109.566666666666</v>
      </c>
      <c r="E410" s="302">
        <v>18770.133333333331</v>
      </c>
      <c r="F410" s="302">
        <v>18530.566666666666</v>
      </c>
      <c r="G410" s="302">
        <v>18191.133333333331</v>
      </c>
      <c r="H410" s="302">
        <v>19349.133333333331</v>
      </c>
      <c r="I410" s="302">
        <v>19688.566666666666</v>
      </c>
      <c r="J410" s="302">
        <v>19928.133333333331</v>
      </c>
      <c r="K410" s="301">
        <v>19449</v>
      </c>
      <c r="L410" s="301">
        <v>18870</v>
      </c>
      <c r="M410" s="301">
        <v>0.54351000000000005</v>
      </c>
      <c r="N410" s="1"/>
      <c r="O410" s="1"/>
    </row>
    <row r="411" spans="1:15" ht="12.75" customHeight="1">
      <c r="A411" s="30">
        <v>401</v>
      </c>
      <c r="B411" s="311" t="s">
        <v>1114</v>
      </c>
      <c r="C411" s="301">
        <v>46.4</v>
      </c>
      <c r="D411" s="302">
        <v>46.9</v>
      </c>
      <c r="E411" s="302">
        <v>45.699999999999996</v>
      </c>
      <c r="F411" s="302">
        <v>45</v>
      </c>
      <c r="G411" s="302">
        <v>43.8</v>
      </c>
      <c r="H411" s="302">
        <v>47.599999999999994</v>
      </c>
      <c r="I411" s="302">
        <v>48.8</v>
      </c>
      <c r="J411" s="302">
        <v>49.499999999999993</v>
      </c>
      <c r="K411" s="301">
        <v>48.1</v>
      </c>
      <c r="L411" s="301">
        <v>46.2</v>
      </c>
      <c r="M411" s="301">
        <v>95.971509999999995</v>
      </c>
      <c r="N411" s="1"/>
      <c r="O411" s="1"/>
    </row>
    <row r="412" spans="1:15" ht="12.75" customHeight="1">
      <c r="A412" s="30">
        <v>402</v>
      </c>
      <c r="B412" s="311" t="s">
        <v>479</v>
      </c>
      <c r="C412" s="301">
        <v>1660.55</v>
      </c>
      <c r="D412" s="302">
        <v>1673.8</v>
      </c>
      <c r="E412" s="302">
        <v>1632.75</v>
      </c>
      <c r="F412" s="302">
        <v>1604.95</v>
      </c>
      <c r="G412" s="302">
        <v>1563.9</v>
      </c>
      <c r="H412" s="302">
        <v>1701.6</v>
      </c>
      <c r="I412" s="302">
        <v>1742.6499999999996</v>
      </c>
      <c r="J412" s="302">
        <v>1770.4499999999998</v>
      </c>
      <c r="K412" s="301">
        <v>1714.85</v>
      </c>
      <c r="L412" s="301">
        <v>1646</v>
      </c>
      <c r="M412" s="301">
        <v>0.85285</v>
      </c>
      <c r="N412" s="1"/>
      <c r="O412" s="1"/>
    </row>
    <row r="413" spans="1:15" ht="12.75" customHeight="1">
      <c r="A413" s="30">
        <v>403</v>
      </c>
      <c r="B413" s="311" t="s">
        <v>192</v>
      </c>
      <c r="C413" s="301">
        <v>1281.3499999999999</v>
      </c>
      <c r="D413" s="302">
        <v>1269.2333333333333</v>
      </c>
      <c r="E413" s="302">
        <v>1241.2666666666667</v>
      </c>
      <c r="F413" s="302">
        <v>1201.1833333333334</v>
      </c>
      <c r="G413" s="302">
        <v>1173.2166666666667</v>
      </c>
      <c r="H413" s="302">
        <v>1309.3166666666666</v>
      </c>
      <c r="I413" s="302">
        <v>1337.2833333333333</v>
      </c>
      <c r="J413" s="302">
        <v>1377.3666666666666</v>
      </c>
      <c r="K413" s="301">
        <v>1297.2</v>
      </c>
      <c r="L413" s="301">
        <v>1229.1500000000001</v>
      </c>
      <c r="M413" s="301">
        <v>19.912299999999998</v>
      </c>
      <c r="N413" s="1"/>
      <c r="O413" s="1"/>
    </row>
    <row r="414" spans="1:15" ht="12.75" customHeight="1">
      <c r="A414" s="30">
        <v>404</v>
      </c>
      <c r="B414" s="311" t="s">
        <v>1115</v>
      </c>
      <c r="C414" s="301">
        <v>280.45</v>
      </c>
      <c r="D414" s="302">
        <v>283.13333333333327</v>
      </c>
      <c r="E414" s="302">
        <v>277.36666666666656</v>
      </c>
      <c r="F414" s="302">
        <v>274.2833333333333</v>
      </c>
      <c r="G414" s="302">
        <v>268.51666666666659</v>
      </c>
      <c r="H414" s="302">
        <v>286.21666666666653</v>
      </c>
      <c r="I414" s="302">
        <v>291.98333333333329</v>
      </c>
      <c r="J414" s="302">
        <v>295.06666666666649</v>
      </c>
      <c r="K414" s="301">
        <v>288.89999999999998</v>
      </c>
      <c r="L414" s="301">
        <v>280.05</v>
      </c>
      <c r="M414" s="301">
        <v>0.44607999999999998</v>
      </c>
      <c r="N414" s="1"/>
      <c r="O414" s="1"/>
    </row>
    <row r="415" spans="1:15" ht="12.75" customHeight="1">
      <c r="A415" s="30">
        <v>405</v>
      </c>
      <c r="B415" s="311" t="s">
        <v>190</v>
      </c>
      <c r="C415" s="301">
        <v>2400.4499999999998</v>
      </c>
      <c r="D415" s="302">
        <v>2402.3833333333332</v>
      </c>
      <c r="E415" s="302">
        <v>2377.8166666666666</v>
      </c>
      <c r="F415" s="302">
        <v>2355.1833333333334</v>
      </c>
      <c r="G415" s="302">
        <v>2330.6166666666668</v>
      </c>
      <c r="H415" s="302">
        <v>2425.0166666666664</v>
      </c>
      <c r="I415" s="302">
        <v>2449.583333333333</v>
      </c>
      <c r="J415" s="302">
        <v>2472.2166666666662</v>
      </c>
      <c r="K415" s="301">
        <v>2426.9499999999998</v>
      </c>
      <c r="L415" s="301">
        <v>2379.75</v>
      </c>
      <c r="M415" s="301">
        <v>3.0235500000000002</v>
      </c>
      <c r="N415" s="1"/>
      <c r="O415" s="1"/>
    </row>
    <row r="416" spans="1:15" ht="12.75" customHeight="1">
      <c r="A416" s="30">
        <v>406</v>
      </c>
      <c r="B416" s="311" t="s">
        <v>480</v>
      </c>
      <c r="C416" s="301">
        <v>577.04999999999995</v>
      </c>
      <c r="D416" s="302">
        <v>574.0333333333333</v>
      </c>
      <c r="E416" s="302">
        <v>563.06666666666661</v>
      </c>
      <c r="F416" s="302">
        <v>549.08333333333326</v>
      </c>
      <c r="G416" s="302">
        <v>538.11666666666656</v>
      </c>
      <c r="H416" s="302">
        <v>588.01666666666665</v>
      </c>
      <c r="I416" s="302">
        <v>598.98333333333335</v>
      </c>
      <c r="J416" s="302">
        <v>612.9666666666667</v>
      </c>
      <c r="K416" s="301">
        <v>585</v>
      </c>
      <c r="L416" s="301">
        <v>560.04999999999995</v>
      </c>
      <c r="M416" s="301">
        <v>11.785970000000001</v>
      </c>
      <c r="N416" s="1"/>
      <c r="O416" s="1"/>
    </row>
    <row r="417" spans="1:15" ht="12.75" customHeight="1">
      <c r="A417" s="30">
        <v>407</v>
      </c>
      <c r="B417" s="311" t="s">
        <v>481</v>
      </c>
      <c r="C417" s="301">
        <v>2745.3</v>
      </c>
      <c r="D417" s="302">
        <v>2747.2833333333333</v>
      </c>
      <c r="E417" s="302">
        <v>2717.5666666666666</v>
      </c>
      <c r="F417" s="302">
        <v>2689.8333333333335</v>
      </c>
      <c r="G417" s="302">
        <v>2660.1166666666668</v>
      </c>
      <c r="H417" s="302">
        <v>2775.0166666666664</v>
      </c>
      <c r="I417" s="302">
        <v>2804.7333333333327</v>
      </c>
      <c r="J417" s="302">
        <v>2832.4666666666662</v>
      </c>
      <c r="K417" s="301">
        <v>2777</v>
      </c>
      <c r="L417" s="301">
        <v>2719.55</v>
      </c>
      <c r="M417" s="301">
        <v>0.11907</v>
      </c>
      <c r="N417" s="1"/>
      <c r="O417" s="1"/>
    </row>
    <row r="418" spans="1:15" ht="12.75" customHeight="1">
      <c r="A418" s="30">
        <v>408</v>
      </c>
      <c r="B418" s="311" t="s">
        <v>482</v>
      </c>
      <c r="C418" s="301">
        <v>352.3</v>
      </c>
      <c r="D418" s="302">
        <v>357.84999999999997</v>
      </c>
      <c r="E418" s="302">
        <v>342.74999999999994</v>
      </c>
      <c r="F418" s="302">
        <v>333.2</v>
      </c>
      <c r="G418" s="302">
        <v>318.09999999999997</v>
      </c>
      <c r="H418" s="302">
        <v>367.39999999999992</v>
      </c>
      <c r="I418" s="302">
        <v>382.49999999999994</v>
      </c>
      <c r="J418" s="302">
        <v>392.0499999999999</v>
      </c>
      <c r="K418" s="301">
        <v>372.95</v>
      </c>
      <c r="L418" s="301">
        <v>348.3</v>
      </c>
      <c r="M418" s="301">
        <v>0.56904999999999994</v>
      </c>
      <c r="N418" s="1"/>
      <c r="O418" s="1"/>
    </row>
    <row r="419" spans="1:15" ht="12.75" customHeight="1">
      <c r="A419" s="30">
        <v>409</v>
      </c>
      <c r="B419" s="311" t="s">
        <v>830</v>
      </c>
      <c r="C419" s="301">
        <v>553.79999999999995</v>
      </c>
      <c r="D419" s="302">
        <v>556.9</v>
      </c>
      <c r="E419" s="302">
        <v>548.9</v>
      </c>
      <c r="F419" s="302">
        <v>544</v>
      </c>
      <c r="G419" s="302">
        <v>536</v>
      </c>
      <c r="H419" s="302">
        <v>561.79999999999995</v>
      </c>
      <c r="I419" s="302">
        <v>569.79999999999995</v>
      </c>
      <c r="J419" s="302">
        <v>574.69999999999993</v>
      </c>
      <c r="K419" s="301">
        <v>564.9</v>
      </c>
      <c r="L419" s="301">
        <v>552</v>
      </c>
      <c r="M419" s="301">
        <v>7.1448700000000001</v>
      </c>
      <c r="N419" s="1"/>
      <c r="O419" s="1"/>
    </row>
    <row r="420" spans="1:15" ht="12.75" customHeight="1">
      <c r="A420" s="30">
        <v>410</v>
      </c>
      <c r="B420" s="311" t="s">
        <v>483</v>
      </c>
      <c r="C420" s="301">
        <v>669.45</v>
      </c>
      <c r="D420" s="302">
        <v>674.94999999999993</v>
      </c>
      <c r="E420" s="302">
        <v>661.99999999999989</v>
      </c>
      <c r="F420" s="302">
        <v>654.54999999999995</v>
      </c>
      <c r="G420" s="302">
        <v>641.59999999999991</v>
      </c>
      <c r="H420" s="302">
        <v>682.39999999999986</v>
      </c>
      <c r="I420" s="302">
        <v>695.34999999999991</v>
      </c>
      <c r="J420" s="302">
        <v>702.79999999999984</v>
      </c>
      <c r="K420" s="301">
        <v>687.9</v>
      </c>
      <c r="L420" s="301">
        <v>667.5</v>
      </c>
      <c r="M420" s="301">
        <v>0.43013000000000001</v>
      </c>
      <c r="N420" s="1"/>
      <c r="O420" s="1"/>
    </row>
    <row r="421" spans="1:15" ht="12.75" customHeight="1">
      <c r="A421" s="30">
        <v>411</v>
      </c>
      <c r="B421" s="311" t="s">
        <v>484</v>
      </c>
      <c r="C421" s="301">
        <v>38.15</v>
      </c>
      <c r="D421" s="302">
        <v>38</v>
      </c>
      <c r="E421" s="302">
        <v>37.35</v>
      </c>
      <c r="F421" s="302">
        <v>36.550000000000004</v>
      </c>
      <c r="G421" s="302">
        <v>35.900000000000006</v>
      </c>
      <c r="H421" s="302">
        <v>38.799999999999997</v>
      </c>
      <c r="I421" s="302">
        <v>39.450000000000003</v>
      </c>
      <c r="J421" s="302">
        <v>40.249999999999993</v>
      </c>
      <c r="K421" s="301">
        <v>38.65</v>
      </c>
      <c r="L421" s="301">
        <v>37.200000000000003</v>
      </c>
      <c r="M421" s="301">
        <v>20.74043</v>
      </c>
      <c r="N421" s="1"/>
      <c r="O421" s="1"/>
    </row>
    <row r="422" spans="1:15" ht="12.75" customHeight="1">
      <c r="A422" s="30">
        <v>412</v>
      </c>
      <c r="B422" s="311" t="s">
        <v>1116</v>
      </c>
      <c r="C422" s="301">
        <v>488.7</v>
      </c>
      <c r="D422" s="302">
        <v>491.43333333333334</v>
      </c>
      <c r="E422" s="302">
        <v>480.4666666666667</v>
      </c>
      <c r="F422" s="302">
        <v>472.23333333333335</v>
      </c>
      <c r="G422" s="302">
        <v>461.26666666666671</v>
      </c>
      <c r="H422" s="302">
        <v>499.66666666666669</v>
      </c>
      <c r="I422" s="302">
        <v>510.63333333333327</v>
      </c>
      <c r="J422" s="302">
        <v>518.86666666666667</v>
      </c>
      <c r="K422" s="301">
        <v>502.4</v>
      </c>
      <c r="L422" s="301">
        <v>483.2</v>
      </c>
      <c r="M422" s="301">
        <v>8.6539099999999998</v>
      </c>
      <c r="N422" s="1"/>
      <c r="O422" s="1"/>
    </row>
    <row r="423" spans="1:15" ht="12.75" customHeight="1">
      <c r="A423" s="30">
        <v>413</v>
      </c>
      <c r="B423" s="311" t="s">
        <v>188</v>
      </c>
      <c r="C423" s="301">
        <v>465.9</v>
      </c>
      <c r="D423" s="302">
        <v>464.60000000000008</v>
      </c>
      <c r="E423" s="302">
        <v>459.90000000000015</v>
      </c>
      <c r="F423" s="302">
        <v>453.90000000000009</v>
      </c>
      <c r="G423" s="302">
        <v>449.20000000000016</v>
      </c>
      <c r="H423" s="302">
        <v>470.60000000000014</v>
      </c>
      <c r="I423" s="302">
        <v>475.30000000000007</v>
      </c>
      <c r="J423" s="302">
        <v>481.30000000000013</v>
      </c>
      <c r="K423" s="301">
        <v>469.3</v>
      </c>
      <c r="L423" s="301">
        <v>458.6</v>
      </c>
      <c r="M423" s="301">
        <v>169.26328000000001</v>
      </c>
      <c r="N423" s="1"/>
      <c r="O423" s="1"/>
    </row>
    <row r="424" spans="1:15" ht="12.75" customHeight="1">
      <c r="A424" s="30">
        <v>414</v>
      </c>
      <c r="B424" s="311" t="s">
        <v>186</v>
      </c>
      <c r="C424" s="301">
        <v>68.55</v>
      </c>
      <c r="D424" s="302">
        <v>69.183333333333337</v>
      </c>
      <c r="E424" s="302">
        <v>67.566666666666677</v>
      </c>
      <c r="F424" s="302">
        <v>66.583333333333343</v>
      </c>
      <c r="G424" s="302">
        <v>64.966666666666683</v>
      </c>
      <c r="H424" s="302">
        <v>70.166666666666671</v>
      </c>
      <c r="I424" s="302">
        <v>71.783333333333346</v>
      </c>
      <c r="J424" s="302">
        <v>72.766666666666666</v>
      </c>
      <c r="K424" s="301">
        <v>70.8</v>
      </c>
      <c r="L424" s="301">
        <v>68.2</v>
      </c>
      <c r="M424" s="301">
        <v>258.54133000000002</v>
      </c>
      <c r="N424" s="1"/>
      <c r="O424" s="1"/>
    </row>
    <row r="425" spans="1:15" ht="12.75" customHeight="1">
      <c r="A425" s="30">
        <v>415</v>
      </c>
      <c r="B425" s="311" t="s">
        <v>485</v>
      </c>
      <c r="C425" s="301">
        <v>296.60000000000002</v>
      </c>
      <c r="D425" s="302">
        <v>299.7</v>
      </c>
      <c r="E425" s="302">
        <v>291.89999999999998</v>
      </c>
      <c r="F425" s="302">
        <v>287.2</v>
      </c>
      <c r="G425" s="302">
        <v>279.39999999999998</v>
      </c>
      <c r="H425" s="302">
        <v>304.39999999999998</v>
      </c>
      <c r="I425" s="302">
        <v>312.20000000000005</v>
      </c>
      <c r="J425" s="302">
        <v>316.89999999999998</v>
      </c>
      <c r="K425" s="301">
        <v>307.5</v>
      </c>
      <c r="L425" s="301">
        <v>295</v>
      </c>
      <c r="M425" s="301">
        <v>1.0776300000000001</v>
      </c>
      <c r="N425" s="1"/>
      <c r="O425" s="1"/>
    </row>
    <row r="426" spans="1:15" ht="12.75" customHeight="1">
      <c r="A426" s="30">
        <v>416</v>
      </c>
      <c r="B426" s="311" t="s">
        <v>486</v>
      </c>
      <c r="C426" s="301">
        <v>148.44999999999999</v>
      </c>
      <c r="D426" s="302">
        <v>148.93333333333334</v>
      </c>
      <c r="E426" s="302">
        <v>146.56666666666666</v>
      </c>
      <c r="F426" s="302">
        <v>144.68333333333334</v>
      </c>
      <c r="G426" s="302">
        <v>142.31666666666666</v>
      </c>
      <c r="H426" s="302">
        <v>150.81666666666666</v>
      </c>
      <c r="I426" s="302">
        <v>153.18333333333334</v>
      </c>
      <c r="J426" s="302">
        <v>155.06666666666666</v>
      </c>
      <c r="K426" s="301">
        <v>151.30000000000001</v>
      </c>
      <c r="L426" s="301">
        <v>147.05000000000001</v>
      </c>
      <c r="M426" s="301">
        <v>3.5321099999999999</v>
      </c>
      <c r="N426" s="1"/>
      <c r="O426" s="1"/>
    </row>
    <row r="427" spans="1:15" ht="12.75" customHeight="1">
      <c r="A427" s="30">
        <v>417</v>
      </c>
      <c r="B427" s="311" t="s">
        <v>487</v>
      </c>
      <c r="C427" s="301">
        <v>330.7</v>
      </c>
      <c r="D427" s="302">
        <v>335.01666666666665</v>
      </c>
      <c r="E427" s="302">
        <v>321.23333333333329</v>
      </c>
      <c r="F427" s="302">
        <v>311.76666666666665</v>
      </c>
      <c r="G427" s="302">
        <v>297.98333333333329</v>
      </c>
      <c r="H427" s="302">
        <v>344.48333333333329</v>
      </c>
      <c r="I427" s="302">
        <v>358.26666666666659</v>
      </c>
      <c r="J427" s="302">
        <v>367.73333333333329</v>
      </c>
      <c r="K427" s="301">
        <v>348.8</v>
      </c>
      <c r="L427" s="301">
        <v>325.55</v>
      </c>
      <c r="M427" s="301">
        <v>21.51979</v>
      </c>
      <c r="N427" s="1"/>
      <c r="O427" s="1"/>
    </row>
    <row r="428" spans="1:15" ht="12.75" customHeight="1">
      <c r="A428" s="30">
        <v>418</v>
      </c>
      <c r="B428" s="311" t="s">
        <v>488</v>
      </c>
      <c r="C428" s="301">
        <v>419.25</v>
      </c>
      <c r="D428" s="302">
        <v>421.13333333333338</v>
      </c>
      <c r="E428" s="302">
        <v>414.26666666666677</v>
      </c>
      <c r="F428" s="302">
        <v>409.28333333333336</v>
      </c>
      <c r="G428" s="302">
        <v>402.41666666666674</v>
      </c>
      <c r="H428" s="302">
        <v>426.11666666666679</v>
      </c>
      <c r="I428" s="302">
        <v>432.98333333333346</v>
      </c>
      <c r="J428" s="302">
        <v>437.96666666666681</v>
      </c>
      <c r="K428" s="301">
        <v>428</v>
      </c>
      <c r="L428" s="301">
        <v>416.15</v>
      </c>
      <c r="M428" s="301">
        <v>0.31870999999999999</v>
      </c>
      <c r="N428" s="1"/>
      <c r="O428" s="1"/>
    </row>
    <row r="429" spans="1:15" ht="12.75" customHeight="1">
      <c r="A429" s="30">
        <v>419</v>
      </c>
      <c r="B429" s="311" t="s">
        <v>489</v>
      </c>
      <c r="C429" s="301">
        <v>424.15</v>
      </c>
      <c r="D429" s="302">
        <v>425.61666666666662</v>
      </c>
      <c r="E429" s="302">
        <v>420.53333333333325</v>
      </c>
      <c r="F429" s="302">
        <v>416.91666666666663</v>
      </c>
      <c r="G429" s="302">
        <v>411.83333333333326</v>
      </c>
      <c r="H429" s="302">
        <v>429.23333333333323</v>
      </c>
      <c r="I429" s="302">
        <v>434.31666666666661</v>
      </c>
      <c r="J429" s="302">
        <v>437.93333333333322</v>
      </c>
      <c r="K429" s="301">
        <v>430.7</v>
      </c>
      <c r="L429" s="301">
        <v>422</v>
      </c>
      <c r="M429" s="301">
        <v>1.22986</v>
      </c>
      <c r="N429" s="1"/>
      <c r="O429" s="1"/>
    </row>
    <row r="430" spans="1:15" ht="12.75" customHeight="1">
      <c r="A430" s="30">
        <v>420</v>
      </c>
      <c r="B430" s="311" t="s">
        <v>490</v>
      </c>
      <c r="C430" s="301">
        <v>209.1</v>
      </c>
      <c r="D430" s="302">
        <v>210.75</v>
      </c>
      <c r="E430" s="302">
        <v>204.9</v>
      </c>
      <c r="F430" s="302">
        <v>200.70000000000002</v>
      </c>
      <c r="G430" s="302">
        <v>194.85000000000002</v>
      </c>
      <c r="H430" s="302">
        <v>214.95</v>
      </c>
      <c r="I430" s="302">
        <v>220.8</v>
      </c>
      <c r="J430" s="302">
        <v>224.99999999999997</v>
      </c>
      <c r="K430" s="301">
        <v>216.6</v>
      </c>
      <c r="L430" s="301">
        <v>206.55</v>
      </c>
      <c r="M430" s="301">
        <v>2.1704500000000002</v>
      </c>
      <c r="N430" s="1"/>
      <c r="O430" s="1"/>
    </row>
    <row r="431" spans="1:15" ht="12.75" customHeight="1">
      <c r="A431" s="30">
        <v>421</v>
      </c>
      <c r="B431" s="311" t="s">
        <v>193</v>
      </c>
      <c r="C431" s="301">
        <v>830.6</v>
      </c>
      <c r="D431" s="302">
        <v>834.13333333333333</v>
      </c>
      <c r="E431" s="302">
        <v>820.11666666666667</v>
      </c>
      <c r="F431" s="302">
        <v>809.63333333333333</v>
      </c>
      <c r="G431" s="302">
        <v>795.61666666666667</v>
      </c>
      <c r="H431" s="302">
        <v>844.61666666666667</v>
      </c>
      <c r="I431" s="302">
        <v>858.63333333333333</v>
      </c>
      <c r="J431" s="302">
        <v>869.11666666666667</v>
      </c>
      <c r="K431" s="301">
        <v>848.15</v>
      </c>
      <c r="L431" s="301">
        <v>823.65</v>
      </c>
      <c r="M431" s="301">
        <v>38.096699999999998</v>
      </c>
      <c r="N431" s="1"/>
      <c r="O431" s="1"/>
    </row>
    <row r="432" spans="1:15" ht="12.75" customHeight="1">
      <c r="A432" s="30">
        <v>422</v>
      </c>
      <c r="B432" s="311" t="s">
        <v>194</v>
      </c>
      <c r="C432" s="301">
        <v>412.55</v>
      </c>
      <c r="D432" s="302">
        <v>414.68333333333334</v>
      </c>
      <c r="E432" s="302">
        <v>406.36666666666667</v>
      </c>
      <c r="F432" s="302">
        <v>400.18333333333334</v>
      </c>
      <c r="G432" s="302">
        <v>391.86666666666667</v>
      </c>
      <c r="H432" s="302">
        <v>420.86666666666667</v>
      </c>
      <c r="I432" s="302">
        <v>429.18333333333339</v>
      </c>
      <c r="J432" s="302">
        <v>435.36666666666667</v>
      </c>
      <c r="K432" s="301">
        <v>423</v>
      </c>
      <c r="L432" s="301">
        <v>408.5</v>
      </c>
      <c r="M432" s="301">
        <v>25.60792</v>
      </c>
      <c r="N432" s="1"/>
      <c r="O432" s="1"/>
    </row>
    <row r="433" spans="1:15" ht="12.75" customHeight="1">
      <c r="A433" s="30">
        <v>423</v>
      </c>
      <c r="B433" s="311" t="s">
        <v>491</v>
      </c>
      <c r="C433" s="301">
        <v>1761.65</v>
      </c>
      <c r="D433" s="302">
        <v>1761.25</v>
      </c>
      <c r="E433" s="302">
        <v>1748.5</v>
      </c>
      <c r="F433" s="302">
        <v>1735.35</v>
      </c>
      <c r="G433" s="302">
        <v>1722.6</v>
      </c>
      <c r="H433" s="302">
        <v>1774.4</v>
      </c>
      <c r="I433" s="302">
        <v>1787.15</v>
      </c>
      <c r="J433" s="302">
        <v>1800.3000000000002</v>
      </c>
      <c r="K433" s="301">
        <v>1774</v>
      </c>
      <c r="L433" s="301">
        <v>1748.1</v>
      </c>
      <c r="M433" s="301">
        <v>0.33511999999999997</v>
      </c>
      <c r="N433" s="1"/>
      <c r="O433" s="1"/>
    </row>
    <row r="434" spans="1:15" ht="12.75" customHeight="1">
      <c r="A434" s="30">
        <v>424</v>
      </c>
      <c r="B434" s="311" t="s">
        <v>492</v>
      </c>
      <c r="C434" s="301">
        <v>724.9</v>
      </c>
      <c r="D434" s="302">
        <v>730.83333333333337</v>
      </c>
      <c r="E434" s="302">
        <v>706.06666666666672</v>
      </c>
      <c r="F434" s="302">
        <v>687.23333333333335</v>
      </c>
      <c r="G434" s="302">
        <v>662.4666666666667</v>
      </c>
      <c r="H434" s="302">
        <v>749.66666666666674</v>
      </c>
      <c r="I434" s="302">
        <v>774.43333333333339</v>
      </c>
      <c r="J434" s="302">
        <v>793.26666666666677</v>
      </c>
      <c r="K434" s="301">
        <v>755.6</v>
      </c>
      <c r="L434" s="301">
        <v>712</v>
      </c>
      <c r="M434" s="301">
        <v>2.9370699999999998</v>
      </c>
      <c r="N434" s="1"/>
      <c r="O434" s="1"/>
    </row>
    <row r="435" spans="1:15" ht="12.75" customHeight="1">
      <c r="A435" s="30">
        <v>425</v>
      </c>
      <c r="B435" s="311" t="s">
        <v>493</v>
      </c>
      <c r="C435" s="301">
        <v>496.55</v>
      </c>
      <c r="D435" s="302">
        <v>493.84999999999997</v>
      </c>
      <c r="E435" s="302">
        <v>488.69999999999993</v>
      </c>
      <c r="F435" s="302">
        <v>480.84999999999997</v>
      </c>
      <c r="G435" s="302">
        <v>475.69999999999993</v>
      </c>
      <c r="H435" s="302">
        <v>501.69999999999993</v>
      </c>
      <c r="I435" s="302">
        <v>506.84999999999991</v>
      </c>
      <c r="J435" s="302">
        <v>514.69999999999993</v>
      </c>
      <c r="K435" s="301">
        <v>499</v>
      </c>
      <c r="L435" s="301">
        <v>486</v>
      </c>
      <c r="M435" s="301">
        <v>5.10053</v>
      </c>
      <c r="N435" s="1"/>
      <c r="O435" s="1"/>
    </row>
    <row r="436" spans="1:15" ht="12.75" customHeight="1">
      <c r="A436" s="30">
        <v>426</v>
      </c>
      <c r="B436" s="311" t="s">
        <v>494</v>
      </c>
      <c r="C436" s="301">
        <v>332.45</v>
      </c>
      <c r="D436" s="302">
        <v>333.53333333333336</v>
      </c>
      <c r="E436" s="302">
        <v>329.56666666666672</v>
      </c>
      <c r="F436" s="302">
        <v>326.68333333333334</v>
      </c>
      <c r="G436" s="302">
        <v>322.7166666666667</v>
      </c>
      <c r="H436" s="302">
        <v>336.41666666666674</v>
      </c>
      <c r="I436" s="302">
        <v>340.38333333333333</v>
      </c>
      <c r="J436" s="302">
        <v>343.26666666666677</v>
      </c>
      <c r="K436" s="301">
        <v>337.5</v>
      </c>
      <c r="L436" s="301">
        <v>330.65</v>
      </c>
      <c r="M436" s="301">
        <v>1.1138399999999999</v>
      </c>
      <c r="N436" s="1"/>
      <c r="O436" s="1"/>
    </row>
    <row r="437" spans="1:15" ht="12.75" customHeight="1">
      <c r="A437" s="30">
        <v>427</v>
      </c>
      <c r="B437" s="311" t="s">
        <v>495</v>
      </c>
      <c r="C437" s="301">
        <v>1766.85</v>
      </c>
      <c r="D437" s="302">
        <v>1752.5333333333335</v>
      </c>
      <c r="E437" s="302">
        <v>1731.166666666667</v>
      </c>
      <c r="F437" s="302">
        <v>1695.4833333333333</v>
      </c>
      <c r="G437" s="302">
        <v>1674.1166666666668</v>
      </c>
      <c r="H437" s="302">
        <v>1788.2166666666672</v>
      </c>
      <c r="I437" s="302">
        <v>1809.5833333333335</v>
      </c>
      <c r="J437" s="302">
        <v>1845.2666666666673</v>
      </c>
      <c r="K437" s="301">
        <v>1773.9</v>
      </c>
      <c r="L437" s="301">
        <v>1716.85</v>
      </c>
      <c r="M437" s="301">
        <v>0.28749000000000002</v>
      </c>
      <c r="N437" s="1"/>
      <c r="O437" s="1"/>
    </row>
    <row r="438" spans="1:15" ht="12.75" customHeight="1">
      <c r="A438" s="30">
        <v>428</v>
      </c>
      <c r="B438" s="311" t="s">
        <v>496</v>
      </c>
      <c r="C438" s="301">
        <v>462.3</v>
      </c>
      <c r="D438" s="302">
        <v>462.09999999999997</v>
      </c>
      <c r="E438" s="302">
        <v>458.19999999999993</v>
      </c>
      <c r="F438" s="302">
        <v>454.09999999999997</v>
      </c>
      <c r="G438" s="302">
        <v>450.19999999999993</v>
      </c>
      <c r="H438" s="302">
        <v>466.19999999999993</v>
      </c>
      <c r="I438" s="302">
        <v>470.09999999999991</v>
      </c>
      <c r="J438" s="302">
        <v>474.19999999999993</v>
      </c>
      <c r="K438" s="301">
        <v>466</v>
      </c>
      <c r="L438" s="301">
        <v>458</v>
      </c>
      <c r="M438" s="301">
        <v>0.53144000000000002</v>
      </c>
      <c r="N438" s="1"/>
      <c r="O438" s="1"/>
    </row>
    <row r="439" spans="1:15" ht="12.75" customHeight="1">
      <c r="A439" s="30">
        <v>429</v>
      </c>
      <c r="B439" s="311" t="s">
        <v>497</v>
      </c>
      <c r="C439" s="301">
        <v>6.85</v>
      </c>
      <c r="D439" s="302">
        <v>6.916666666666667</v>
      </c>
      <c r="E439" s="302">
        <v>6.7333333333333343</v>
      </c>
      <c r="F439" s="302">
        <v>6.6166666666666671</v>
      </c>
      <c r="G439" s="302">
        <v>6.4333333333333345</v>
      </c>
      <c r="H439" s="302">
        <v>7.0333333333333341</v>
      </c>
      <c r="I439" s="302">
        <v>7.2166666666666659</v>
      </c>
      <c r="J439" s="302">
        <v>7.3333333333333339</v>
      </c>
      <c r="K439" s="301">
        <v>7.1</v>
      </c>
      <c r="L439" s="301">
        <v>6.8</v>
      </c>
      <c r="M439" s="301">
        <v>346.08550000000002</v>
      </c>
      <c r="N439" s="1"/>
      <c r="O439" s="1"/>
    </row>
    <row r="440" spans="1:15" ht="12.75" customHeight="1">
      <c r="A440" s="30">
        <v>430</v>
      </c>
      <c r="B440" s="311" t="s">
        <v>498</v>
      </c>
      <c r="C440" s="301">
        <v>876.7</v>
      </c>
      <c r="D440" s="302">
        <v>873.20000000000016</v>
      </c>
      <c r="E440" s="302">
        <v>864.8000000000003</v>
      </c>
      <c r="F440" s="302">
        <v>852.90000000000009</v>
      </c>
      <c r="G440" s="302">
        <v>844.50000000000023</v>
      </c>
      <c r="H440" s="302">
        <v>885.10000000000036</v>
      </c>
      <c r="I440" s="302">
        <v>893.50000000000023</v>
      </c>
      <c r="J440" s="302">
        <v>905.40000000000043</v>
      </c>
      <c r="K440" s="301">
        <v>881.6</v>
      </c>
      <c r="L440" s="301">
        <v>861.3</v>
      </c>
      <c r="M440" s="301">
        <v>0.2006</v>
      </c>
      <c r="N440" s="1"/>
      <c r="O440" s="1"/>
    </row>
    <row r="441" spans="1:15" ht="12.75" customHeight="1">
      <c r="A441" s="30">
        <v>431</v>
      </c>
      <c r="B441" s="311" t="s">
        <v>275</v>
      </c>
      <c r="C441" s="301">
        <v>554.75</v>
      </c>
      <c r="D441" s="302">
        <v>556.48333333333323</v>
      </c>
      <c r="E441" s="302">
        <v>544.41666666666652</v>
      </c>
      <c r="F441" s="302">
        <v>534.08333333333326</v>
      </c>
      <c r="G441" s="302">
        <v>522.01666666666654</v>
      </c>
      <c r="H441" s="302">
        <v>566.81666666666649</v>
      </c>
      <c r="I441" s="302">
        <v>578.88333333333333</v>
      </c>
      <c r="J441" s="302">
        <v>589.21666666666647</v>
      </c>
      <c r="K441" s="301">
        <v>568.54999999999995</v>
      </c>
      <c r="L441" s="301">
        <v>546.15</v>
      </c>
      <c r="M441" s="301">
        <v>3.2783600000000002</v>
      </c>
      <c r="N441" s="1"/>
      <c r="O441" s="1"/>
    </row>
    <row r="442" spans="1:15" ht="12.75" customHeight="1">
      <c r="A442" s="30">
        <v>432</v>
      </c>
      <c r="B442" s="311" t="s">
        <v>499</v>
      </c>
      <c r="C442" s="301">
        <v>1594.4</v>
      </c>
      <c r="D442" s="302">
        <v>1601.4666666666665</v>
      </c>
      <c r="E442" s="302">
        <v>1572.9333333333329</v>
      </c>
      <c r="F442" s="302">
        <v>1551.4666666666665</v>
      </c>
      <c r="G442" s="302">
        <v>1522.9333333333329</v>
      </c>
      <c r="H442" s="302">
        <v>1622.9333333333329</v>
      </c>
      <c r="I442" s="302">
        <v>1651.4666666666662</v>
      </c>
      <c r="J442" s="302">
        <v>1672.9333333333329</v>
      </c>
      <c r="K442" s="301">
        <v>1630</v>
      </c>
      <c r="L442" s="301">
        <v>1580</v>
      </c>
      <c r="M442" s="301">
        <v>0.18447</v>
      </c>
      <c r="N442" s="1"/>
      <c r="O442" s="1"/>
    </row>
    <row r="443" spans="1:15" ht="12.75" customHeight="1">
      <c r="A443" s="30">
        <v>433</v>
      </c>
      <c r="B443" s="311" t="s">
        <v>500</v>
      </c>
      <c r="C443" s="301">
        <v>530.79999999999995</v>
      </c>
      <c r="D443" s="302">
        <v>528.63333333333333</v>
      </c>
      <c r="E443" s="302">
        <v>521.26666666666665</v>
      </c>
      <c r="F443" s="302">
        <v>511.73333333333335</v>
      </c>
      <c r="G443" s="302">
        <v>504.36666666666667</v>
      </c>
      <c r="H443" s="302">
        <v>538.16666666666663</v>
      </c>
      <c r="I443" s="302">
        <v>545.53333333333319</v>
      </c>
      <c r="J443" s="302">
        <v>555.06666666666661</v>
      </c>
      <c r="K443" s="301">
        <v>536</v>
      </c>
      <c r="L443" s="301">
        <v>519.1</v>
      </c>
      <c r="M443" s="301">
        <v>1.34033</v>
      </c>
      <c r="N443" s="1"/>
      <c r="O443" s="1"/>
    </row>
    <row r="444" spans="1:15" ht="12.75" customHeight="1">
      <c r="A444" s="30">
        <v>434</v>
      </c>
      <c r="B444" s="311" t="s">
        <v>501</v>
      </c>
      <c r="C444" s="301">
        <v>830.75</v>
      </c>
      <c r="D444" s="302">
        <v>825.19999999999993</v>
      </c>
      <c r="E444" s="302">
        <v>815.59999999999991</v>
      </c>
      <c r="F444" s="302">
        <v>800.44999999999993</v>
      </c>
      <c r="G444" s="302">
        <v>790.84999999999991</v>
      </c>
      <c r="H444" s="302">
        <v>840.34999999999991</v>
      </c>
      <c r="I444" s="302">
        <v>849.95</v>
      </c>
      <c r="J444" s="302">
        <v>865.09999999999991</v>
      </c>
      <c r="K444" s="301">
        <v>834.8</v>
      </c>
      <c r="L444" s="301">
        <v>810.05</v>
      </c>
      <c r="M444" s="301">
        <v>0.60284000000000004</v>
      </c>
      <c r="N444" s="1"/>
      <c r="O444" s="1"/>
    </row>
    <row r="445" spans="1:15" ht="12.75" customHeight="1">
      <c r="A445" s="30">
        <v>435</v>
      </c>
      <c r="B445" s="311" t="s">
        <v>502</v>
      </c>
      <c r="C445" s="301">
        <v>38.950000000000003</v>
      </c>
      <c r="D445" s="302">
        <v>39.366666666666667</v>
      </c>
      <c r="E445" s="302">
        <v>38.283333333333331</v>
      </c>
      <c r="F445" s="302">
        <v>37.616666666666667</v>
      </c>
      <c r="G445" s="302">
        <v>36.533333333333331</v>
      </c>
      <c r="H445" s="302">
        <v>40.033333333333331</v>
      </c>
      <c r="I445" s="302">
        <v>41.11666666666666</v>
      </c>
      <c r="J445" s="302">
        <v>41.783333333333331</v>
      </c>
      <c r="K445" s="301">
        <v>40.450000000000003</v>
      </c>
      <c r="L445" s="301">
        <v>38.700000000000003</v>
      </c>
      <c r="M445" s="301">
        <v>70.396960000000007</v>
      </c>
      <c r="N445" s="1"/>
      <c r="O445" s="1"/>
    </row>
    <row r="446" spans="1:15" ht="12.75" customHeight="1">
      <c r="A446" s="30">
        <v>436</v>
      </c>
      <c r="B446" s="311" t="s">
        <v>206</v>
      </c>
      <c r="C446" s="301">
        <v>841.95</v>
      </c>
      <c r="D446" s="302">
        <v>839.05000000000007</v>
      </c>
      <c r="E446" s="302">
        <v>828.10000000000014</v>
      </c>
      <c r="F446" s="302">
        <v>814.25000000000011</v>
      </c>
      <c r="G446" s="302">
        <v>803.30000000000018</v>
      </c>
      <c r="H446" s="302">
        <v>852.90000000000009</v>
      </c>
      <c r="I446" s="302">
        <v>863.85000000000014</v>
      </c>
      <c r="J446" s="302">
        <v>877.7</v>
      </c>
      <c r="K446" s="301">
        <v>850</v>
      </c>
      <c r="L446" s="301">
        <v>825.2</v>
      </c>
      <c r="M446" s="301">
        <v>40.9848</v>
      </c>
      <c r="N446" s="1"/>
      <c r="O446" s="1"/>
    </row>
    <row r="447" spans="1:15" ht="12.75" customHeight="1">
      <c r="A447" s="30">
        <v>437</v>
      </c>
      <c r="B447" s="311" t="s">
        <v>503</v>
      </c>
      <c r="C447" s="301">
        <v>1004.65</v>
      </c>
      <c r="D447" s="302">
        <v>1021.8333333333334</v>
      </c>
      <c r="E447" s="302">
        <v>977.81666666666683</v>
      </c>
      <c r="F447" s="302">
        <v>950.98333333333346</v>
      </c>
      <c r="G447" s="302">
        <v>906.96666666666692</v>
      </c>
      <c r="H447" s="302">
        <v>1048.6666666666667</v>
      </c>
      <c r="I447" s="302">
        <v>1092.6833333333334</v>
      </c>
      <c r="J447" s="302">
        <v>1119.5166666666667</v>
      </c>
      <c r="K447" s="301">
        <v>1065.8499999999999</v>
      </c>
      <c r="L447" s="301">
        <v>995</v>
      </c>
      <c r="M447" s="301">
        <v>3.32525</v>
      </c>
      <c r="N447" s="1"/>
      <c r="O447" s="1"/>
    </row>
    <row r="448" spans="1:15" ht="12.75" customHeight="1">
      <c r="A448" s="30">
        <v>438</v>
      </c>
      <c r="B448" s="311" t="s">
        <v>195</v>
      </c>
      <c r="C448" s="301">
        <v>793.35</v>
      </c>
      <c r="D448" s="302">
        <v>798.48333333333323</v>
      </c>
      <c r="E448" s="302">
        <v>784.86666666666645</v>
      </c>
      <c r="F448" s="302">
        <v>776.38333333333321</v>
      </c>
      <c r="G448" s="302">
        <v>762.76666666666642</v>
      </c>
      <c r="H448" s="302">
        <v>806.96666666666647</v>
      </c>
      <c r="I448" s="302">
        <v>820.58333333333326</v>
      </c>
      <c r="J448" s="302">
        <v>829.06666666666649</v>
      </c>
      <c r="K448" s="301">
        <v>812.1</v>
      </c>
      <c r="L448" s="301">
        <v>790</v>
      </c>
      <c r="M448" s="301">
        <v>7.7551399999999999</v>
      </c>
      <c r="N448" s="1"/>
      <c r="O448" s="1"/>
    </row>
    <row r="449" spans="1:15" ht="12.75" customHeight="1">
      <c r="A449" s="30">
        <v>439</v>
      </c>
      <c r="B449" s="311" t="s">
        <v>504</v>
      </c>
      <c r="C449" s="301">
        <v>193.9</v>
      </c>
      <c r="D449" s="302">
        <v>195.23333333333335</v>
      </c>
      <c r="E449" s="302">
        <v>191.9666666666667</v>
      </c>
      <c r="F449" s="302">
        <v>190.03333333333336</v>
      </c>
      <c r="G449" s="302">
        <v>186.76666666666671</v>
      </c>
      <c r="H449" s="302">
        <v>197.16666666666669</v>
      </c>
      <c r="I449" s="302">
        <v>200.43333333333334</v>
      </c>
      <c r="J449" s="302">
        <v>202.36666666666667</v>
      </c>
      <c r="K449" s="301">
        <v>198.5</v>
      </c>
      <c r="L449" s="301">
        <v>193.3</v>
      </c>
      <c r="M449" s="301">
        <v>6.2332599999999996</v>
      </c>
      <c r="N449" s="1"/>
      <c r="O449" s="1"/>
    </row>
    <row r="450" spans="1:15" ht="12.75" customHeight="1">
      <c r="A450" s="30">
        <v>440</v>
      </c>
      <c r="B450" s="311" t="s">
        <v>505</v>
      </c>
      <c r="C450" s="301">
        <v>914.25</v>
      </c>
      <c r="D450" s="302">
        <v>916.0333333333333</v>
      </c>
      <c r="E450" s="302">
        <v>903.26666666666665</v>
      </c>
      <c r="F450" s="302">
        <v>892.2833333333333</v>
      </c>
      <c r="G450" s="302">
        <v>879.51666666666665</v>
      </c>
      <c r="H450" s="302">
        <v>927.01666666666665</v>
      </c>
      <c r="I450" s="302">
        <v>939.7833333333333</v>
      </c>
      <c r="J450" s="302">
        <v>950.76666666666665</v>
      </c>
      <c r="K450" s="301">
        <v>928.8</v>
      </c>
      <c r="L450" s="301">
        <v>905.05</v>
      </c>
      <c r="M450" s="301">
        <v>5.56271</v>
      </c>
      <c r="N450" s="1"/>
      <c r="O450" s="1"/>
    </row>
    <row r="451" spans="1:15" ht="12.75" customHeight="1">
      <c r="A451" s="30">
        <v>441</v>
      </c>
      <c r="B451" s="311" t="s">
        <v>200</v>
      </c>
      <c r="C451" s="301">
        <v>3267.1</v>
      </c>
      <c r="D451" s="302">
        <v>3277.6666666666665</v>
      </c>
      <c r="E451" s="302">
        <v>3244.4333333333329</v>
      </c>
      <c r="F451" s="302">
        <v>3221.7666666666664</v>
      </c>
      <c r="G451" s="302">
        <v>3188.5333333333328</v>
      </c>
      <c r="H451" s="302">
        <v>3300.333333333333</v>
      </c>
      <c r="I451" s="302">
        <v>3333.5666666666666</v>
      </c>
      <c r="J451" s="302">
        <v>3356.2333333333331</v>
      </c>
      <c r="K451" s="301">
        <v>3310.9</v>
      </c>
      <c r="L451" s="301">
        <v>3255</v>
      </c>
      <c r="M451" s="301">
        <v>27.19603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706.35</v>
      </c>
      <c r="D452" s="302">
        <v>710.48333333333323</v>
      </c>
      <c r="E452" s="302">
        <v>698.96666666666647</v>
      </c>
      <c r="F452" s="302">
        <v>691.58333333333326</v>
      </c>
      <c r="G452" s="302">
        <v>680.06666666666649</v>
      </c>
      <c r="H452" s="302">
        <v>717.86666666666645</v>
      </c>
      <c r="I452" s="302">
        <v>729.3833333333331</v>
      </c>
      <c r="J452" s="302">
        <v>736.76666666666642</v>
      </c>
      <c r="K452" s="301">
        <v>722</v>
      </c>
      <c r="L452" s="301">
        <v>703.1</v>
      </c>
      <c r="M452" s="301">
        <v>20.30048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8170.55</v>
      </c>
      <c r="D453" s="302">
        <v>8195.1666666666661</v>
      </c>
      <c r="E453" s="302">
        <v>8060.3833333333314</v>
      </c>
      <c r="F453" s="302">
        <v>7950.2166666666653</v>
      </c>
      <c r="G453" s="302">
        <v>7815.4333333333307</v>
      </c>
      <c r="H453" s="302">
        <v>8305.3333333333321</v>
      </c>
      <c r="I453" s="302">
        <v>8440.1166666666686</v>
      </c>
      <c r="J453" s="302">
        <v>8550.2833333333328</v>
      </c>
      <c r="K453" s="301">
        <v>8329.9500000000007</v>
      </c>
      <c r="L453" s="301">
        <v>8085</v>
      </c>
      <c r="M453" s="301">
        <v>2.7946200000000001</v>
      </c>
      <c r="N453" s="1"/>
      <c r="O453" s="1"/>
    </row>
    <row r="454" spans="1:15" ht="12.75" customHeight="1">
      <c r="A454" s="30">
        <v>444</v>
      </c>
      <c r="B454" s="311" t="s">
        <v>1117</v>
      </c>
      <c r="C454" s="301">
        <v>1342.15</v>
      </c>
      <c r="D454" s="302">
        <v>1342.1833333333334</v>
      </c>
      <c r="E454" s="302">
        <v>1333.2666666666669</v>
      </c>
      <c r="F454" s="302">
        <v>1324.3833333333334</v>
      </c>
      <c r="G454" s="302">
        <v>1315.4666666666669</v>
      </c>
      <c r="H454" s="302">
        <v>1351.0666666666668</v>
      </c>
      <c r="I454" s="302">
        <v>1359.9833333333333</v>
      </c>
      <c r="J454" s="302">
        <v>1368.8666666666668</v>
      </c>
      <c r="K454" s="301">
        <v>1351.1</v>
      </c>
      <c r="L454" s="301">
        <v>1333.3</v>
      </c>
      <c r="M454" s="301">
        <v>0.11774</v>
      </c>
      <c r="N454" s="1"/>
      <c r="O454" s="1"/>
    </row>
    <row r="455" spans="1:15" ht="12.75" customHeight="1">
      <c r="A455" s="30">
        <v>445</v>
      </c>
      <c r="B455" s="311" t="s">
        <v>506</v>
      </c>
      <c r="C455" s="301">
        <v>197.8</v>
      </c>
      <c r="D455" s="302">
        <v>199.53333333333333</v>
      </c>
      <c r="E455" s="302">
        <v>195.06666666666666</v>
      </c>
      <c r="F455" s="302">
        <v>192.33333333333334</v>
      </c>
      <c r="G455" s="302">
        <v>187.86666666666667</v>
      </c>
      <c r="H455" s="302">
        <v>202.26666666666665</v>
      </c>
      <c r="I455" s="302">
        <v>206.73333333333329</v>
      </c>
      <c r="J455" s="302">
        <v>209.46666666666664</v>
      </c>
      <c r="K455" s="301">
        <v>204</v>
      </c>
      <c r="L455" s="301">
        <v>196.8</v>
      </c>
      <c r="M455" s="301">
        <v>17.090730000000001</v>
      </c>
      <c r="N455" s="1"/>
      <c r="O455" s="1"/>
    </row>
    <row r="456" spans="1:15" ht="12.75" customHeight="1">
      <c r="A456" s="30">
        <v>446</v>
      </c>
      <c r="B456" s="311" t="s">
        <v>197</v>
      </c>
      <c r="C456" s="301">
        <v>411.8</v>
      </c>
      <c r="D456" s="302">
        <v>415.26666666666665</v>
      </c>
      <c r="E456" s="302">
        <v>406.5333333333333</v>
      </c>
      <c r="F456" s="302">
        <v>401.26666666666665</v>
      </c>
      <c r="G456" s="302">
        <v>392.5333333333333</v>
      </c>
      <c r="H456" s="302">
        <v>420.5333333333333</v>
      </c>
      <c r="I456" s="302">
        <v>429.26666666666665</v>
      </c>
      <c r="J456" s="302">
        <v>434.5333333333333</v>
      </c>
      <c r="K456" s="301">
        <v>424</v>
      </c>
      <c r="L456" s="301">
        <v>410</v>
      </c>
      <c r="M456" s="301">
        <v>201.21915999999999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202.2</v>
      </c>
      <c r="D457" s="302">
        <v>204.28333333333333</v>
      </c>
      <c r="E457" s="302">
        <v>199.31666666666666</v>
      </c>
      <c r="F457" s="302">
        <v>196.43333333333334</v>
      </c>
      <c r="G457" s="302">
        <v>191.46666666666667</v>
      </c>
      <c r="H457" s="302">
        <v>207.16666666666666</v>
      </c>
      <c r="I457" s="302">
        <v>212.1333333333333</v>
      </c>
      <c r="J457" s="302">
        <v>215.01666666666665</v>
      </c>
      <c r="K457" s="301">
        <v>209.25</v>
      </c>
      <c r="L457" s="301">
        <v>201.4</v>
      </c>
      <c r="M457" s="301">
        <v>161.61389</v>
      </c>
      <c r="N457" s="1"/>
      <c r="O457" s="1"/>
    </row>
    <row r="458" spans="1:15" ht="12.75" customHeight="1">
      <c r="A458" s="30">
        <v>448</v>
      </c>
      <c r="B458" s="311" t="s">
        <v>816</v>
      </c>
      <c r="C458" s="301">
        <v>575.6</v>
      </c>
      <c r="D458" s="302">
        <v>580.85</v>
      </c>
      <c r="E458" s="302">
        <v>566.75</v>
      </c>
      <c r="F458" s="302">
        <v>557.9</v>
      </c>
      <c r="G458" s="302">
        <v>543.79999999999995</v>
      </c>
      <c r="H458" s="302">
        <v>589.70000000000005</v>
      </c>
      <c r="I458" s="302">
        <v>603.80000000000018</v>
      </c>
      <c r="J458" s="302">
        <v>612.65000000000009</v>
      </c>
      <c r="K458" s="301">
        <v>594.95000000000005</v>
      </c>
      <c r="L458" s="301">
        <v>572</v>
      </c>
      <c r="M458" s="301">
        <v>0.1981</v>
      </c>
      <c r="N458" s="1"/>
      <c r="O458" s="1"/>
    </row>
    <row r="459" spans="1:15" ht="12.75" customHeight="1">
      <c r="A459" s="30">
        <v>449</v>
      </c>
      <c r="B459" s="311" t="s">
        <v>199</v>
      </c>
      <c r="C459" s="301">
        <v>867.05</v>
      </c>
      <c r="D459" s="302">
        <v>874.94999999999993</v>
      </c>
      <c r="E459" s="302">
        <v>855.39999999999986</v>
      </c>
      <c r="F459" s="302">
        <v>843.74999999999989</v>
      </c>
      <c r="G459" s="302">
        <v>824.19999999999982</v>
      </c>
      <c r="H459" s="302">
        <v>886.59999999999991</v>
      </c>
      <c r="I459" s="302">
        <v>906.14999999999986</v>
      </c>
      <c r="J459" s="302">
        <v>917.8</v>
      </c>
      <c r="K459" s="301">
        <v>894.5</v>
      </c>
      <c r="L459" s="301">
        <v>863.3</v>
      </c>
      <c r="M459" s="301">
        <v>84.672089999999997</v>
      </c>
      <c r="N459" s="1"/>
      <c r="O459" s="1"/>
    </row>
    <row r="460" spans="1:15" ht="12.75" customHeight="1">
      <c r="A460" s="30">
        <v>450</v>
      </c>
      <c r="B460" s="311" t="s">
        <v>817</v>
      </c>
      <c r="C460" s="301">
        <v>121.1</v>
      </c>
      <c r="D460" s="302">
        <v>122.71666666666665</v>
      </c>
      <c r="E460" s="302">
        <v>118.73333333333331</v>
      </c>
      <c r="F460" s="302">
        <v>116.36666666666665</v>
      </c>
      <c r="G460" s="302">
        <v>112.3833333333333</v>
      </c>
      <c r="H460" s="302">
        <v>125.08333333333331</v>
      </c>
      <c r="I460" s="302">
        <v>129.06666666666666</v>
      </c>
      <c r="J460" s="302">
        <v>131.43333333333334</v>
      </c>
      <c r="K460" s="301">
        <v>126.7</v>
      </c>
      <c r="L460" s="301">
        <v>120.35</v>
      </c>
      <c r="M460" s="301">
        <v>30.829509999999999</v>
      </c>
      <c r="N460" s="1"/>
      <c r="O460" s="1"/>
    </row>
    <row r="461" spans="1:15" ht="12.75" customHeight="1">
      <c r="A461" s="30">
        <v>451</v>
      </c>
      <c r="B461" s="311" t="s">
        <v>507</v>
      </c>
      <c r="C461" s="301">
        <v>3236.15</v>
      </c>
      <c r="D461" s="302">
        <v>3225.9333333333329</v>
      </c>
      <c r="E461" s="302">
        <v>3191.8666666666659</v>
      </c>
      <c r="F461" s="302">
        <v>3147.583333333333</v>
      </c>
      <c r="G461" s="302">
        <v>3113.516666666666</v>
      </c>
      <c r="H461" s="302">
        <v>3270.2166666666658</v>
      </c>
      <c r="I461" s="302">
        <v>3304.2833333333324</v>
      </c>
      <c r="J461" s="302">
        <v>3348.5666666666657</v>
      </c>
      <c r="K461" s="301">
        <v>3260</v>
      </c>
      <c r="L461" s="301">
        <v>3181.65</v>
      </c>
      <c r="M461" s="301">
        <v>0.13804</v>
      </c>
      <c r="N461" s="1"/>
      <c r="O461" s="1"/>
    </row>
    <row r="462" spans="1:15" ht="12.75" customHeight="1">
      <c r="A462" s="30">
        <v>452</v>
      </c>
      <c r="B462" s="311" t="s">
        <v>201</v>
      </c>
      <c r="C462" s="301">
        <v>1000</v>
      </c>
      <c r="D462" s="302">
        <v>1007.6666666666666</v>
      </c>
      <c r="E462" s="302">
        <v>989.33333333333326</v>
      </c>
      <c r="F462" s="302">
        <v>978.66666666666663</v>
      </c>
      <c r="G462" s="302">
        <v>960.33333333333326</v>
      </c>
      <c r="H462" s="302">
        <v>1018.3333333333333</v>
      </c>
      <c r="I462" s="302">
        <v>1036.6666666666665</v>
      </c>
      <c r="J462" s="302">
        <v>1047.3333333333333</v>
      </c>
      <c r="K462" s="301">
        <v>1026</v>
      </c>
      <c r="L462" s="301">
        <v>997</v>
      </c>
      <c r="M462" s="301">
        <v>32.643009999999997</v>
      </c>
      <c r="N462" s="1"/>
      <c r="O462" s="1"/>
    </row>
    <row r="463" spans="1:15" ht="12.75" customHeight="1">
      <c r="A463" s="30">
        <v>453</v>
      </c>
      <c r="B463" s="311" t="s">
        <v>508</v>
      </c>
      <c r="C463" s="301">
        <v>79.8</v>
      </c>
      <c r="D463" s="302">
        <v>80.366666666666674</v>
      </c>
      <c r="E463" s="302">
        <v>78.983333333333348</v>
      </c>
      <c r="F463" s="302">
        <v>78.166666666666671</v>
      </c>
      <c r="G463" s="302">
        <v>76.783333333333346</v>
      </c>
      <c r="H463" s="302">
        <v>81.183333333333351</v>
      </c>
      <c r="I463" s="302">
        <v>82.566666666666677</v>
      </c>
      <c r="J463" s="302">
        <v>83.383333333333354</v>
      </c>
      <c r="K463" s="301">
        <v>81.75</v>
      </c>
      <c r="L463" s="301">
        <v>79.55</v>
      </c>
      <c r="M463" s="301">
        <v>2.3691599999999999</v>
      </c>
      <c r="N463" s="1"/>
      <c r="O463" s="1"/>
    </row>
    <row r="464" spans="1:15" ht="12.75" customHeight="1">
      <c r="A464" s="30">
        <v>454</v>
      </c>
      <c r="B464" s="311" t="s">
        <v>182</v>
      </c>
      <c r="C464" s="301">
        <v>636.79999999999995</v>
      </c>
      <c r="D464" s="302">
        <v>632.99999999999989</v>
      </c>
      <c r="E464" s="302">
        <v>626.3499999999998</v>
      </c>
      <c r="F464" s="302">
        <v>615.89999999999986</v>
      </c>
      <c r="G464" s="302">
        <v>609.24999999999977</v>
      </c>
      <c r="H464" s="302">
        <v>643.44999999999982</v>
      </c>
      <c r="I464" s="302">
        <v>650.09999999999991</v>
      </c>
      <c r="J464" s="302">
        <v>660.54999999999984</v>
      </c>
      <c r="K464" s="301">
        <v>639.65</v>
      </c>
      <c r="L464" s="301">
        <v>622.54999999999995</v>
      </c>
      <c r="M464" s="301">
        <v>5.0875500000000002</v>
      </c>
      <c r="N464" s="1"/>
      <c r="O464" s="1"/>
    </row>
    <row r="465" spans="1:15" ht="12.75" customHeight="1">
      <c r="A465" s="30">
        <v>455</v>
      </c>
      <c r="B465" s="311" t="s">
        <v>509</v>
      </c>
      <c r="C465" s="301">
        <v>2097.15</v>
      </c>
      <c r="D465" s="302">
        <v>2082.3833333333332</v>
      </c>
      <c r="E465" s="302">
        <v>2024.7666666666664</v>
      </c>
      <c r="F465" s="302">
        <v>1952.3833333333332</v>
      </c>
      <c r="G465" s="302">
        <v>1894.7666666666664</v>
      </c>
      <c r="H465" s="302">
        <v>2154.7666666666664</v>
      </c>
      <c r="I465" s="302">
        <v>2212.3833333333332</v>
      </c>
      <c r="J465" s="302">
        <v>2284.7666666666664</v>
      </c>
      <c r="K465" s="301">
        <v>2140</v>
      </c>
      <c r="L465" s="301">
        <v>2010</v>
      </c>
      <c r="M465" s="301">
        <v>0.88707000000000003</v>
      </c>
      <c r="N465" s="1"/>
      <c r="O465" s="1"/>
    </row>
    <row r="466" spans="1:15" ht="12.75" customHeight="1">
      <c r="A466" s="30">
        <v>456</v>
      </c>
      <c r="B466" s="311" t="s">
        <v>510</v>
      </c>
      <c r="C466" s="301">
        <v>621.04999999999995</v>
      </c>
      <c r="D466" s="302">
        <v>625.18333333333328</v>
      </c>
      <c r="E466" s="302">
        <v>615.86666666666656</v>
      </c>
      <c r="F466" s="302">
        <v>610.68333333333328</v>
      </c>
      <c r="G466" s="302">
        <v>601.36666666666656</v>
      </c>
      <c r="H466" s="302">
        <v>630.36666666666656</v>
      </c>
      <c r="I466" s="302">
        <v>639.68333333333339</v>
      </c>
      <c r="J466" s="302">
        <v>644.86666666666656</v>
      </c>
      <c r="K466" s="301">
        <v>634.5</v>
      </c>
      <c r="L466" s="301">
        <v>620</v>
      </c>
      <c r="M466" s="301">
        <v>0.39667999999999998</v>
      </c>
      <c r="N466" s="1"/>
      <c r="O466" s="1"/>
    </row>
    <row r="467" spans="1:15" ht="12.75" customHeight="1">
      <c r="A467" s="30">
        <v>457</v>
      </c>
      <c r="B467" s="311" t="s">
        <v>511</v>
      </c>
      <c r="C467" s="301">
        <v>2377.3000000000002</v>
      </c>
      <c r="D467" s="302">
        <v>2405.7833333333333</v>
      </c>
      <c r="E467" s="302">
        <v>2327.1666666666665</v>
      </c>
      <c r="F467" s="302">
        <v>2277.0333333333333</v>
      </c>
      <c r="G467" s="302">
        <v>2198.4166666666665</v>
      </c>
      <c r="H467" s="302">
        <v>2455.9166666666665</v>
      </c>
      <c r="I467" s="302">
        <v>2534.5333333333333</v>
      </c>
      <c r="J467" s="302">
        <v>2584.6666666666665</v>
      </c>
      <c r="K467" s="301">
        <v>2484.4</v>
      </c>
      <c r="L467" s="301">
        <v>2355.65</v>
      </c>
      <c r="M467" s="301">
        <v>0.76707999999999998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1941.25</v>
      </c>
      <c r="D468" s="302">
        <v>1944.3333333333333</v>
      </c>
      <c r="E468" s="302">
        <v>1922.9166666666665</v>
      </c>
      <c r="F468" s="302">
        <v>1904.5833333333333</v>
      </c>
      <c r="G468" s="302">
        <v>1883.1666666666665</v>
      </c>
      <c r="H468" s="302">
        <v>1962.6666666666665</v>
      </c>
      <c r="I468" s="302">
        <v>1984.083333333333</v>
      </c>
      <c r="J468" s="302">
        <v>2002.4166666666665</v>
      </c>
      <c r="K468" s="301">
        <v>1965.75</v>
      </c>
      <c r="L468" s="301">
        <v>1926</v>
      </c>
      <c r="M468" s="301">
        <v>24.897089999999999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2860.25</v>
      </c>
      <c r="D469" s="302">
        <v>2848.5666666666671</v>
      </c>
      <c r="E469" s="302">
        <v>2827.1833333333343</v>
      </c>
      <c r="F469" s="302">
        <v>2794.1166666666672</v>
      </c>
      <c r="G469" s="302">
        <v>2772.7333333333345</v>
      </c>
      <c r="H469" s="302">
        <v>2881.6333333333341</v>
      </c>
      <c r="I469" s="302">
        <v>2903.0166666666664</v>
      </c>
      <c r="J469" s="302">
        <v>2936.0833333333339</v>
      </c>
      <c r="K469" s="301">
        <v>2869.95</v>
      </c>
      <c r="L469" s="301">
        <v>2815.5</v>
      </c>
      <c r="M469" s="301">
        <v>0.95737000000000005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451.65</v>
      </c>
      <c r="D470" s="302">
        <v>454.11666666666662</v>
      </c>
      <c r="E470" s="302">
        <v>445.13333333333321</v>
      </c>
      <c r="F470" s="302">
        <v>438.61666666666662</v>
      </c>
      <c r="G470" s="302">
        <v>429.63333333333321</v>
      </c>
      <c r="H470" s="302">
        <v>460.63333333333321</v>
      </c>
      <c r="I470" s="302">
        <v>469.61666666666667</v>
      </c>
      <c r="J470" s="302">
        <v>476.13333333333321</v>
      </c>
      <c r="K470" s="301">
        <v>463.1</v>
      </c>
      <c r="L470" s="301">
        <v>447.6</v>
      </c>
      <c r="M470" s="301">
        <v>4.1467700000000001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1074.1500000000001</v>
      </c>
      <c r="D471" s="302">
        <v>1085.5666666666666</v>
      </c>
      <c r="E471" s="302">
        <v>1057.8333333333333</v>
      </c>
      <c r="F471" s="302">
        <v>1041.5166666666667</v>
      </c>
      <c r="G471" s="302">
        <v>1013.7833333333333</v>
      </c>
      <c r="H471" s="302">
        <v>1101.8833333333332</v>
      </c>
      <c r="I471" s="302">
        <v>1129.6166666666668</v>
      </c>
      <c r="J471" s="302">
        <v>1145.9333333333332</v>
      </c>
      <c r="K471" s="301">
        <v>1113.3</v>
      </c>
      <c r="L471" s="301">
        <v>1069.25</v>
      </c>
      <c r="M471" s="301">
        <v>5.29542</v>
      </c>
      <c r="N471" s="1"/>
      <c r="O471" s="1"/>
    </row>
    <row r="472" spans="1:15" ht="12.75" customHeight="1">
      <c r="A472" s="30">
        <v>462</v>
      </c>
      <c r="B472" s="311" t="s">
        <v>512</v>
      </c>
      <c r="C472" s="301">
        <v>38.700000000000003</v>
      </c>
      <c r="D472" s="302">
        <v>38.81666666666667</v>
      </c>
      <c r="E472" s="302">
        <v>37.833333333333343</v>
      </c>
      <c r="F472" s="302">
        <v>36.966666666666676</v>
      </c>
      <c r="G472" s="302">
        <v>35.983333333333348</v>
      </c>
      <c r="H472" s="302">
        <v>39.683333333333337</v>
      </c>
      <c r="I472" s="302">
        <v>40.666666666666671</v>
      </c>
      <c r="J472" s="302">
        <v>41.533333333333331</v>
      </c>
      <c r="K472" s="301">
        <v>39.799999999999997</v>
      </c>
      <c r="L472" s="301">
        <v>37.950000000000003</v>
      </c>
      <c r="M472" s="301">
        <v>37.537129999999998</v>
      </c>
      <c r="N472" s="1"/>
      <c r="O472" s="1"/>
    </row>
    <row r="473" spans="1:15" ht="12.75" customHeight="1">
      <c r="A473" s="30">
        <v>463</v>
      </c>
      <c r="B473" s="311" t="s">
        <v>1118</v>
      </c>
      <c r="C473" s="301">
        <v>236.45</v>
      </c>
      <c r="D473" s="302">
        <v>235.11666666666667</v>
      </c>
      <c r="E473" s="302">
        <v>229.33333333333334</v>
      </c>
      <c r="F473" s="302">
        <v>222.21666666666667</v>
      </c>
      <c r="G473" s="302">
        <v>216.43333333333334</v>
      </c>
      <c r="H473" s="302">
        <v>242.23333333333335</v>
      </c>
      <c r="I473" s="302">
        <v>248.01666666666665</v>
      </c>
      <c r="J473" s="302">
        <v>255.13333333333335</v>
      </c>
      <c r="K473" s="301">
        <v>240.9</v>
      </c>
      <c r="L473" s="301">
        <v>228</v>
      </c>
      <c r="M473" s="301">
        <v>5.7360699999999998</v>
      </c>
      <c r="N473" s="1"/>
      <c r="O473" s="1"/>
    </row>
    <row r="474" spans="1:15" ht="12.75" customHeight="1">
      <c r="A474" s="30">
        <v>464</v>
      </c>
      <c r="B474" s="311" t="s">
        <v>513</v>
      </c>
      <c r="C474" s="301">
        <v>156.35</v>
      </c>
      <c r="D474" s="302">
        <v>156.93333333333331</v>
      </c>
      <c r="E474" s="302">
        <v>154.41666666666663</v>
      </c>
      <c r="F474" s="302">
        <v>152.48333333333332</v>
      </c>
      <c r="G474" s="302">
        <v>149.96666666666664</v>
      </c>
      <c r="H474" s="302">
        <v>158.86666666666662</v>
      </c>
      <c r="I474" s="302">
        <v>161.38333333333333</v>
      </c>
      <c r="J474" s="302">
        <v>163.31666666666661</v>
      </c>
      <c r="K474" s="301">
        <v>159.44999999999999</v>
      </c>
      <c r="L474" s="301">
        <v>155</v>
      </c>
      <c r="M474" s="301">
        <v>1.8225199999999999</v>
      </c>
      <c r="N474" s="1"/>
      <c r="O474" s="1"/>
    </row>
    <row r="475" spans="1:15" ht="12.75" customHeight="1">
      <c r="A475" s="30">
        <v>465</v>
      </c>
      <c r="B475" s="311" t="s">
        <v>514</v>
      </c>
      <c r="C475" s="301">
        <v>1841.3</v>
      </c>
      <c r="D475" s="302">
        <v>1818.8333333333333</v>
      </c>
      <c r="E475" s="302">
        <v>1778.7666666666664</v>
      </c>
      <c r="F475" s="302">
        <v>1716.2333333333331</v>
      </c>
      <c r="G475" s="302">
        <v>1676.1666666666663</v>
      </c>
      <c r="H475" s="302">
        <v>1881.3666666666666</v>
      </c>
      <c r="I475" s="302">
        <v>1921.4333333333336</v>
      </c>
      <c r="J475" s="302">
        <v>1983.9666666666667</v>
      </c>
      <c r="K475" s="301">
        <v>1858.9</v>
      </c>
      <c r="L475" s="301">
        <v>1756.3</v>
      </c>
      <c r="M475" s="301">
        <v>1.88473</v>
      </c>
      <c r="N475" s="1"/>
      <c r="O475" s="1"/>
    </row>
    <row r="476" spans="1:15" ht="12.75" customHeight="1">
      <c r="A476" s="30">
        <v>466</v>
      </c>
      <c r="B476" s="311" t="s">
        <v>515</v>
      </c>
      <c r="C476" s="301">
        <v>10.95</v>
      </c>
      <c r="D476" s="302">
        <v>11</v>
      </c>
      <c r="E476" s="302">
        <v>10.85</v>
      </c>
      <c r="F476" s="302">
        <v>10.75</v>
      </c>
      <c r="G476" s="302">
        <v>10.6</v>
      </c>
      <c r="H476" s="302">
        <v>11.1</v>
      </c>
      <c r="I476" s="302">
        <v>11.249999999999998</v>
      </c>
      <c r="J476" s="302">
        <v>11.35</v>
      </c>
      <c r="K476" s="301">
        <v>11.15</v>
      </c>
      <c r="L476" s="301">
        <v>10.9</v>
      </c>
      <c r="M476" s="301">
        <v>6.0421699999999996</v>
      </c>
      <c r="N476" s="1"/>
      <c r="O476" s="1"/>
    </row>
    <row r="477" spans="1:15" ht="12.75" customHeight="1">
      <c r="A477" s="30">
        <v>467</v>
      </c>
      <c r="B477" s="311" t="s">
        <v>516</v>
      </c>
      <c r="C477" s="301">
        <v>580.6</v>
      </c>
      <c r="D477" s="302">
        <v>583.43333333333328</v>
      </c>
      <c r="E477" s="302">
        <v>575.61666666666656</v>
      </c>
      <c r="F477" s="302">
        <v>570.63333333333333</v>
      </c>
      <c r="G477" s="302">
        <v>562.81666666666661</v>
      </c>
      <c r="H477" s="302">
        <v>588.41666666666652</v>
      </c>
      <c r="I477" s="302">
        <v>596.23333333333335</v>
      </c>
      <c r="J477" s="302">
        <v>601.21666666666647</v>
      </c>
      <c r="K477" s="301">
        <v>591.25</v>
      </c>
      <c r="L477" s="301">
        <v>578.45000000000005</v>
      </c>
      <c r="M477" s="301">
        <v>0.33366000000000001</v>
      </c>
      <c r="N477" s="1"/>
      <c r="O477" s="1"/>
    </row>
    <row r="478" spans="1:15" ht="12.75" customHeight="1">
      <c r="A478" s="30">
        <v>468</v>
      </c>
      <c r="B478" s="311" t="s">
        <v>209</v>
      </c>
      <c r="C478" s="301">
        <v>632.4</v>
      </c>
      <c r="D478" s="302">
        <v>636.1</v>
      </c>
      <c r="E478" s="302">
        <v>626.45000000000005</v>
      </c>
      <c r="F478" s="302">
        <v>620.5</v>
      </c>
      <c r="G478" s="302">
        <v>610.85</v>
      </c>
      <c r="H478" s="302">
        <v>642.05000000000007</v>
      </c>
      <c r="I478" s="302">
        <v>651.69999999999993</v>
      </c>
      <c r="J478" s="302">
        <v>657.65000000000009</v>
      </c>
      <c r="K478" s="301">
        <v>645.75</v>
      </c>
      <c r="L478" s="301">
        <v>630.15</v>
      </c>
      <c r="M478" s="301">
        <v>37.922640000000001</v>
      </c>
      <c r="N478" s="1"/>
      <c r="O478" s="1"/>
    </row>
    <row r="479" spans="1:15" ht="12.75" customHeight="1">
      <c r="A479" s="30">
        <v>469</v>
      </c>
      <c r="B479" s="311" t="s">
        <v>517</v>
      </c>
      <c r="C479" s="301">
        <v>645.9</v>
      </c>
      <c r="D479" s="302">
        <v>644.38333333333333</v>
      </c>
      <c r="E479" s="302">
        <v>638.81666666666661</v>
      </c>
      <c r="F479" s="302">
        <v>631.73333333333323</v>
      </c>
      <c r="G479" s="302">
        <v>626.16666666666652</v>
      </c>
      <c r="H479" s="302">
        <v>651.4666666666667</v>
      </c>
      <c r="I479" s="302">
        <v>657.03333333333353</v>
      </c>
      <c r="J479" s="302">
        <v>664.11666666666679</v>
      </c>
      <c r="K479" s="301">
        <v>649.95000000000005</v>
      </c>
      <c r="L479" s="301">
        <v>637.29999999999995</v>
      </c>
      <c r="M479" s="301">
        <v>0.44347999999999999</v>
      </c>
      <c r="N479" s="1"/>
      <c r="O479" s="1"/>
    </row>
    <row r="480" spans="1:15" ht="12.75" customHeight="1">
      <c r="A480" s="30">
        <v>470</v>
      </c>
      <c r="B480" s="311" t="s">
        <v>208</v>
      </c>
      <c r="C480" s="301">
        <v>5607.3</v>
      </c>
      <c r="D480" s="302">
        <v>5597.0999999999995</v>
      </c>
      <c r="E480" s="302">
        <v>5545.1999999999989</v>
      </c>
      <c r="F480" s="302">
        <v>5483.0999999999995</v>
      </c>
      <c r="G480" s="302">
        <v>5431.1999999999989</v>
      </c>
      <c r="H480" s="302">
        <v>5659.1999999999989</v>
      </c>
      <c r="I480" s="302">
        <v>5711.0999999999985</v>
      </c>
      <c r="J480" s="302">
        <v>5773.1999999999989</v>
      </c>
      <c r="K480" s="301">
        <v>5649</v>
      </c>
      <c r="L480" s="301">
        <v>5535</v>
      </c>
      <c r="M480" s="301">
        <v>5.7282099999999998</v>
      </c>
      <c r="N480" s="1"/>
      <c r="O480" s="1"/>
    </row>
    <row r="481" spans="1:15" ht="12.75" customHeight="1">
      <c r="A481" s="30">
        <v>471</v>
      </c>
      <c r="B481" s="311" t="s">
        <v>277</v>
      </c>
      <c r="C481" s="301">
        <v>34.25</v>
      </c>
      <c r="D481" s="302">
        <v>34.333333333333336</v>
      </c>
      <c r="E481" s="302">
        <v>34.016666666666673</v>
      </c>
      <c r="F481" s="302">
        <v>33.783333333333339</v>
      </c>
      <c r="G481" s="302">
        <v>33.466666666666676</v>
      </c>
      <c r="H481" s="302">
        <v>34.56666666666667</v>
      </c>
      <c r="I481" s="302">
        <v>34.883333333333333</v>
      </c>
      <c r="J481" s="302">
        <v>35.116666666666667</v>
      </c>
      <c r="K481" s="301">
        <v>34.65</v>
      </c>
      <c r="L481" s="301">
        <v>34.1</v>
      </c>
      <c r="M481" s="301">
        <v>28.299140000000001</v>
      </c>
      <c r="N481" s="1"/>
      <c r="O481" s="1"/>
    </row>
    <row r="482" spans="1:15" ht="12.75" customHeight="1">
      <c r="A482" s="30">
        <v>472</v>
      </c>
      <c r="B482" s="311" t="s">
        <v>207</v>
      </c>
      <c r="C482" s="301">
        <v>1452.8</v>
      </c>
      <c r="D482" s="302">
        <v>1447.0166666666664</v>
      </c>
      <c r="E482" s="302">
        <v>1431.1833333333329</v>
      </c>
      <c r="F482" s="302">
        <v>1409.5666666666666</v>
      </c>
      <c r="G482" s="302">
        <v>1393.7333333333331</v>
      </c>
      <c r="H482" s="302">
        <v>1468.6333333333328</v>
      </c>
      <c r="I482" s="302">
        <v>1484.4666666666662</v>
      </c>
      <c r="J482" s="302">
        <v>1506.0833333333326</v>
      </c>
      <c r="K482" s="301">
        <v>1462.85</v>
      </c>
      <c r="L482" s="301">
        <v>1425.4</v>
      </c>
      <c r="M482" s="301">
        <v>2.2704200000000001</v>
      </c>
      <c r="N482" s="1"/>
      <c r="O482" s="1"/>
    </row>
    <row r="483" spans="1:15" ht="12.75" customHeight="1">
      <c r="A483" s="30">
        <v>473</v>
      </c>
      <c r="B483" s="311" t="s">
        <v>154</v>
      </c>
      <c r="C483" s="301">
        <v>759.75</v>
      </c>
      <c r="D483" s="302">
        <v>755.98333333333323</v>
      </c>
      <c r="E483" s="302">
        <v>747.06666666666649</v>
      </c>
      <c r="F483" s="302">
        <v>734.38333333333321</v>
      </c>
      <c r="G483" s="302">
        <v>725.46666666666647</v>
      </c>
      <c r="H483" s="302">
        <v>768.66666666666652</v>
      </c>
      <c r="I483" s="302">
        <v>777.58333333333326</v>
      </c>
      <c r="J483" s="302">
        <v>790.26666666666654</v>
      </c>
      <c r="K483" s="301">
        <v>764.9</v>
      </c>
      <c r="L483" s="301">
        <v>743.3</v>
      </c>
      <c r="M483" s="301">
        <v>13.283049999999999</v>
      </c>
      <c r="N483" s="1"/>
      <c r="O483" s="1"/>
    </row>
    <row r="484" spans="1:15" ht="12.75" customHeight="1">
      <c r="A484" s="30">
        <v>474</v>
      </c>
      <c r="B484" s="311" t="s">
        <v>278</v>
      </c>
      <c r="C484" s="301">
        <v>225.2</v>
      </c>
      <c r="D484" s="302">
        <v>223.53333333333333</v>
      </c>
      <c r="E484" s="302">
        <v>219.06666666666666</v>
      </c>
      <c r="F484" s="302">
        <v>212.93333333333334</v>
      </c>
      <c r="G484" s="302">
        <v>208.46666666666667</v>
      </c>
      <c r="H484" s="302">
        <v>229.66666666666666</v>
      </c>
      <c r="I484" s="302">
        <v>234.1333333333333</v>
      </c>
      <c r="J484" s="302">
        <v>240.26666666666665</v>
      </c>
      <c r="K484" s="301">
        <v>228</v>
      </c>
      <c r="L484" s="301">
        <v>217.4</v>
      </c>
      <c r="M484" s="301">
        <v>2.5156999999999998</v>
      </c>
      <c r="N484" s="1"/>
      <c r="O484" s="1"/>
    </row>
    <row r="485" spans="1:15" ht="12.75" customHeight="1">
      <c r="A485" s="30">
        <v>475</v>
      </c>
      <c r="B485" s="311" t="s">
        <v>518</v>
      </c>
      <c r="C485" s="301">
        <v>2485.1999999999998</v>
      </c>
      <c r="D485" s="302">
        <v>2497.4833333333331</v>
      </c>
      <c r="E485" s="302">
        <v>2454.9666666666662</v>
      </c>
      <c r="F485" s="302">
        <v>2424.7333333333331</v>
      </c>
      <c r="G485" s="302">
        <v>2382.2166666666662</v>
      </c>
      <c r="H485" s="302">
        <v>2527.7166666666662</v>
      </c>
      <c r="I485" s="302">
        <v>2570.2333333333336</v>
      </c>
      <c r="J485" s="302">
        <v>2600.4666666666662</v>
      </c>
      <c r="K485" s="301">
        <v>2540</v>
      </c>
      <c r="L485" s="301">
        <v>2467.25</v>
      </c>
      <c r="M485" s="301">
        <v>0.72345000000000004</v>
      </c>
      <c r="N485" s="1"/>
      <c r="O485" s="1"/>
    </row>
    <row r="486" spans="1:15" ht="12.75" customHeight="1">
      <c r="A486" s="30">
        <v>476</v>
      </c>
      <c r="B486" s="311" t="s">
        <v>519</v>
      </c>
      <c r="C486" s="301">
        <v>626.5</v>
      </c>
      <c r="D486" s="302">
        <v>627.48333333333335</v>
      </c>
      <c r="E486" s="302">
        <v>620.01666666666665</v>
      </c>
      <c r="F486" s="302">
        <v>613.5333333333333</v>
      </c>
      <c r="G486" s="302">
        <v>606.06666666666661</v>
      </c>
      <c r="H486" s="302">
        <v>633.9666666666667</v>
      </c>
      <c r="I486" s="302">
        <v>641.43333333333339</v>
      </c>
      <c r="J486" s="302">
        <v>647.91666666666674</v>
      </c>
      <c r="K486" s="301">
        <v>634.95000000000005</v>
      </c>
      <c r="L486" s="301">
        <v>621</v>
      </c>
      <c r="M486" s="301">
        <v>1.56606</v>
      </c>
      <c r="N486" s="1"/>
      <c r="O486" s="1"/>
    </row>
    <row r="487" spans="1:15" ht="12.75" customHeight="1">
      <c r="A487" s="30">
        <v>477</v>
      </c>
      <c r="B487" s="311" t="s">
        <v>520</v>
      </c>
      <c r="C487" s="301">
        <v>299.89999999999998</v>
      </c>
      <c r="D487" s="302">
        <v>301.68333333333334</v>
      </c>
      <c r="E487" s="302">
        <v>295.91666666666669</v>
      </c>
      <c r="F487" s="302">
        <v>291.93333333333334</v>
      </c>
      <c r="G487" s="302">
        <v>286.16666666666669</v>
      </c>
      <c r="H487" s="302">
        <v>305.66666666666669</v>
      </c>
      <c r="I487" s="302">
        <v>311.43333333333334</v>
      </c>
      <c r="J487" s="302">
        <v>315.41666666666669</v>
      </c>
      <c r="K487" s="301">
        <v>307.45</v>
      </c>
      <c r="L487" s="301">
        <v>297.7</v>
      </c>
      <c r="M487" s="301">
        <v>1.1168800000000001</v>
      </c>
      <c r="N487" s="1"/>
      <c r="O487" s="1"/>
    </row>
    <row r="488" spans="1:15" ht="12.75" customHeight="1">
      <c r="A488" s="30">
        <v>478</v>
      </c>
      <c r="B488" s="311" t="s">
        <v>521</v>
      </c>
      <c r="C488" s="301">
        <v>26.75</v>
      </c>
      <c r="D488" s="302">
        <v>26.983333333333334</v>
      </c>
      <c r="E488" s="302">
        <v>26.31666666666667</v>
      </c>
      <c r="F488" s="302">
        <v>25.883333333333336</v>
      </c>
      <c r="G488" s="302">
        <v>25.216666666666672</v>
      </c>
      <c r="H488" s="302">
        <v>27.416666666666668</v>
      </c>
      <c r="I488" s="302">
        <v>28.083333333333332</v>
      </c>
      <c r="J488" s="302">
        <v>28.516666666666666</v>
      </c>
      <c r="K488" s="301">
        <v>27.65</v>
      </c>
      <c r="L488" s="301">
        <v>26.55</v>
      </c>
      <c r="M488" s="301">
        <v>39.243020000000001</v>
      </c>
      <c r="N488" s="1"/>
      <c r="O488" s="1"/>
    </row>
    <row r="489" spans="1:15" ht="12.75" customHeight="1">
      <c r="A489" s="30">
        <v>479</v>
      </c>
      <c r="B489" s="311" t="s">
        <v>522</v>
      </c>
      <c r="C489" s="301">
        <v>265.05</v>
      </c>
      <c r="D489" s="302">
        <v>268.88333333333338</v>
      </c>
      <c r="E489" s="302">
        <v>260.16666666666674</v>
      </c>
      <c r="F489" s="302">
        <v>255.28333333333336</v>
      </c>
      <c r="G489" s="302">
        <v>246.56666666666672</v>
      </c>
      <c r="H489" s="302">
        <v>273.76666666666677</v>
      </c>
      <c r="I489" s="302">
        <v>282.48333333333335</v>
      </c>
      <c r="J489" s="302">
        <v>287.36666666666679</v>
      </c>
      <c r="K489" s="301">
        <v>277.60000000000002</v>
      </c>
      <c r="L489" s="301">
        <v>264</v>
      </c>
      <c r="M489" s="301">
        <v>4.3171600000000003</v>
      </c>
      <c r="N489" s="1"/>
      <c r="O489" s="1"/>
    </row>
    <row r="490" spans="1:15" ht="12.75" customHeight="1">
      <c r="A490" s="30">
        <v>480</v>
      </c>
      <c r="B490" s="320" t="s">
        <v>523</v>
      </c>
      <c r="C490" s="321">
        <v>299.7</v>
      </c>
      <c r="D490" s="321">
        <v>304.41666666666669</v>
      </c>
      <c r="E490" s="321">
        <v>291.83333333333337</v>
      </c>
      <c r="F490" s="321">
        <v>283.9666666666667</v>
      </c>
      <c r="G490" s="321">
        <v>271.38333333333338</v>
      </c>
      <c r="H490" s="321">
        <v>312.28333333333336</v>
      </c>
      <c r="I490" s="321">
        <v>324.86666666666673</v>
      </c>
      <c r="J490" s="320">
        <v>332.73333333333335</v>
      </c>
      <c r="K490" s="320">
        <v>317</v>
      </c>
      <c r="L490" s="320">
        <v>296.55</v>
      </c>
      <c r="M490" s="270">
        <v>7.5159000000000002</v>
      </c>
      <c r="N490" s="1"/>
      <c r="O490" s="1"/>
    </row>
    <row r="491" spans="1:15" ht="12.75" customHeight="1">
      <c r="A491" s="30">
        <v>481</v>
      </c>
      <c r="B491" s="320" t="s">
        <v>279</v>
      </c>
      <c r="C491" s="321">
        <v>790.55</v>
      </c>
      <c r="D491" s="321">
        <v>789.51666666666677</v>
      </c>
      <c r="E491" s="321">
        <v>785.03333333333353</v>
      </c>
      <c r="F491" s="321">
        <v>779.51666666666677</v>
      </c>
      <c r="G491" s="321">
        <v>775.03333333333353</v>
      </c>
      <c r="H491" s="321">
        <v>795.03333333333353</v>
      </c>
      <c r="I491" s="321">
        <v>799.51666666666688</v>
      </c>
      <c r="J491" s="320">
        <v>805.03333333333353</v>
      </c>
      <c r="K491" s="320">
        <v>794</v>
      </c>
      <c r="L491" s="320">
        <v>784</v>
      </c>
      <c r="M491" s="270">
        <v>5.3819400000000002</v>
      </c>
      <c r="N491" s="1"/>
      <c r="O491" s="1"/>
    </row>
    <row r="492" spans="1:15" ht="12.75" customHeight="1">
      <c r="A492" s="30">
        <v>482</v>
      </c>
      <c r="B492" s="320" t="s">
        <v>210</v>
      </c>
      <c r="C492" s="301">
        <v>223</v>
      </c>
      <c r="D492" s="302">
        <v>226.55000000000004</v>
      </c>
      <c r="E492" s="302">
        <v>218.75000000000009</v>
      </c>
      <c r="F492" s="302">
        <v>214.50000000000006</v>
      </c>
      <c r="G492" s="302">
        <v>206.7000000000001</v>
      </c>
      <c r="H492" s="302">
        <v>230.80000000000007</v>
      </c>
      <c r="I492" s="302">
        <v>238.60000000000002</v>
      </c>
      <c r="J492" s="302">
        <v>242.85000000000005</v>
      </c>
      <c r="K492" s="301">
        <v>234.35</v>
      </c>
      <c r="L492" s="301">
        <v>222.3</v>
      </c>
      <c r="M492" s="301">
        <v>135.98410000000001</v>
      </c>
      <c r="N492" s="1"/>
      <c r="O492" s="1"/>
    </row>
    <row r="493" spans="1:15" ht="12.75" customHeight="1">
      <c r="A493" s="30">
        <v>483</v>
      </c>
      <c r="B493" s="320" t="s">
        <v>524</v>
      </c>
      <c r="C493" s="321">
        <v>1896.6</v>
      </c>
      <c r="D493" s="321">
        <v>1909.4666666666665</v>
      </c>
      <c r="E493" s="321">
        <v>1873.1833333333329</v>
      </c>
      <c r="F493" s="321">
        <v>1849.7666666666664</v>
      </c>
      <c r="G493" s="321">
        <v>1813.4833333333329</v>
      </c>
      <c r="H493" s="321">
        <v>1932.883333333333</v>
      </c>
      <c r="I493" s="321">
        <v>1969.1666666666663</v>
      </c>
      <c r="J493" s="320">
        <v>1992.583333333333</v>
      </c>
      <c r="K493" s="320">
        <v>1945.75</v>
      </c>
      <c r="L493" s="320">
        <v>1886.05</v>
      </c>
      <c r="M493" s="270">
        <v>8.9550000000000005E-2</v>
      </c>
      <c r="N493" s="1"/>
      <c r="O493" s="1"/>
    </row>
    <row r="494" spans="1:15" ht="12.75" customHeight="1">
      <c r="A494" s="30">
        <v>484</v>
      </c>
      <c r="B494" s="353" t="s">
        <v>1119</v>
      </c>
      <c r="C494" s="301">
        <v>333.2</v>
      </c>
      <c r="D494" s="302">
        <v>333.73333333333335</v>
      </c>
      <c r="E494" s="302">
        <v>327.4666666666667</v>
      </c>
      <c r="F494" s="302">
        <v>321.73333333333335</v>
      </c>
      <c r="G494" s="302">
        <v>315.4666666666667</v>
      </c>
      <c r="H494" s="302">
        <v>339.4666666666667</v>
      </c>
      <c r="I494" s="302">
        <v>345.73333333333335</v>
      </c>
      <c r="J494" s="302">
        <v>351.4666666666667</v>
      </c>
      <c r="K494" s="301">
        <v>340</v>
      </c>
      <c r="L494" s="301">
        <v>328</v>
      </c>
      <c r="M494" s="301">
        <v>0.36792999999999998</v>
      </c>
      <c r="N494" s="1"/>
      <c r="O494" s="1"/>
    </row>
    <row r="495" spans="1:15" ht="12.75" customHeight="1">
      <c r="A495" s="30">
        <v>485</v>
      </c>
      <c r="B495" s="355" t="s">
        <v>525</v>
      </c>
      <c r="C495" s="321">
        <v>1982.9</v>
      </c>
      <c r="D495" s="321">
        <v>1959.3999999999999</v>
      </c>
      <c r="E495" s="302">
        <v>1928.7499999999998</v>
      </c>
      <c r="F495" s="302">
        <v>1874.6</v>
      </c>
      <c r="G495" s="302">
        <v>1843.9499999999998</v>
      </c>
      <c r="H495" s="302">
        <v>2013.5499999999997</v>
      </c>
      <c r="I495" s="302">
        <v>2044.1999999999998</v>
      </c>
      <c r="J495" s="302">
        <v>2098.3499999999995</v>
      </c>
      <c r="K495" s="301">
        <v>1990.05</v>
      </c>
      <c r="L495" s="301">
        <v>1905.25</v>
      </c>
      <c r="M495" s="301">
        <v>0.66625000000000001</v>
      </c>
      <c r="N495" s="1"/>
      <c r="O495" s="1"/>
    </row>
    <row r="496" spans="1:15" ht="12.75" customHeight="1">
      <c r="A496" s="30">
        <v>486</v>
      </c>
      <c r="B496" s="281" t="s">
        <v>127</v>
      </c>
      <c r="C496" s="301">
        <v>8.4</v>
      </c>
      <c r="D496" s="302">
        <v>8.5</v>
      </c>
      <c r="E496" s="302">
        <v>8.25</v>
      </c>
      <c r="F496" s="302">
        <v>8.1</v>
      </c>
      <c r="G496" s="302">
        <v>7.85</v>
      </c>
      <c r="H496" s="302">
        <v>8.65</v>
      </c>
      <c r="I496" s="302">
        <v>8.9</v>
      </c>
      <c r="J496" s="302">
        <v>9.0500000000000007</v>
      </c>
      <c r="K496" s="301">
        <v>8.75</v>
      </c>
      <c r="L496" s="301">
        <v>8.35</v>
      </c>
      <c r="M496" s="301">
        <v>862.91965000000005</v>
      </c>
      <c r="N496" s="1"/>
      <c r="O496" s="1"/>
    </row>
    <row r="497" spans="1:15" ht="12.75" customHeight="1">
      <c r="A497" s="30">
        <v>487</v>
      </c>
      <c r="B497" s="320" t="s">
        <v>211</v>
      </c>
      <c r="C497" s="321">
        <v>972.4</v>
      </c>
      <c r="D497" s="321">
        <v>973.81666666666661</v>
      </c>
      <c r="E497" s="302">
        <v>963.68333333333317</v>
      </c>
      <c r="F497" s="302">
        <v>954.96666666666658</v>
      </c>
      <c r="G497" s="302">
        <v>944.83333333333314</v>
      </c>
      <c r="H497" s="302">
        <v>982.53333333333319</v>
      </c>
      <c r="I497" s="302">
        <v>992.66666666666663</v>
      </c>
      <c r="J497" s="302">
        <v>1001.3833333333332</v>
      </c>
      <c r="K497" s="301">
        <v>983.95</v>
      </c>
      <c r="L497" s="301">
        <v>965.1</v>
      </c>
      <c r="M497" s="301">
        <v>14.69049</v>
      </c>
      <c r="N497" s="1"/>
      <c r="O497" s="1"/>
    </row>
    <row r="498" spans="1:15" ht="12.75" customHeight="1">
      <c r="A498" s="30">
        <v>488</v>
      </c>
      <c r="B498" s="270" t="s">
        <v>526</v>
      </c>
      <c r="C498" s="301">
        <v>218.85</v>
      </c>
      <c r="D498" s="302">
        <v>221.04999999999998</v>
      </c>
      <c r="E498" s="302">
        <v>215.19999999999996</v>
      </c>
      <c r="F498" s="302">
        <v>211.54999999999998</v>
      </c>
      <c r="G498" s="302">
        <v>205.69999999999996</v>
      </c>
      <c r="H498" s="302">
        <v>224.69999999999996</v>
      </c>
      <c r="I498" s="302">
        <v>230.54999999999998</v>
      </c>
      <c r="J498" s="302">
        <v>234.19999999999996</v>
      </c>
      <c r="K498" s="301">
        <v>226.9</v>
      </c>
      <c r="L498" s="301">
        <v>217.4</v>
      </c>
      <c r="M498" s="301">
        <v>9.9995799999999999</v>
      </c>
      <c r="N498" s="1"/>
      <c r="O498" s="1"/>
    </row>
    <row r="499" spans="1:15" ht="12.75" customHeight="1">
      <c r="A499" s="30">
        <v>489</v>
      </c>
      <c r="B499" s="354" t="s">
        <v>527</v>
      </c>
      <c r="C499" s="321">
        <v>69.45</v>
      </c>
      <c r="D499" s="321">
        <v>69.683333333333323</v>
      </c>
      <c r="E499" s="302">
        <v>68.616666666666646</v>
      </c>
      <c r="F499" s="302">
        <v>67.783333333333317</v>
      </c>
      <c r="G499" s="302">
        <v>66.71666666666664</v>
      </c>
      <c r="H499" s="302">
        <v>70.516666666666652</v>
      </c>
      <c r="I499" s="302">
        <v>71.583333333333343</v>
      </c>
      <c r="J499" s="302">
        <v>72.416666666666657</v>
      </c>
      <c r="K499" s="301">
        <v>70.75</v>
      </c>
      <c r="L499" s="301">
        <v>68.849999999999994</v>
      </c>
      <c r="M499" s="301">
        <v>19.20431</v>
      </c>
      <c r="N499" s="1"/>
      <c r="O499" s="1"/>
    </row>
    <row r="500" spans="1:15" ht="12.75" customHeight="1">
      <c r="A500" s="30">
        <v>490</v>
      </c>
      <c r="B500" s="270" t="s">
        <v>528</v>
      </c>
      <c r="C500" s="301">
        <v>497.3</v>
      </c>
      <c r="D500" s="302">
        <v>491.7833333333333</v>
      </c>
      <c r="E500" s="302">
        <v>484.16666666666663</v>
      </c>
      <c r="F500" s="302">
        <v>471.0333333333333</v>
      </c>
      <c r="G500" s="302">
        <v>463.41666666666663</v>
      </c>
      <c r="H500" s="302">
        <v>504.91666666666663</v>
      </c>
      <c r="I500" s="302">
        <v>512.5333333333333</v>
      </c>
      <c r="J500" s="302">
        <v>525.66666666666663</v>
      </c>
      <c r="K500" s="301">
        <v>499.4</v>
      </c>
      <c r="L500" s="301">
        <v>478.65</v>
      </c>
      <c r="M500" s="301">
        <v>0.91603999999999997</v>
      </c>
      <c r="N500" s="1"/>
      <c r="O500" s="1"/>
    </row>
    <row r="501" spans="1:15" ht="12.75" customHeight="1">
      <c r="A501" s="30">
        <v>491</v>
      </c>
      <c r="B501" s="270" t="s">
        <v>280</v>
      </c>
      <c r="C501" s="321">
        <v>1560.85</v>
      </c>
      <c r="D501" s="321">
        <v>1561.5166666666667</v>
      </c>
      <c r="E501" s="302">
        <v>1548.0333333333333</v>
      </c>
      <c r="F501" s="302">
        <v>1535.2166666666667</v>
      </c>
      <c r="G501" s="302">
        <v>1521.7333333333333</v>
      </c>
      <c r="H501" s="302">
        <v>1574.3333333333333</v>
      </c>
      <c r="I501" s="302">
        <v>1587.8166666666664</v>
      </c>
      <c r="J501" s="302">
        <v>1600.6333333333332</v>
      </c>
      <c r="K501" s="301">
        <v>1575</v>
      </c>
      <c r="L501" s="301">
        <v>1548.7</v>
      </c>
      <c r="M501" s="301">
        <v>0.64139999999999997</v>
      </c>
      <c r="N501" s="1"/>
      <c r="O501" s="1"/>
    </row>
    <row r="502" spans="1:15" ht="12.75" customHeight="1">
      <c r="A502" s="30">
        <v>492</v>
      </c>
      <c r="B502" s="270" t="s">
        <v>212</v>
      </c>
      <c r="C502" s="321">
        <v>416.05</v>
      </c>
      <c r="D502" s="321">
        <v>418.01666666666665</v>
      </c>
      <c r="E502" s="302">
        <v>413.0333333333333</v>
      </c>
      <c r="F502" s="302">
        <v>410.01666666666665</v>
      </c>
      <c r="G502" s="302">
        <v>405.0333333333333</v>
      </c>
      <c r="H502" s="302">
        <v>421.0333333333333</v>
      </c>
      <c r="I502" s="302">
        <v>426.01666666666665</v>
      </c>
      <c r="J502" s="302">
        <v>429.0333333333333</v>
      </c>
      <c r="K502" s="301">
        <v>423</v>
      </c>
      <c r="L502" s="301">
        <v>415</v>
      </c>
      <c r="M502" s="301">
        <v>60.616419999999998</v>
      </c>
      <c r="N502" s="1"/>
      <c r="O502" s="1"/>
    </row>
    <row r="503" spans="1:15" ht="12.75" customHeight="1">
      <c r="A503" s="30">
        <v>493</v>
      </c>
      <c r="B503" s="270" t="s">
        <v>529</v>
      </c>
      <c r="C503" s="321">
        <v>208.55</v>
      </c>
      <c r="D503" s="321">
        <v>209.25</v>
      </c>
      <c r="E503" s="302">
        <v>206.3</v>
      </c>
      <c r="F503" s="302">
        <v>204.05</v>
      </c>
      <c r="G503" s="302">
        <v>201.10000000000002</v>
      </c>
      <c r="H503" s="302">
        <v>211.5</v>
      </c>
      <c r="I503" s="302">
        <v>214.45</v>
      </c>
      <c r="J503" s="302">
        <v>216.7</v>
      </c>
      <c r="K503" s="301">
        <v>212.2</v>
      </c>
      <c r="L503" s="301">
        <v>207</v>
      </c>
      <c r="M503" s="301">
        <v>7.3657199999999996</v>
      </c>
      <c r="N503" s="1"/>
      <c r="O503" s="1"/>
    </row>
    <row r="504" spans="1:15" ht="12.75" customHeight="1">
      <c r="A504" s="30">
        <v>494</v>
      </c>
      <c r="B504" s="270" t="s">
        <v>281</v>
      </c>
      <c r="C504" s="321">
        <v>12.65</v>
      </c>
      <c r="D504" s="321">
        <v>12.683333333333335</v>
      </c>
      <c r="E504" s="302">
        <v>12.56666666666667</v>
      </c>
      <c r="F504" s="302">
        <v>12.483333333333334</v>
      </c>
      <c r="G504" s="302">
        <v>12.366666666666669</v>
      </c>
      <c r="H504" s="302">
        <v>12.766666666666671</v>
      </c>
      <c r="I504" s="302">
        <v>12.883333333333335</v>
      </c>
      <c r="J504" s="302">
        <v>12.966666666666672</v>
      </c>
      <c r="K504" s="301">
        <v>12.8</v>
      </c>
      <c r="L504" s="301">
        <v>12.6</v>
      </c>
      <c r="M504" s="301">
        <v>338.46649000000002</v>
      </c>
      <c r="N504" s="1"/>
      <c r="O504" s="1"/>
    </row>
    <row r="505" spans="1:15" ht="12.75" customHeight="1">
      <c r="A505" s="30">
        <v>495</v>
      </c>
      <c r="B505" s="270" t="s">
        <v>1120</v>
      </c>
      <c r="C505" s="321">
        <v>7716.6</v>
      </c>
      <c r="D505" s="321">
        <v>7851.4666666666672</v>
      </c>
      <c r="E505" s="302">
        <v>7302.9333333333343</v>
      </c>
      <c r="F505" s="302">
        <v>6889.2666666666673</v>
      </c>
      <c r="G505" s="302">
        <v>6340.7333333333345</v>
      </c>
      <c r="H505" s="302">
        <v>8265.133333333335</v>
      </c>
      <c r="I505" s="302">
        <v>8813.6666666666679</v>
      </c>
      <c r="J505" s="302">
        <v>9227.3333333333339</v>
      </c>
      <c r="K505" s="301">
        <v>8400</v>
      </c>
      <c r="L505" s="301">
        <v>7437.8</v>
      </c>
      <c r="M505" s="301">
        <v>0.37185000000000001</v>
      </c>
      <c r="N505" s="1"/>
      <c r="O505" s="1"/>
    </row>
    <row r="506" spans="1:15" ht="12.75" customHeight="1">
      <c r="A506" s="30">
        <v>496</v>
      </c>
      <c r="B506" s="270" t="s">
        <v>213</v>
      </c>
      <c r="C506" s="321">
        <v>214.1</v>
      </c>
      <c r="D506" s="321">
        <v>214.11666666666667</v>
      </c>
      <c r="E506" s="302">
        <v>211.98333333333335</v>
      </c>
      <c r="F506" s="302">
        <v>209.86666666666667</v>
      </c>
      <c r="G506" s="302">
        <v>207.73333333333335</v>
      </c>
      <c r="H506" s="302">
        <v>216.23333333333335</v>
      </c>
      <c r="I506" s="302">
        <v>218.36666666666667</v>
      </c>
      <c r="J506" s="302">
        <v>220.48333333333335</v>
      </c>
      <c r="K506" s="301">
        <v>216.25</v>
      </c>
      <c r="L506" s="301">
        <v>212</v>
      </c>
      <c r="M506" s="301">
        <v>62.632089999999998</v>
      </c>
      <c r="N506" s="1"/>
      <c r="O506" s="1"/>
    </row>
    <row r="507" spans="1:15" ht="12.75" customHeight="1">
      <c r="A507" s="377">
        <v>497</v>
      </c>
      <c r="B507" s="270" t="s">
        <v>530</v>
      </c>
      <c r="C507" s="321">
        <v>272.10000000000002</v>
      </c>
      <c r="D507" s="321">
        <v>271.56666666666666</v>
      </c>
      <c r="E507" s="302">
        <v>269.33333333333331</v>
      </c>
      <c r="F507" s="302">
        <v>266.56666666666666</v>
      </c>
      <c r="G507" s="302">
        <v>264.33333333333331</v>
      </c>
      <c r="H507" s="302">
        <v>274.33333333333331</v>
      </c>
      <c r="I507" s="302">
        <v>276.56666666666666</v>
      </c>
      <c r="J507" s="302">
        <v>279.33333333333331</v>
      </c>
      <c r="K507" s="301">
        <v>273.8</v>
      </c>
      <c r="L507" s="301">
        <v>268.8</v>
      </c>
      <c r="M507" s="301">
        <v>2.2990599999999999</v>
      </c>
      <c r="N507" s="1"/>
      <c r="O507" s="1"/>
    </row>
    <row r="508" spans="1:15" ht="12.75" customHeight="1">
      <c r="A508" s="320">
        <v>498</v>
      </c>
      <c r="B508" s="270" t="s">
        <v>1092</v>
      </c>
      <c r="C508" s="270">
        <v>53.85</v>
      </c>
      <c r="D508" s="321">
        <v>55.4</v>
      </c>
      <c r="E508" s="302">
        <v>51.8</v>
      </c>
      <c r="F508" s="302">
        <v>49.75</v>
      </c>
      <c r="G508" s="302">
        <v>46.15</v>
      </c>
      <c r="H508" s="302">
        <v>57.449999999999996</v>
      </c>
      <c r="I508" s="302">
        <v>61.050000000000004</v>
      </c>
      <c r="J508" s="302">
        <v>63.099999999999994</v>
      </c>
      <c r="K508" s="301">
        <v>59</v>
      </c>
      <c r="L508" s="301">
        <v>53.35</v>
      </c>
      <c r="M508" s="301">
        <v>1068.93631</v>
      </c>
      <c r="N508" s="1"/>
      <c r="O508" s="1"/>
    </row>
    <row r="509" spans="1:15" ht="12.75" customHeight="1">
      <c r="A509" s="320">
        <v>499</v>
      </c>
      <c r="B509" s="270" t="s">
        <v>831</v>
      </c>
      <c r="C509" s="270">
        <v>357</v>
      </c>
      <c r="D509" s="321">
        <v>356.59999999999997</v>
      </c>
      <c r="E509" s="302">
        <v>353.79999999999995</v>
      </c>
      <c r="F509" s="302">
        <v>350.59999999999997</v>
      </c>
      <c r="G509" s="302">
        <v>347.79999999999995</v>
      </c>
      <c r="H509" s="302">
        <v>359.79999999999995</v>
      </c>
      <c r="I509" s="302">
        <v>362.6</v>
      </c>
      <c r="J509" s="302">
        <v>365.79999999999995</v>
      </c>
      <c r="K509" s="301">
        <v>359.4</v>
      </c>
      <c r="L509" s="301">
        <v>353.4</v>
      </c>
      <c r="M509" s="301">
        <v>10.65972</v>
      </c>
      <c r="N509" s="1"/>
      <c r="O509" s="1"/>
    </row>
    <row r="510" spans="1:15" ht="12.75" customHeight="1">
      <c r="A510" s="320">
        <v>500</v>
      </c>
      <c r="B510" s="270" t="s">
        <v>531</v>
      </c>
      <c r="C510" s="270">
        <v>1636.85</v>
      </c>
      <c r="D510" s="321">
        <v>1617.1166666666668</v>
      </c>
      <c r="E510" s="302">
        <v>1587.2833333333335</v>
      </c>
      <c r="F510" s="302">
        <v>1537.7166666666667</v>
      </c>
      <c r="G510" s="302">
        <v>1507.8833333333334</v>
      </c>
      <c r="H510" s="302">
        <v>1666.6833333333336</v>
      </c>
      <c r="I510" s="302">
        <v>1696.5166666666667</v>
      </c>
      <c r="J510" s="302">
        <v>1746.0833333333337</v>
      </c>
      <c r="K510" s="301">
        <v>1646.95</v>
      </c>
      <c r="L510" s="301">
        <v>1567.55</v>
      </c>
      <c r="M510" s="301">
        <v>0.60790999999999995</v>
      </c>
      <c r="N510" s="1"/>
      <c r="O510" s="1"/>
    </row>
    <row r="511" spans="1:15" ht="12.75" customHeight="1">
      <c r="A511" s="320">
        <v>501</v>
      </c>
      <c r="B511" s="270" t="s">
        <v>532</v>
      </c>
      <c r="C511" s="270">
        <v>1920.25</v>
      </c>
      <c r="D511" s="321">
        <v>1925.8</v>
      </c>
      <c r="E511" s="302">
        <v>1899.6499999999999</v>
      </c>
      <c r="F511" s="302">
        <v>1879.05</v>
      </c>
      <c r="G511" s="302">
        <v>1852.8999999999999</v>
      </c>
      <c r="H511" s="302">
        <v>1946.3999999999999</v>
      </c>
      <c r="I511" s="302">
        <v>1972.55</v>
      </c>
      <c r="J511" s="302">
        <v>1993.1499999999999</v>
      </c>
      <c r="K511" s="301">
        <v>1951.95</v>
      </c>
      <c r="L511" s="301">
        <v>1905.2</v>
      </c>
      <c r="M511" s="301">
        <v>0.34727999999999998</v>
      </c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C14" sqref="C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25"/>
      <c r="B5" s="526"/>
      <c r="C5" s="525"/>
      <c r="D5" s="526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533</v>
      </c>
      <c r="B7" s="527" t="s">
        <v>534</v>
      </c>
      <c r="C7" s="526"/>
      <c r="D7" s="7">
        <f>Main!B10</f>
        <v>44743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535</v>
      </c>
      <c r="B9" s="85" t="s">
        <v>536</v>
      </c>
      <c r="C9" s="85" t="s">
        <v>537</v>
      </c>
      <c r="D9" s="85" t="s">
        <v>538</v>
      </c>
      <c r="E9" s="85" t="s">
        <v>539</v>
      </c>
      <c r="F9" s="85" t="s">
        <v>540</v>
      </c>
      <c r="G9" s="85" t="s">
        <v>541</v>
      </c>
      <c r="H9" s="85" t="s">
        <v>542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44742</v>
      </c>
      <c r="B10" s="29">
        <v>542580</v>
      </c>
      <c r="C10" s="28" t="s">
        <v>1168</v>
      </c>
      <c r="D10" s="28" t="s">
        <v>1169</v>
      </c>
      <c r="E10" s="28" t="s">
        <v>544</v>
      </c>
      <c r="F10" s="87">
        <v>448000</v>
      </c>
      <c r="G10" s="29">
        <v>19.95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44742</v>
      </c>
      <c r="B11" s="29">
        <v>542580</v>
      </c>
      <c r="C11" s="28" t="s">
        <v>1168</v>
      </c>
      <c r="D11" s="28" t="s">
        <v>1170</v>
      </c>
      <c r="E11" s="28" t="s">
        <v>543</v>
      </c>
      <c r="F11" s="87">
        <v>420000</v>
      </c>
      <c r="G11" s="29">
        <v>19.95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44742</v>
      </c>
      <c r="B12" s="29">
        <v>531681</v>
      </c>
      <c r="C12" s="28" t="s">
        <v>1121</v>
      </c>
      <c r="D12" s="28" t="s">
        <v>1122</v>
      </c>
      <c r="E12" s="28" t="s">
        <v>543</v>
      </c>
      <c r="F12" s="87">
        <v>380800</v>
      </c>
      <c r="G12" s="29">
        <v>1.08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44742</v>
      </c>
      <c r="B13" s="29">
        <v>539621</v>
      </c>
      <c r="C13" s="28" t="s">
        <v>1171</v>
      </c>
      <c r="D13" s="28" t="s">
        <v>1172</v>
      </c>
      <c r="E13" s="28" t="s">
        <v>544</v>
      </c>
      <c r="F13" s="87">
        <v>871520</v>
      </c>
      <c r="G13" s="29">
        <v>2.16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44742</v>
      </c>
      <c r="B14" s="29">
        <v>513353</v>
      </c>
      <c r="C14" s="28" t="s">
        <v>1173</v>
      </c>
      <c r="D14" s="28" t="s">
        <v>1174</v>
      </c>
      <c r="E14" s="28" t="s">
        <v>544</v>
      </c>
      <c r="F14" s="87">
        <v>68000</v>
      </c>
      <c r="G14" s="29">
        <v>110.6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44742</v>
      </c>
      <c r="B15" s="29">
        <v>513353</v>
      </c>
      <c r="C15" s="28" t="s">
        <v>1173</v>
      </c>
      <c r="D15" s="28" t="s">
        <v>1175</v>
      </c>
      <c r="E15" s="28" t="s">
        <v>543</v>
      </c>
      <c r="F15" s="87">
        <v>68000</v>
      </c>
      <c r="G15" s="29">
        <v>110.6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44742</v>
      </c>
      <c r="B16" s="29">
        <v>537707</v>
      </c>
      <c r="C16" s="28" t="s">
        <v>1070</v>
      </c>
      <c r="D16" s="28" t="s">
        <v>1124</v>
      </c>
      <c r="E16" s="28" t="s">
        <v>544</v>
      </c>
      <c r="F16" s="87">
        <v>13269</v>
      </c>
      <c r="G16" s="29">
        <v>39.35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44742</v>
      </c>
      <c r="B17" s="29">
        <v>537707</v>
      </c>
      <c r="C17" s="28" t="s">
        <v>1070</v>
      </c>
      <c r="D17" s="28" t="s">
        <v>1124</v>
      </c>
      <c r="E17" s="28" t="s">
        <v>543</v>
      </c>
      <c r="F17" s="87">
        <v>100000</v>
      </c>
      <c r="G17" s="29">
        <v>39.32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44742</v>
      </c>
      <c r="B18" s="29">
        <v>537707</v>
      </c>
      <c r="C18" s="28" t="s">
        <v>1070</v>
      </c>
      <c r="D18" s="28" t="s">
        <v>1125</v>
      </c>
      <c r="E18" s="28" t="s">
        <v>544</v>
      </c>
      <c r="F18" s="87">
        <v>140000</v>
      </c>
      <c r="G18" s="29">
        <v>39.35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44742</v>
      </c>
      <c r="B19" s="29">
        <v>537707</v>
      </c>
      <c r="C19" s="28" t="s">
        <v>1070</v>
      </c>
      <c r="D19" s="28" t="s">
        <v>1176</v>
      </c>
      <c r="E19" s="28" t="s">
        <v>544</v>
      </c>
      <c r="F19" s="87">
        <v>100000</v>
      </c>
      <c r="G19" s="29">
        <v>39.35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44742</v>
      </c>
      <c r="B20" s="29">
        <v>537707</v>
      </c>
      <c r="C20" s="28" t="s">
        <v>1070</v>
      </c>
      <c r="D20" s="28" t="s">
        <v>1177</v>
      </c>
      <c r="E20" s="28" t="s">
        <v>544</v>
      </c>
      <c r="F20" s="87">
        <v>100000</v>
      </c>
      <c r="G20" s="29">
        <v>39.35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44742</v>
      </c>
      <c r="B21" s="29">
        <v>537707</v>
      </c>
      <c r="C21" s="28" t="s">
        <v>1070</v>
      </c>
      <c r="D21" s="28" t="s">
        <v>1178</v>
      </c>
      <c r="E21" s="28" t="s">
        <v>543</v>
      </c>
      <c r="F21" s="87">
        <v>60100</v>
      </c>
      <c r="G21" s="29">
        <v>39.35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44742</v>
      </c>
      <c r="B22" s="29">
        <v>524743</v>
      </c>
      <c r="C22" s="28" t="s">
        <v>1179</v>
      </c>
      <c r="D22" s="28" t="s">
        <v>1180</v>
      </c>
      <c r="E22" s="28" t="s">
        <v>543</v>
      </c>
      <c r="F22" s="87">
        <v>900</v>
      </c>
      <c r="G22" s="29">
        <v>66.599999999999994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44742</v>
      </c>
      <c r="B23" s="29">
        <v>542918</v>
      </c>
      <c r="C23" s="28" t="s">
        <v>1126</v>
      </c>
      <c r="D23" s="28" t="s">
        <v>1181</v>
      </c>
      <c r="E23" s="28" t="s">
        <v>544</v>
      </c>
      <c r="F23" s="87">
        <v>29700</v>
      </c>
      <c r="G23" s="29">
        <v>24.55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44742</v>
      </c>
      <c r="B24" s="29">
        <v>542918</v>
      </c>
      <c r="C24" s="28" t="s">
        <v>1126</v>
      </c>
      <c r="D24" s="28" t="s">
        <v>1182</v>
      </c>
      <c r="E24" s="28" t="s">
        <v>544</v>
      </c>
      <c r="F24" s="87">
        <v>303600</v>
      </c>
      <c r="G24" s="29">
        <v>24.54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44742</v>
      </c>
      <c r="B25" s="29">
        <v>542918</v>
      </c>
      <c r="C25" s="28" t="s">
        <v>1126</v>
      </c>
      <c r="D25" s="28" t="s">
        <v>1127</v>
      </c>
      <c r="E25" s="28" t="s">
        <v>544</v>
      </c>
      <c r="F25" s="87">
        <v>26400</v>
      </c>
      <c r="G25" s="29">
        <v>24.55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44742</v>
      </c>
      <c r="B26" s="29">
        <v>542918</v>
      </c>
      <c r="C26" s="28" t="s">
        <v>1126</v>
      </c>
      <c r="D26" s="28" t="s">
        <v>1183</v>
      </c>
      <c r="E26" s="28" t="s">
        <v>544</v>
      </c>
      <c r="F26" s="87">
        <v>82500</v>
      </c>
      <c r="G26" s="29">
        <v>24.55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44742</v>
      </c>
      <c r="B27" s="29">
        <v>542918</v>
      </c>
      <c r="C27" s="28" t="s">
        <v>1126</v>
      </c>
      <c r="D27" s="28" t="s">
        <v>1184</v>
      </c>
      <c r="E27" s="28" t="s">
        <v>543</v>
      </c>
      <c r="F27" s="87">
        <v>49500</v>
      </c>
      <c r="G27" s="29">
        <v>24.55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44742</v>
      </c>
      <c r="B28" s="29">
        <v>542918</v>
      </c>
      <c r="C28" s="28" t="s">
        <v>1126</v>
      </c>
      <c r="D28" s="28" t="s">
        <v>1185</v>
      </c>
      <c r="E28" s="28" t="s">
        <v>543</v>
      </c>
      <c r="F28" s="87">
        <v>52800</v>
      </c>
      <c r="G28" s="29">
        <v>24.55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44742</v>
      </c>
      <c r="B29" s="29">
        <v>542918</v>
      </c>
      <c r="C29" s="28" t="s">
        <v>1126</v>
      </c>
      <c r="D29" s="28" t="s">
        <v>1183</v>
      </c>
      <c r="E29" s="28" t="s">
        <v>543</v>
      </c>
      <c r="F29" s="87">
        <v>165000</v>
      </c>
      <c r="G29" s="29">
        <v>24.55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44742</v>
      </c>
      <c r="B30" s="29">
        <v>542918</v>
      </c>
      <c r="C30" s="28" t="s">
        <v>1126</v>
      </c>
      <c r="D30" s="28" t="s">
        <v>1186</v>
      </c>
      <c r="E30" s="28" t="s">
        <v>543</v>
      </c>
      <c r="F30" s="87">
        <v>33000</v>
      </c>
      <c r="G30" s="29">
        <v>24.55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44742</v>
      </c>
      <c r="B31" s="29">
        <v>542918</v>
      </c>
      <c r="C31" s="28" t="s">
        <v>1126</v>
      </c>
      <c r="D31" s="28" t="s">
        <v>1187</v>
      </c>
      <c r="E31" s="28" t="s">
        <v>543</v>
      </c>
      <c r="F31" s="87">
        <v>49500</v>
      </c>
      <c r="G31" s="29">
        <v>24.55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44742</v>
      </c>
      <c r="B32" s="29">
        <v>542918</v>
      </c>
      <c r="C32" s="28" t="s">
        <v>1126</v>
      </c>
      <c r="D32" s="28" t="s">
        <v>1188</v>
      </c>
      <c r="E32" s="28" t="s">
        <v>543</v>
      </c>
      <c r="F32" s="87">
        <v>49500</v>
      </c>
      <c r="G32" s="29">
        <v>24.52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44742</v>
      </c>
      <c r="B33" s="29">
        <v>542918</v>
      </c>
      <c r="C33" s="28" t="s">
        <v>1126</v>
      </c>
      <c r="D33" s="28" t="s">
        <v>1189</v>
      </c>
      <c r="E33" s="28" t="s">
        <v>543</v>
      </c>
      <c r="F33" s="87">
        <v>42900</v>
      </c>
      <c r="G33" s="29">
        <v>24.55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44742</v>
      </c>
      <c r="B34" s="29">
        <v>542918</v>
      </c>
      <c r="C34" s="28" t="s">
        <v>1126</v>
      </c>
      <c r="D34" s="28" t="s">
        <v>1189</v>
      </c>
      <c r="E34" s="28" t="s">
        <v>544</v>
      </c>
      <c r="F34" s="87">
        <v>66000</v>
      </c>
      <c r="G34" s="29">
        <v>24.55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44742</v>
      </c>
      <c r="B35" s="29">
        <v>514386</v>
      </c>
      <c r="C35" s="28" t="s">
        <v>1190</v>
      </c>
      <c r="D35" s="28" t="s">
        <v>1191</v>
      </c>
      <c r="E35" s="28" t="s">
        <v>544</v>
      </c>
      <c r="F35" s="87">
        <v>172137</v>
      </c>
      <c r="G35" s="29">
        <v>6.75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44742</v>
      </c>
      <c r="B36" s="29">
        <v>514386</v>
      </c>
      <c r="C36" s="28" t="s">
        <v>1190</v>
      </c>
      <c r="D36" s="28" t="s">
        <v>1192</v>
      </c>
      <c r="E36" s="28" t="s">
        <v>543</v>
      </c>
      <c r="F36" s="87">
        <v>125000</v>
      </c>
      <c r="G36" s="29">
        <v>6.75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44742</v>
      </c>
      <c r="B37" s="29">
        <v>539787</v>
      </c>
      <c r="C37" s="28" t="s">
        <v>1193</v>
      </c>
      <c r="D37" s="28" t="s">
        <v>1194</v>
      </c>
      <c r="E37" s="28" t="s">
        <v>543</v>
      </c>
      <c r="F37" s="87">
        <v>1750500</v>
      </c>
      <c r="G37" s="29">
        <v>285.64999999999998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44742</v>
      </c>
      <c r="B38" s="29">
        <v>539787</v>
      </c>
      <c r="C38" s="28" t="s">
        <v>1193</v>
      </c>
      <c r="D38" s="28" t="s">
        <v>1195</v>
      </c>
      <c r="E38" s="28" t="s">
        <v>544</v>
      </c>
      <c r="F38" s="87">
        <v>1750500</v>
      </c>
      <c r="G38" s="29">
        <v>285.64999999999998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44742</v>
      </c>
      <c r="B39" s="29">
        <v>540377</v>
      </c>
      <c r="C39" s="28" t="s">
        <v>1128</v>
      </c>
      <c r="D39" s="28" t="s">
        <v>1196</v>
      </c>
      <c r="E39" s="28" t="s">
        <v>543</v>
      </c>
      <c r="F39" s="87">
        <v>6000</v>
      </c>
      <c r="G39" s="29">
        <v>81.3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44742</v>
      </c>
      <c r="B40" s="29">
        <v>540377</v>
      </c>
      <c r="C40" s="28" t="s">
        <v>1128</v>
      </c>
      <c r="D40" s="28" t="s">
        <v>1196</v>
      </c>
      <c r="E40" s="28" t="s">
        <v>544</v>
      </c>
      <c r="F40" s="87">
        <v>18000</v>
      </c>
      <c r="G40" s="29">
        <v>80.92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44742</v>
      </c>
      <c r="B41" s="29">
        <v>540377</v>
      </c>
      <c r="C41" s="28" t="s">
        <v>1128</v>
      </c>
      <c r="D41" s="28" t="s">
        <v>1129</v>
      </c>
      <c r="E41" s="28" t="s">
        <v>543</v>
      </c>
      <c r="F41" s="87">
        <v>30000</v>
      </c>
      <c r="G41" s="29">
        <v>81.349999999999994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44742</v>
      </c>
      <c r="B42" s="29">
        <v>501700</v>
      </c>
      <c r="C42" s="28" t="s">
        <v>1197</v>
      </c>
      <c r="D42" s="28" t="s">
        <v>1198</v>
      </c>
      <c r="E42" s="28" t="s">
        <v>544</v>
      </c>
      <c r="F42" s="87">
        <v>250000</v>
      </c>
      <c r="G42" s="29">
        <v>67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44742</v>
      </c>
      <c r="B43" s="29">
        <v>501700</v>
      </c>
      <c r="C43" s="28" t="s">
        <v>1197</v>
      </c>
      <c r="D43" s="28" t="s">
        <v>1199</v>
      </c>
      <c r="E43" s="28" t="s">
        <v>543</v>
      </c>
      <c r="F43" s="87">
        <v>191500</v>
      </c>
      <c r="G43" s="29">
        <v>67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44742</v>
      </c>
      <c r="B44" s="29">
        <v>542924</v>
      </c>
      <c r="C44" s="28" t="s">
        <v>1130</v>
      </c>
      <c r="D44" s="28" t="s">
        <v>1131</v>
      </c>
      <c r="E44" s="28" t="s">
        <v>544</v>
      </c>
      <c r="F44" s="87">
        <v>30000</v>
      </c>
      <c r="G44" s="29">
        <v>8.25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44742</v>
      </c>
      <c r="B45" s="29">
        <v>542924</v>
      </c>
      <c r="C45" s="28" t="s">
        <v>1130</v>
      </c>
      <c r="D45" s="28" t="s">
        <v>1200</v>
      </c>
      <c r="E45" s="28" t="s">
        <v>544</v>
      </c>
      <c r="F45" s="87">
        <v>9000</v>
      </c>
      <c r="G45" s="29">
        <v>8.1300000000000008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44742</v>
      </c>
      <c r="B46" s="29">
        <v>542924</v>
      </c>
      <c r="C46" s="28" t="s">
        <v>1130</v>
      </c>
      <c r="D46" s="28" t="s">
        <v>1200</v>
      </c>
      <c r="E46" s="28" t="s">
        <v>543</v>
      </c>
      <c r="F46" s="87">
        <v>30000</v>
      </c>
      <c r="G46" s="29">
        <v>8.25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44742</v>
      </c>
      <c r="B47" s="29">
        <v>543286</v>
      </c>
      <c r="C47" s="28" t="s">
        <v>1071</v>
      </c>
      <c r="D47" s="28" t="s">
        <v>1201</v>
      </c>
      <c r="E47" s="28" t="s">
        <v>544</v>
      </c>
      <c r="F47" s="87">
        <v>30000</v>
      </c>
      <c r="G47" s="29">
        <v>24.01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44742</v>
      </c>
      <c r="B48" s="29">
        <v>543286</v>
      </c>
      <c r="C48" s="28" t="s">
        <v>1071</v>
      </c>
      <c r="D48" s="28" t="s">
        <v>1202</v>
      </c>
      <c r="E48" s="28" t="s">
        <v>543</v>
      </c>
      <c r="F48" s="87">
        <v>30000</v>
      </c>
      <c r="G48" s="29">
        <v>23.6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44742</v>
      </c>
      <c r="B49" s="29">
        <v>543286</v>
      </c>
      <c r="C49" s="28" t="s">
        <v>1071</v>
      </c>
      <c r="D49" s="28" t="s">
        <v>1201</v>
      </c>
      <c r="E49" s="28" t="s">
        <v>543</v>
      </c>
      <c r="F49" s="87">
        <v>30000</v>
      </c>
      <c r="G49" s="29">
        <v>23.8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44742</v>
      </c>
      <c r="B50" s="29">
        <v>543286</v>
      </c>
      <c r="C50" s="28" t="s">
        <v>1071</v>
      </c>
      <c r="D50" s="28" t="s">
        <v>1072</v>
      </c>
      <c r="E50" s="28" t="s">
        <v>544</v>
      </c>
      <c r="F50" s="87">
        <v>60000</v>
      </c>
      <c r="G50" s="29">
        <v>23.8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44742</v>
      </c>
      <c r="B51" s="29">
        <v>543286</v>
      </c>
      <c r="C51" s="28" t="s">
        <v>1071</v>
      </c>
      <c r="D51" s="28" t="s">
        <v>1203</v>
      </c>
      <c r="E51" s="28" t="s">
        <v>543</v>
      </c>
      <c r="F51" s="87">
        <v>30000</v>
      </c>
      <c r="G51" s="29">
        <v>24.02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44742</v>
      </c>
      <c r="B52" s="29">
        <v>503669</v>
      </c>
      <c r="C52" s="28" t="s">
        <v>1204</v>
      </c>
      <c r="D52" s="28" t="s">
        <v>1205</v>
      </c>
      <c r="E52" s="28" t="s">
        <v>543</v>
      </c>
      <c r="F52" s="87">
        <v>93010</v>
      </c>
      <c r="G52" s="29">
        <v>9.24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44742</v>
      </c>
      <c r="B53" s="29">
        <v>539686</v>
      </c>
      <c r="C53" s="28" t="s">
        <v>1132</v>
      </c>
      <c r="D53" s="28" t="s">
        <v>1133</v>
      </c>
      <c r="E53" s="28" t="s">
        <v>544</v>
      </c>
      <c r="F53" s="87">
        <v>64034</v>
      </c>
      <c r="G53" s="29">
        <v>156.76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44742</v>
      </c>
      <c r="B54" s="29">
        <v>540952</v>
      </c>
      <c r="C54" s="28" t="s">
        <v>1206</v>
      </c>
      <c r="D54" s="28" t="s">
        <v>1207</v>
      </c>
      <c r="E54" s="28" t="s">
        <v>543</v>
      </c>
      <c r="F54" s="87">
        <v>60000</v>
      </c>
      <c r="G54" s="29">
        <v>27.15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44742</v>
      </c>
      <c r="B55" s="29">
        <v>540952</v>
      </c>
      <c r="C55" s="28" t="s">
        <v>1206</v>
      </c>
      <c r="D55" s="28" t="s">
        <v>1208</v>
      </c>
      <c r="E55" s="28" t="s">
        <v>544</v>
      </c>
      <c r="F55" s="87">
        <v>60000</v>
      </c>
      <c r="G55" s="29">
        <v>27.15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44742</v>
      </c>
      <c r="B56" s="29">
        <v>505693</v>
      </c>
      <c r="C56" s="28" t="s">
        <v>1134</v>
      </c>
      <c r="D56" s="28" t="s">
        <v>1135</v>
      </c>
      <c r="E56" s="28" t="s">
        <v>543</v>
      </c>
      <c r="F56" s="87">
        <v>475190</v>
      </c>
      <c r="G56" s="29">
        <v>18.63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44742</v>
      </c>
      <c r="B57" s="29">
        <v>505693</v>
      </c>
      <c r="C57" s="28" t="s">
        <v>1134</v>
      </c>
      <c r="D57" s="28" t="s">
        <v>1135</v>
      </c>
      <c r="E57" s="28" t="s">
        <v>544</v>
      </c>
      <c r="F57" s="87">
        <v>287321</v>
      </c>
      <c r="G57" s="29">
        <v>18.940000000000001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44742</v>
      </c>
      <c r="B58" s="29">
        <v>540360</v>
      </c>
      <c r="C58" s="28" t="s">
        <v>1209</v>
      </c>
      <c r="D58" s="28" t="s">
        <v>1210</v>
      </c>
      <c r="E58" s="28" t="s">
        <v>543</v>
      </c>
      <c r="F58" s="87">
        <v>50000</v>
      </c>
      <c r="G58" s="29">
        <v>51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44742</v>
      </c>
      <c r="B59" s="29">
        <v>540360</v>
      </c>
      <c r="C59" s="28" t="s">
        <v>1209</v>
      </c>
      <c r="D59" s="28" t="s">
        <v>1211</v>
      </c>
      <c r="E59" s="28" t="s">
        <v>543</v>
      </c>
      <c r="F59" s="87">
        <v>90460</v>
      </c>
      <c r="G59" s="29">
        <v>51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44742</v>
      </c>
      <c r="B60" s="29">
        <v>539199</v>
      </c>
      <c r="C60" s="28" t="s">
        <v>1083</v>
      </c>
      <c r="D60" s="28" t="s">
        <v>1136</v>
      </c>
      <c r="E60" s="28" t="s">
        <v>544</v>
      </c>
      <c r="F60" s="87">
        <v>38032</v>
      </c>
      <c r="G60" s="29">
        <v>104.58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44742</v>
      </c>
      <c r="B61" s="29">
        <v>539143</v>
      </c>
      <c r="C61" s="28" t="s">
        <v>1137</v>
      </c>
      <c r="D61" s="28" t="s">
        <v>1123</v>
      </c>
      <c r="E61" s="28" t="s">
        <v>544</v>
      </c>
      <c r="F61" s="87">
        <v>48948</v>
      </c>
      <c r="G61" s="29">
        <v>42.8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44742</v>
      </c>
      <c r="B62" s="29">
        <v>539143</v>
      </c>
      <c r="C62" s="28" t="s">
        <v>1137</v>
      </c>
      <c r="D62" s="28" t="s">
        <v>1123</v>
      </c>
      <c r="E62" s="28" t="s">
        <v>543</v>
      </c>
      <c r="F62" s="87">
        <v>82940</v>
      </c>
      <c r="G62" s="29">
        <v>42.71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44742</v>
      </c>
      <c r="B63" s="29">
        <v>543256</v>
      </c>
      <c r="C63" s="28" t="s">
        <v>1212</v>
      </c>
      <c r="D63" s="28" t="s">
        <v>1084</v>
      </c>
      <c r="E63" s="28" t="s">
        <v>543</v>
      </c>
      <c r="F63" s="87">
        <v>98406</v>
      </c>
      <c r="G63" s="29">
        <v>22.5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44742</v>
      </c>
      <c r="B64" s="29">
        <v>543256</v>
      </c>
      <c r="C64" s="28" t="s">
        <v>1212</v>
      </c>
      <c r="D64" s="28" t="s">
        <v>1213</v>
      </c>
      <c r="E64" s="28" t="s">
        <v>544</v>
      </c>
      <c r="F64" s="87">
        <v>57500</v>
      </c>
      <c r="G64" s="29">
        <v>22.5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44742</v>
      </c>
      <c r="B65" s="29">
        <v>540642</v>
      </c>
      <c r="C65" s="28" t="s">
        <v>1214</v>
      </c>
      <c r="D65" s="28" t="s">
        <v>1215</v>
      </c>
      <c r="E65" s="28" t="s">
        <v>543</v>
      </c>
      <c r="F65" s="87">
        <v>1850000</v>
      </c>
      <c r="G65" s="29">
        <v>28.15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44742</v>
      </c>
      <c r="B66" s="29">
        <v>540642</v>
      </c>
      <c r="C66" s="28" t="s">
        <v>1214</v>
      </c>
      <c r="D66" s="28" t="s">
        <v>1216</v>
      </c>
      <c r="E66" s="28" t="s">
        <v>544</v>
      </c>
      <c r="F66" s="87">
        <v>1500000</v>
      </c>
      <c r="G66" s="29">
        <v>28.15</v>
      </c>
      <c r="H66" s="29" t="s">
        <v>307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44742</v>
      </c>
      <c r="B67" s="29">
        <v>516110</v>
      </c>
      <c r="C67" s="28" t="s">
        <v>965</v>
      </c>
      <c r="D67" s="28" t="s">
        <v>1060</v>
      </c>
      <c r="E67" s="28" t="s">
        <v>543</v>
      </c>
      <c r="F67" s="87">
        <v>247257</v>
      </c>
      <c r="G67" s="29">
        <v>52.69</v>
      </c>
      <c r="H67" s="29" t="s">
        <v>307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44742</v>
      </c>
      <c r="B68" s="29">
        <v>516110</v>
      </c>
      <c r="C68" s="28" t="s">
        <v>965</v>
      </c>
      <c r="D68" s="28" t="s">
        <v>1060</v>
      </c>
      <c r="E68" s="28" t="s">
        <v>544</v>
      </c>
      <c r="F68" s="87">
        <v>311137</v>
      </c>
      <c r="G68" s="29">
        <v>52.8</v>
      </c>
      <c r="H68" s="29" t="s">
        <v>307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44742</v>
      </c>
      <c r="B69" s="29">
        <v>543537</v>
      </c>
      <c r="C69" s="28" t="s">
        <v>1217</v>
      </c>
      <c r="D69" s="28" t="s">
        <v>1218</v>
      </c>
      <c r="E69" s="28" t="s">
        <v>544</v>
      </c>
      <c r="F69" s="87">
        <v>20000</v>
      </c>
      <c r="G69" s="29">
        <v>53.73</v>
      </c>
      <c r="H69" s="29" t="s">
        <v>307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44742</v>
      </c>
      <c r="B70" s="29">
        <v>538875</v>
      </c>
      <c r="C70" s="28" t="s">
        <v>1034</v>
      </c>
      <c r="D70" s="28" t="s">
        <v>1219</v>
      </c>
      <c r="E70" s="28" t="s">
        <v>544</v>
      </c>
      <c r="F70" s="87">
        <v>3201</v>
      </c>
      <c r="G70" s="29">
        <v>24.05</v>
      </c>
      <c r="H70" s="29" t="s">
        <v>307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44742</v>
      </c>
      <c r="B71" s="29">
        <v>538875</v>
      </c>
      <c r="C71" s="28" t="s">
        <v>1034</v>
      </c>
      <c r="D71" s="28" t="s">
        <v>1219</v>
      </c>
      <c r="E71" s="28" t="s">
        <v>543</v>
      </c>
      <c r="F71" s="87">
        <v>92520</v>
      </c>
      <c r="G71" s="29">
        <v>23.77</v>
      </c>
      <c r="H71" s="29" t="s">
        <v>307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44742</v>
      </c>
      <c r="B72" s="29">
        <v>538875</v>
      </c>
      <c r="C72" s="28" t="s">
        <v>1034</v>
      </c>
      <c r="D72" s="28" t="s">
        <v>1084</v>
      </c>
      <c r="E72" s="28" t="s">
        <v>543</v>
      </c>
      <c r="F72" s="87">
        <v>129000</v>
      </c>
      <c r="G72" s="29">
        <v>23.65</v>
      </c>
      <c r="H72" s="29" t="s">
        <v>307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44742</v>
      </c>
      <c r="B73" s="29">
        <v>538875</v>
      </c>
      <c r="C73" s="28" t="s">
        <v>1034</v>
      </c>
      <c r="D73" s="28" t="s">
        <v>1220</v>
      </c>
      <c r="E73" s="28" t="s">
        <v>544</v>
      </c>
      <c r="F73" s="87">
        <v>280465</v>
      </c>
      <c r="G73" s="29">
        <v>23.65</v>
      </c>
      <c r="H73" s="29" t="s">
        <v>307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44742</v>
      </c>
      <c r="B74" s="29">
        <v>513472</v>
      </c>
      <c r="C74" s="28" t="s">
        <v>1221</v>
      </c>
      <c r="D74" s="28" t="s">
        <v>1222</v>
      </c>
      <c r="E74" s="28" t="s">
        <v>544</v>
      </c>
      <c r="F74" s="87">
        <v>50000</v>
      </c>
      <c r="G74" s="29">
        <v>33.159999999999997</v>
      </c>
      <c r="H74" s="29" t="s">
        <v>307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44742</v>
      </c>
      <c r="B75" s="29">
        <v>539017</v>
      </c>
      <c r="C75" s="28" t="s">
        <v>1223</v>
      </c>
      <c r="D75" s="28" t="s">
        <v>1224</v>
      </c>
      <c r="E75" s="28" t="s">
        <v>543</v>
      </c>
      <c r="F75" s="87">
        <v>144975</v>
      </c>
      <c r="G75" s="29">
        <v>130.44</v>
      </c>
      <c r="H75" s="29" t="s">
        <v>307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44742</v>
      </c>
      <c r="B76" s="29">
        <v>537259</v>
      </c>
      <c r="C76" s="28" t="s">
        <v>1225</v>
      </c>
      <c r="D76" s="28" t="s">
        <v>1226</v>
      </c>
      <c r="E76" s="28" t="s">
        <v>544</v>
      </c>
      <c r="F76" s="87">
        <v>75000</v>
      </c>
      <c r="G76" s="29">
        <v>356.59</v>
      </c>
      <c r="H76" s="29" t="s">
        <v>307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44742</v>
      </c>
      <c r="B77" s="29">
        <v>537392</v>
      </c>
      <c r="C77" s="28" t="s">
        <v>1073</v>
      </c>
      <c r="D77" s="28" t="s">
        <v>1227</v>
      </c>
      <c r="E77" s="28" t="s">
        <v>543</v>
      </c>
      <c r="F77" s="87">
        <v>51415</v>
      </c>
      <c r="G77" s="29">
        <v>26</v>
      </c>
      <c r="H77" s="29" t="s">
        <v>307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44742</v>
      </c>
      <c r="B78" s="29">
        <v>537392</v>
      </c>
      <c r="C78" s="28" t="s">
        <v>1073</v>
      </c>
      <c r="D78" s="28" t="s">
        <v>1138</v>
      </c>
      <c r="E78" s="28" t="s">
        <v>544</v>
      </c>
      <c r="F78" s="87">
        <v>45500</v>
      </c>
      <c r="G78" s="29">
        <v>25.99</v>
      </c>
      <c r="H78" s="29" t="s">
        <v>307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44742</v>
      </c>
      <c r="B79" s="29">
        <v>536672</v>
      </c>
      <c r="C79" s="28" t="s">
        <v>1228</v>
      </c>
      <c r="D79" s="28" t="s">
        <v>1229</v>
      </c>
      <c r="E79" s="28" t="s">
        <v>543</v>
      </c>
      <c r="F79" s="87">
        <v>150000</v>
      </c>
      <c r="G79" s="29">
        <v>30.15</v>
      </c>
      <c r="H79" s="29" t="s">
        <v>307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44742</v>
      </c>
      <c r="B80" s="29">
        <v>536672</v>
      </c>
      <c r="C80" s="28" t="s">
        <v>1228</v>
      </c>
      <c r="D80" s="28" t="s">
        <v>1230</v>
      </c>
      <c r="E80" s="28" t="s">
        <v>544</v>
      </c>
      <c r="F80" s="87">
        <v>223000</v>
      </c>
      <c r="G80" s="29">
        <v>30.15</v>
      </c>
      <c r="H80" s="29" t="s">
        <v>307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44742</v>
      </c>
      <c r="B81" s="29" t="s">
        <v>1231</v>
      </c>
      <c r="C81" s="28" t="s">
        <v>1232</v>
      </c>
      <c r="D81" s="28" t="s">
        <v>1233</v>
      </c>
      <c r="E81" s="28" t="s">
        <v>543</v>
      </c>
      <c r="F81" s="87">
        <v>48000</v>
      </c>
      <c r="G81" s="29">
        <v>105</v>
      </c>
      <c r="H81" s="29" t="s">
        <v>822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44742</v>
      </c>
      <c r="B82" s="29" t="s">
        <v>1074</v>
      </c>
      <c r="C82" s="28" t="s">
        <v>1075</v>
      </c>
      <c r="D82" s="28" t="s">
        <v>1234</v>
      </c>
      <c r="E82" s="28" t="s">
        <v>543</v>
      </c>
      <c r="F82" s="87">
        <v>1000000</v>
      </c>
      <c r="G82" s="29">
        <v>22</v>
      </c>
      <c r="H82" s="29" t="s">
        <v>822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44742</v>
      </c>
      <c r="B83" s="29" t="s">
        <v>1074</v>
      </c>
      <c r="C83" s="28" t="s">
        <v>1075</v>
      </c>
      <c r="D83" s="28" t="s">
        <v>1076</v>
      </c>
      <c r="E83" s="28" t="s">
        <v>543</v>
      </c>
      <c r="F83" s="87">
        <v>490207</v>
      </c>
      <c r="G83" s="29">
        <v>22.67</v>
      </c>
      <c r="H83" s="29" t="s">
        <v>822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44742</v>
      </c>
      <c r="B84" s="29" t="s">
        <v>1235</v>
      </c>
      <c r="C84" s="28" t="s">
        <v>1236</v>
      </c>
      <c r="D84" s="28" t="s">
        <v>1237</v>
      </c>
      <c r="E84" s="28" t="s">
        <v>543</v>
      </c>
      <c r="F84" s="87">
        <v>100000</v>
      </c>
      <c r="G84" s="29">
        <v>290.29000000000002</v>
      </c>
      <c r="H84" s="29" t="s">
        <v>822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44742</v>
      </c>
      <c r="B85" s="29" t="s">
        <v>1235</v>
      </c>
      <c r="C85" s="28" t="s">
        <v>1236</v>
      </c>
      <c r="D85" s="28" t="s">
        <v>1238</v>
      </c>
      <c r="E85" s="28" t="s">
        <v>543</v>
      </c>
      <c r="F85" s="87">
        <v>121196</v>
      </c>
      <c r="G85" s="29">
        <v>290.3</v>
      </c>
      <c r="H85" s="29" t="s">
        <v>822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44742</v>
      </c>
      <c r="B86" s="29" t="s">
        <v>1239</v>
      </c>
      <c r="C86" s="28" t="s">
        <v>1240</v>
      </c>
      <c r="D86" s="28" t="s">
        <v>1076</v>
      </c>
      <c r="E86" s="28" t="s">
        <v>543</v>
      </c>
      <c r="F86" s="87">
        <v>1507758</v>
      </c>
      <c r="G86" s="29">
        <v>7.46</v>
      </c>
      <c r="H86" s="29" t="s">
        <v>822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44742</v>
      </c>
      <c r="B87" s="29" t="s">
        <v>1241</v>
      </c>
      <c r="C87" s="28" t="s">
        <v>1242</v>
      </c>
      <c r="D87" s="28" t="s">
        <v>1243</v>
      </c>
      <c r="E87" s="28" t="s">
        <v>543</v>
      </c>
      <c r="F87" s="87">
        <v>51326</v>
      </c>
      <c r="G87" s="29">
        <v>32.25</v>
      </c>
      <c r="H87" s="29" t="s">
        <v>822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44742</v>
      </c>
      <c r="B88" s="29" t="s">
        <v>1244</v>
      </c>
      <c r="C88" s="28" t="s">
        <v>1245</v>
      </c>
      <c r="D88" s="28" t="s">
        <v>1139</v>
      </c>
      <c r="E88" s="28" t="s">
        <v>543</v>
      </c>
      <c r="F88" s="87">
        <v>137538</v>
      </c>
      <c r="G88" s="29">
        <v>25.43</v>
      </c>
      <c r="H88" s="29" t="s">
        <v>822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44742</v>
      </c>
      <c r="B89" s="29" t="s">
        <v>1246</v>
      </c>
      <c r="C89" s="28" t="s">
        <v>1247</v>
      </c>
      <c r="D89" s="28" t="s">
        <v>1248</v>
      </c>
      <c r="E89" s="28" t="s">
        <v>543</v>
      </c>
      <c r="F89" s="87">
        <v>378</v>
      </c>
      <c r="G89" s="29">
        <v>13</v>
      </c>
      <c r="H89" s="29" t="s">
        <v>822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44742</v>
      </c>
      <c r="B90" s="29" t="s">
        <v>1246</v>
      </c>
      <c r="C90" s="28" t="s">
        <v>1247</v>
      </c>
      <c r="D90" s="28" t="s">
        <v>1249</v>
      </c>
      <c r="E90" s="28" t="s">
        <v>543</v>
      </c>
      <c r="F90" s="87">
        <v>155555</v>
      </c>
      <c r="G90" s="29">
        <v>12.2</v>
      </c>
      <c r="H90" s="29" t="s">
        <v>822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44742</v>
      </c>
      <c r="B91" s="29" t="s">
        <v>1250</v>
      </c>
      <c r="C91" s="28" t="s">
        <v>1251</v>
      </c>
      <c r="D91" s="28" t="s">
        <v>1248</v>
      </c>
      <c r="E91" s="28" t="s">
        <v>543</v>
      </c>
      <c r="F91" s="87">
        <v>243667</v>
      </c>
      <c r="G91" s="29">
        <v>4.29</v>
      </c>
      <c r="H91" s="29" t="s">
        <v>822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44742</v>
      </c>
      <c r="B92" s="29" t="s">
        <v>183</v>
      </c>
      <c r="C92" s="28" t="s">
        <v>1252</v>
      </c>
      <c r="D92" s="28" t="s">
        <v>1253</v>
      </c>
      <c r="E92" s="28" t="s">
        <v>543</v>
      </c>
      <c r="F92" s="87">
        <v>17334</v>
      </c>
      <c r="G92" s="29">
        <v>83.17</v>
      </c>
      <c r="H92" s="29" t="s">
        <v>822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44742</v>
      </c>
      <c r="B93" s="29" t="s">
        <v>1140</v>
      </c>
      <c r="C93" s="28" t="s">
        <v>1141</v>
      </c>
      <c r="D93" s="28" t="s">
        <v>1145</v>
      </c>
      <c r="E93" s="28" t="s">
        <v>543</v>
      </c>
      <c r="F93" s="87">
        <v>282050</v>
      </c>
      <c r="G93" s="29">
        <v>967.44</v>
      </c>
      <c r="H93" s="29" t="s">
        <v>822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44742</v>
      </c>
      <c r="B94" s="29" t="s">
        <v>1140</v>
      </c>
      <c r="C94" s="28" t="s">
        <v>1141</v>
      </c>
      <c r="D94" s="28" t="s">
        <v>1146</v>
      </c>
      <c r="E94" s="28" t="s">
        <v>543</v>
      </c>
      <c r="F94" s="87">
        <v>78672</v>
      </c>
      <c r="G94" s="29">
        <v>970.23</v>
      </c>
      <c r="H94" s="29" t="s">
        <v>822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44742</v>
      </c>
      <c r="B95" s="29" t="s">
        <v>1140</v>
      </c>
      <c r="C95" s="28" t="s">
        <v>1141</v>
      </c>
      <c r="D95" s="28" t="s">
        <v>1142</v>
      </c>
      <c r="E95" s="28" t="s">
        <v>543</v>
      </c>
      <c r="F95" s="87">
        <v>188244</v>
      </c>
      <c r="G95" s="29">
        <v>967.97</v>
      </c>
      <c r="H95" s="29" t="s">
        <v>822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44742</v>
      </c>
      <c r="B96" s="29" t="s">
        <v>1140</v>
      </c>
      <c r="C96" s="28" t="s">
        <v>1141</v>
      </c>
      <c r="D96" s="28" t="s">
        <v>1144</v>
      </c>
      <c r="E96" s="28" t="s">
        <v>543</v>
      </c>
      <c r="F96" s="87">
        <v>104865</v>
      </c>
      <c r="G96" s="29">
        <v>965.43</v>
      </c>
      <c r="H96" s="29" t="s">
        <v>822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44742</v>
      </c>
      <c r="B97" s="29" t="s">
        <v>1140</v>
      </c>
      <c r="C97" s="28" t="s">
        <v>1141</v>
      </c>
      <c r="D97" s="28" t="s">
        <v>1143</v>
      </c>
      <c r="E97" s="28" t="s">
        <v>543</v>
      </c>
      <c r="F97" s="87">
        <v>99364</v>
      </c>
      <c r="G97" s="29">
        <v>966</v>
      </c>
      <c r="H97" s="29" t="s">
        <v>822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44742</v>
      </c>
      <c r="B98" s="29" t="s">
        <v>1147</v>
      </c>
      <c r="C98" s="28" t="s">
        <v>1148</v>
      </c>
      <c r="D98" s="28" t="s">
        <v>1149</v>
      </c>
      <c r="E98" s="28" t="s">
        <v>543</v>
      </c>
      <c r="F98" s="87">
        <v>168000</v>
      </c>
      <c r="G98" s="29">
        <v>50</v>
      </c>
      <c r="H98" s="29" t="s">
        <v>822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44742</v>
      </c>
      <c r="B99" s="29" t="s">
        <v>1150</v>
      </c>
      <c r="C99" s="28" t="s">
        <v>1151</v>
      </c>
      <c r="D99" s="28" t="s">
        <v>1254</v>
      </c>
      <c r="E99" s="28" t="s">
        <v>543</v>
      </c>
      <c r="F99" s="87">
        <v>500000</v>
      </c>
      <c r="G99" s="29">
        <v>47.5</v>
      </c>
      <c r="H99" s="29" t="s">
        <v>822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44742</v>
      </c>
      <c r="B100" s="29" t="s">
        <v>1150</v>
      </c>
      <c r="C100" s="28" t="s">
        <v>1151</v>
      </c>
      <c r="D100" s="28" t="s">
        <v>1152</v>
      </c>
      <c r="E100" s="28" t="s">
        <v>543</v>
      </c>
      <c r="F100" s="87">
        <v>167017</v>
      </c>
      <c r="G100" s="29">
        <v>47.5</v>
      </c>
      <c r="H100" s="29" t="s">
        <v>822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44742</v>
      </c>
      <c r="B101" s="29" t="s">
        <v>1231</v>
      </c>
      <c r="C101" s="28" t="s">
        <v>1232</v>
      </c>
      <c r="D101" s="28" t="s">
        <v>1255</v>
      </c>
      <c r="E101" s="28" t="s">
        <v>544</v>
      </c>
      <c r="F101" s="87">
        <v>42000</v>
      </c>
      <c r="G101" s="29">
        <v>105.01</v>
      </c>
      <c r="H101" s="29" t="s">
        <v>822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44742</v>
      </c>
      <c r="B102" s="29" t="s">
        <v>1074</v>
      </c>
      <c r="C102" s="28" t="s">
        <v>1075</v>
      </c>
      <c r="D102" s="28" t="s">
        <v>1076</v>
      </c>
      <c r="E102" s="28" t="s">
        <v>544</v>
      </c>
      <c r="F102" s="87">
        <v>400174</v>
      </c>
      <c r="G102" s="29">
        <v>22.52</v>
      </c>
      <c r="H102" s="29" t="s">
        <v>822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44742</v>
      </c>
      <c r="B103" s="29" t="s">
        <v>1074</v>
      </c>
      <c r="C103" s="28" t="s">
        <v>1075</v>
      </c>
      <c r="D103" s="28" t="s">
        <v>1077</v>
      </c>
      <c r="E103" s="28" t="s">
        <v>544</v>
      </c>
      <c r="F103" s="87">
        <v>1000000</v>
      </c>
      <c r="G103" s="29">
        <v>22</v>
      </c>
      <c r="H103" s="29" t="s">
        <v>822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44742</v>
      </c>
      <c r="B104" s="29" t="s">
        <v>1235</v>
      </c>
      <c r="C104" s="28" t="s">
        <v>1236</v>
      </c>
      <c r="D104" s="28" t="s">
        <v>1256</v>
      </c>
      <c r="E104" s="28" t="s">
        <v>544</v>
      </c>
      <c r="F104" s="87">
        <v>219960</v>
      </c>
      <c r="G104" s="29">
        <v>290.3</v>
      </c>
      <c r="H104" s="29" t="s">
        <v>822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44742</v>
      </c>
      <c r="B105" s="29" t="s">
        <v>1257</v>
      </c>
      <c r="C105" s="28" t="s">
        <v>1258</v>
      </c>
      <c r="D105" s="28" t="s">
        <v>1259</v>
      </c>
      <c r="E105" s="28" t="s">
        <v>544</v>
      </c>
      <c r="F105" s="87">
        <v>96092</v>
      </c>
      <c r="G105" s="29">
        <v>94.59</v>
      </c>
      <c r="H105" s="29" t="s">
        <v>822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44742</v>
      </c>
      <c r="B106" s="29" t="s">
        <v>1239</v>
      </c>
      <c r="C106" s="28" t="s">
        <v>1240</v>
      </c>
      <c r="D106" s="28" t="s">
        <v>1076</v>
      </c>
      <c r="E106" s="28" t="s">
        <v>544</v>
      </c>
      <c r="F106" s="87">
        <v>494214</v>
      </c>
      <c r="G106" s="29">
        <v>7.15</v>
      </c>
      <c r="H106" s="29" t="s">
        <v>822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44742</v>
      </c>
      <c r="B107" s="29" t="s">
        <v>1260</v>
      </c>
      <c r="C107" s="28" t="s">
        <v>1261</v>
      </c>
      <c r="D107" s="28" t="s">
        <v>1262</v>
      </c>
      <c r="E107" s="28" t="s">
        <v>544</v>
      </c>
      <c r="F107" s="87">
        <v>827098</v>
      </c>
      <c r="G107" s="29">
        <v>15.9</v>
      </c>
      <c r="H107" s="29" t="s">
        <v>822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44742</v>
      </c>
      <c r="B108" s="29" t="s">
        <v>1244</v>
      </c>
      <c r="C108" s="28" t="s">
        <v>1245</v>
      </c>
      <c r="D108" s="28" t="s">
        <v>1139</v>
      </c>
      <c r="E108" s="28" t="s">
        <v>544</v>
      </c>
      <c r="F108" s="87">
        <v>104087</v>
      </c>
      <c r="G108" s="29">
        <v>25.43</v>
      </c>
      <c r="H108" s="29" t="s">
        <v>822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44742</v>
      </c>
      <c r="B109" s="29" t="s">
        <v>1246</v>
      </c>
      <c r="C109" s="28" t="s">
        <v>1247</v>
      </c>
      <c r="D109" s="28" t="s">
        <v>1248</v>
      </c>
      <c r="E109" s="28" t="s">
        <v>544</v>
      </c>
      <c r="F109" s="87">
        <v>187024</v>
      </c>
      <c r="G109" s="29">
        <v>12.33</v>
      </c>
      <c r="H109" s="29" t="s">
        <v>822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44742</v>
      </c>
      <c r="B110" s="29" t="s">
        <v>183</v>
      </c>
      <c r="C110" s="28" t="s">
        <v>1252</v>
      </c>
      <c r="D110" s="28" t="s">
        <v>1253</v>
      </c>
      <c r="E110" s="28" t="s">
        <v>544</v>
      </c>
      <c r="F110" s="87">
        <v>4554333</v>
      </c>
      <c r="G110" s="29">
        <v>83.01</v>
      </c>
      <c r="H110" s="29" t="s">
        <v>822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44742</v>
      </c>
      <c r="B111" s="29" t="s">
        <v>1140</v>
      </c>
      <c r="C111" s="28" t="s">
        <v>1141</v>
      </c>
      <c r="D111" s="28" t="s">
        <v>1144</v>
      </c>
      <c r="E111" s="28" t="s">
        <v>544</v>
      </c>
      <c r="F111" s="87">
        <v>100841</v>
      </c>
      <c r="G111" s="29">
        <v>969.59</v>
      </c>
      <c r="H111" s="29" t="s">
        <v>822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44742</v>
      </c>
      <c r="B112" s="29" t="s">
        <v>1140</v>
      </c>
      <c r="C112" s="28" t="s">
        <v>1141</v>
      </c>
      <c r="D112" s="28" t="s">
        <v>1145</v>
      </c>
      <c r="E112" s="28" t="s">
        <v>544</v>
      </c>
      <c r="F112" s="87">
        <v>282050</v>
      </c>
      <c r="G112" s="29">
        <v>967.88</v>
      </c>
      <c r="H112" s="29" t="s">
        <v>822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44742</v>
      </c>
      <c r="B113" s="29" t="s">
        <v>1140</v>
      </c>
      <c r="C113" s="28" t="s">
        <v>1141</v>
      </c>
      <c r="D113" s="28" t="s">
        <v>1146</v>
      </c>
      <c r="E113" s="28" t="s">
        <v>544</v>
      </c>
      <c r="F113" s="87">
        <v>78672</v>
      </c>
      <c r="G113" s="29">
        <v>970.65</v>
      </c>
      <c r="H113" s="29" t="s">
        <v>822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44742</v>
      </c>
      <c r="B114" s="29" t="s">
        <v>1140</v>
      </c>
      <c r="C114" s="28" t="s">
        <v>1141</v>
      </c>
      <c r="D114" s="28" t="s">
        <v>1142</v>
      </c>
      <c r="E114" s="28" t="s">
        <v>544</v>
      </c>
      <c r="F114" s="87">
        <v>190637</v>
      </c>
      <c r="G114" s="29">
        <v>969.93</v>
      </c>
      <c r="H114" s="29" t="s">
        <v>822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44742</v>
      </c>
      <c r="B115" s="29" t="s">
        <v>1140</v>
      </c>
      <c r="C115" s="28" t="s">
        <v>1141</v>
      </c>
      <c r="D115" s="28" t="s">
        <v>1143</v>
      </c>
      <c r="E115" s="28" t="s">
        <v>544</v>
      </c>
      <c r="F115" s="87">
        <v>107747</v>
      </c>
      <c r="G115" s="29">
        <v>967.32</v>
      </c>
      <c r="H115" s="29" t="s">
        <v>822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44742</v>
      </c>
      <c r="B116" s="29" t="s">
        <v>1153</v>
      </c>
      <c r="C116" s="28" t="s">
        <v>1154</v>
      </c>
      <c r="D116" s="28" t="s">
        <v>1155</v>
      </c>
      <c r="E116" s="28" t="s">
        <v>544</v>
      </c>
      <c r="F116" s="87">
        <v>125000</v>
      </c>
      <c r="G116" s="29">
        <v>90.17</v>
      </c>
      <c r="H116" s="29" t="s">
        <v>822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44742</v>
      </c>
      <c r="B117" s="29" t="s">
        <v>1150</v>
      </c>
      <c r="C117" s="28" t="s">
        <v>1151</v>
      </c>
      <c r="D117" s="28" t="s">
        <v>1156</v>
      </c>
      <c r="E117" s="28" t="s">
        <v>544</v>
      </c>
      <c r="F117" s="87">
        <v>667017</v>
      </c>
      <c r="G117" s="29">
        <v>47.5</v>
      </c>
      <c r="H117" s="29" t="s">
        <v>822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9"/>
  <sheetViews>
    <sheetView zoomScale="85" zoomScaleNormal="85" workbookViewId="0">
      <selection activeCell="D22" sqref="D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850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545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535</v>
      </c>
      <c r="C9" s="96"/>
      <c r="D9" s="97" t="s">
        <v>546</v>
      </c>
      <c r="E9" s="96" t="s">
        <v>547</v>
      </c>
      <c r="F9" s="96" t="s">
        <v>548</v>
      </c>
      <c r="G9" s="96" t="s">
        <v>549</v>
      </c>
      <c r="H9" s="96" t="s">
        <v>550</v>
      </c>
      <c r="I9" s="96" t="s">
        <v>551</v>
      </c>
      <c r="J9" s="95" t="s">
        <v>552</v>
      </c>
      <c r="K9" s="96" t="s">
        <v>553</v>
      </c>
      <c r="L9" s="98" t="s">
        <v>554</v>
      </c>
      <c r="M9" s="98" t="s">
        <v>555</v>
      </c>
      <c r="N9" s="96" t="s">
        <v>556</v>
      </c>
      <c r="O9" s="97" t="s">
        <v>557</v>
      </c>
      <c r="P9" s="96" t="s">
        <v>789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560</v>
      </c>
      <c r="F10" s="251" t="s">
        <v>839</v>
      </c>
      <c r="G10" s="251">
        <v>635</v>
      </c>
      <c r="H10" s="251"/>
      <c r="I10" s="318" t="s">
        <v>838</v>
      </c>
      <c r="J10" s="342" t="s">
        <v>561</v>
      </c>
      <c r="K10" s="284"/>
      <c r="L10" s="285"/>
      <c r="M10" s="286"/>
      <c r="N10" s="284"/>
      <c r="O10" s="308"/>
      <c r="P10" s="284">
        <f>VLOOKUP(D10,'MidCap Intra'!B37:C588,2,0)</f>
        <v>684.95</v>
      </c>
      <c r="Q10" s="246"/>
      <c r="R10" s="246" t="s">
        <v>559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560</v>
      </c>
      <c r="F11" s="365">
        <v>1595</v>
      </c>
      <c r="G11" s="365">
        <v>1475</v>
      </c>
      <c r="H11" s="365">
        <v>1672.5</v>
      </c>
      <c r="I11" s="376" t="s">
        <v>842</v>
      </c>
      <c r="J11" s="322" t="s">
        <v>860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558</v>
      </c>
      <c r="O11" s="366">
        <v>44715</v>
      </c>
      <c r="P11" s="370"/>
      <c r="Q11" s="246"/>
      <c r="R11" s="246" t="s">
        <v>559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467</v>
      </c>
      <c r="E12" s="458" t="s">
        <v>560</v>
      </c>
      <c r="F12" s="454">
        <v>131</v>
      </c>
      <c r="G12" s="454">
        <v>123</v>
      </c>
      <c r="H12" s="454">
        <f>(123+136)/2</f>
        <v>129.5</v>
      </c>
      <c r="I12" s="459" t="s">
        <v>844</v>
      </c>
      <c r="J12" s="460" t="s">
        <v>955</v>
      </c>
      <c r="K12" s="460">
        <f t="shared" ref="K12:K13" si="3">H12-F12</f>
        <v>-1.5</v>
      </c>
      <c r="L12" s="461">
        <f t="shared" ref="L12:L13" si="4">(F12*-0.7)/100</f>
        <v>-0.91699999999999993</v>
      </c>
      <c r="M12" s="462">
        <f t="shared" ref="M12:M13" si="5">(K12+L12)/F12</f>
        <v>-1.8450381679389311E-2</v>
      </c>
      <c r="N12" s="330" t="s">
        <v>570</v>
      </c>
      <c r="O12" s="463">
        <v>44727</v>
      </c>
      <c r="P12" s="464"/>
      <c r="Q12" s="246"/>
      <c r="R12" s="246" t="s">
        <v>559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483">
        <v>4</v>
      </c>
      <c r="B13" s="484">
        <v>44719</v>
      </c>
      <c r="C13" s="485"/>
      <c r="D13" s="486" t="s">
        <v>122</v>
      </c>
      <c r="E13" s="487" t="s">
        <v>560</v>
      </c>
      <c r="F13" s="483">
        <v>2201</v>
      </c>
      <c r="G13" s="483">
        <v>2069</v>
      </c>
      <c r="H13" s="483">
        <v>2290</v>
      </c>
      <c r="I13" s="488" t="s">
        <v>876</v>
      </c>
      <c r="J13" s="326" t="s">
        <v>1056</v>
      </c>
      <c r="K13" s="326">
        <f t="shared" si="3"/>
        <v>89</v>
      </c>
      <c r="L13" s="327">
        <f t="shared" si="4"/>
        <v>-15.406999999999998</v>
      </c>
      <c r="M13" s="328">
        <f t="shared" si="5"/>
        <v>3.3436165379373016E-2</v>
      </c>
      <c r="N13" s="326" t="s">
        <v>558</v>
      </c>
      <c r="O13" s="489">
        <v>44736</v>
      </c>
      <c r="P13" s="490"/>
      <c r="Q13" s="246"/>
      <c r="R13" s="246" t="s">
        <v>559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560</v>
      </c>
      <c r="F14" s="336">
        <v>1110</v>
      </c>
      <c r="G14" s="336">
        <v>1040</v>
      </c>
      <c r="H14" s="336">
        <v>1040</v>
      </c>
      <c r="I14" s="468" t="s">
        <v>922</v>
      </c>
      <c r="J14" s="460" t="s">
        <v>956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570</v>
      </c>
      <c r="O14" s="463">
        <v>44726</v>
      </c>
      <c r="P14" s="464"/>
      <c r="Q14" s="246"/>
      <c r="R14" s="246" t="s">
        <v>559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560</v>
      </c>
      <c r="F15" s="251" t="s">
        <v>923</v>
      </c>
      <c r="G15" s="251">
        <v>670</v>
      </c>
      <c r="H15" s="251"/>
      <c r="I15" s="318" t="s">
        <v>838</v>
      </c>
      <c r="J15" s="284" t="s">
        <v>561</v>
      </c>
      <c r="K15" s="284"/>
      <c r="L15" s="285"/>
      <c r="M15" s="286"/>
      <c r="N15" s="284"/>
      <c r="O15" s="308"/>
      <c r="P15" s="284" t="e">
        <f>VLOOKUP(D15,'MidCap Intra'!B1:C593,2,0)</f>
        <v>#N/A</v>
      </c>
      <c r="Q15" s="246"/>
      <c r="R15" s="246" t="s">
        <v>559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65">
        <v>7</v>
      </c>
      <c r="B16" s="414">
        <v>44725</v>
      </c>
      <c r="C16" s="373"/>
      <c r="D16" s="374" t="s">
        <v>405</v>
      </c>
      <c r="E16" s="375" t="s">
        <v>560</v>
      </c>
      <c r="F16" s="365">
        <v>397.5</v>
      </c>
      <c r="G16" s="365">
        <v>365</v>
      </c>
      <c r="H16" s="365">
        <v>422</v>
      </c>
      <c r="I16" s="376" t="s">
        <v>937</v>
      </c>
      <c r="J16" s="322" t="s">
        <v>852</v>
      </c>
      <c r="K16" s="322">
        <f t="shared" ref="K16:K17" si="9">H16-F16</f>
        <v>24.5</v>
      </c>
      <c r="L16" s="323">
        <f t="shared" ref="L16:L17" si="10">(F16*-0.7)/100</f>
        <v>-2.7825000000000002</v>
      </c>
      <c r="M16" s="324">
        <f t="shared" ref="M16:M17" si="11">(K16+L16)/F16</f>
        <v>5.4635220125786164E-2</v>
      </c>
      <c r="N16" s="322" t="s">
        <v>558</v>
      </c>
      <c r="O16" s="366">
        <v>44735</v>
      </c>
      <c r="P16" s="370"/>
      <c r="Q16" s="246"/>
      <c r="R16" s="246" t="s">
        <v>559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83">
        <v>8</v>
      </c>
      <c r="B17" s="484">
        <v>44733</v>
      </c>
      <c r="C17" s="485"/>
      <c r="D17" s="486" t="s">
        <v>201</v>
      </c>
      <c r="E17" s="487" t="s">
        <v>560</v>
      </c>
      <c r="F17" s="483">
        <v>980</v>
      </c>
      <c r="G17" s="483">
        <v>898</v>
      </c>
      <c r="H17" s="483">
        <v>1020</v>
      </c>
      <c r="I17" s="488" t="s">
        <v>1018</v>
      </c>
      <c r="J17" s="326" t="s">
        <v>1069</v>
      </c>
      <c r="K17" s="326">
        <f t="shared" si="9"/>
        <v>40</v>
      </c>
      <c r="L17" s="327">
        <f t="shared" si="10"/>
        <v>-6.86</v>
      </c>
      <c r="M17" s="491">
        <f t="shared" si="11"/>
        <v>3.3816326530612242E-2</v>
      </c>
      <c r="N17" s="490" t="s">
        <v>558</v>
      </c>
      <c r="O17" s="492">
        <v>44739</v>
      </c>
      <c r="P17" s="490"/>
      <c r="Q17" s="246"/>
      <c r="R17" s="246" t="s">
        <v>559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483">
        <v>9</v>
      </c>
      <c r="B18" s="484">
        <v>44735</v>
      </c>
      <c r="C18" s="485"/>
      <c r="D18" s="486" t="s">
        <v>66</v>
      </c>
      <c r="E18" s="487" t="s">
        <v>560</v>
      </c>
      <c r="F18" s="483">
        <v>2070</v>
      </c>
      <c r="G18" s="483">
        <v>1940</v>
      </c>
      <c r="H18" s="483">
        <v>2150</v>
      </c>
      <c r="I18" s="488" t="s">
        <v>1038</v>
      </c>
      <c r="J18" s="326" t="s">
        <v>1061</v>
      </c>
      <c r="K18" s="326">
        <f t="shared" ref="K18:K19" si="12">H18-F18</f>
        <v>80</v>
      </c>
      <c r="L18" s="327">
        <f t="shared" ref="L18:L19" si="13">(F18*-0.7)/100</f>
        <v>-14.49</v>
      </c>
      <c r="M18" s="491">
        <f t="shared" ref="M18:M19" si="14">(K18+L18)/F18</f>
        <v>3.1647342995169088E-2</v>
      </c>
      <c r="N18" s="490" t="s">
        <v>558</v>
      </c>
      <c r="O18" s="492">
        <v>44739</v>
      </c>
      <c r="P18" s="490"/>
      <c r="Q18" s="246"/>
      <c r="R18" s="246" t="s">
        <v>559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29">
        <v>10</v>
      </c>
      <c r="B19" s="426">
        <v>44736</v>
      </c>
      <c r="C19" s="494"/>
      <c r="D19" s="495" t="s">
        <v>1057</v>
      </c>
      <c r="E19" s="496" t="s">
        <v>560</v>
      </c>
      <c r="F19" s="429">
        <v>1050</v>
      </c>
      <c r="G19" s="429">
        <v>975</v>
      </c>
      <c r="H19" s="429">
        <v>1115</v>
      </c>
      <c r="I19" s="497" t="s">
        <v>1018</v>
      </c>
      <c r="J19" s="322" t="s">
        <v>864</v>
      </c>
      <c r="K19" s="322">
        <f t="shared" si="12"/>
        <v>65</v>
      </c>
      <c r="L19" s="323">
        <f t="shared" si="13"/>
        <v>-7.35</v>
      </c>
      <c r="M19" s="324">
        <f t="shared" si="14"/>
        <v>5.4904761904761901E-2</v>
      </c>
      <c r="N19" s="430" t="s">
        <v>558</v>
      </c>
      <c r="O19" s="431">
        <v>44741</v>
      </c>
      <c r="P19" s="370"/>
      <c r="Q19" s="246"/>
      <c r="R19" s="246" t="s">
        <v>559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385">
        <v>11</v>
      </c>
      <c r="B20" s="382">
        <v>44740</v>
      </c>
      <c r="C20" s="395"/>
      <c r="D20" s="396" t="s">
        <v>113</v>
      </c>
      <c r="E20" s="397" t="s">
        <v>560</v>
      </c>
      <c r="F20" s="385" t="s">
        <v>1079</v>
      </c>
      <c r="G20" s="385">
        <v>920</v>
      </c>
      <c r="H20" s="385"/>
      <c r="I20" s="398" t="s">
        <v>1080</v>
      </c>
      <c r="J20" s="284" t="s">
        <v>561</v>
      </c>
      <c r="K20" s="386"/>
      <c r="L20" s="387"/>
      <c r="M20" s="388"/>
      <c r="N20" s="386"/>
      <c r="O20" s="389"/>
      <c r="P20" s="284">
        <f>VLOOKUP(D20,'MidCap Intra'!B47:C598,2,0)</f>
        <v>973.25</v>
      </c>
      <c r="Q20" s="246"/>
      <c r="R20" s="246" t="s">
        <v>559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ht="13.9" customHeight="1">
      <c r="A21" s="385"/>
      <c r="B21" s="382"/>
      <c r="C21" s="395"/>
      <c r="D21" s="396"/>
      <c r="E21" s="397"/>
      <c r="F21" s="385"/>
      <c r="G21" s="385"/>
      <c r="H21" s="385"/>
      <c r="I21" s="398"/>
      <c r="J21" s="399"/>
      <c r="K21" s="386"/>
      <c r="L21" s="387"/>
      <c r="M21" s="388"/>
      <c r="N21" s="386"/>
      <c r="O21" s="389"/>
      <c r="P21" s="38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07"/>
      <c r="B22" s="108"/>
      <c r="C22" s="109"/>
      <c r="D22" s="110"/>
      <c r="E22" s="111"/>
      <c r="F22" s="111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107"/>
      <c r="B23" s="108"/>
      <c r="C23" s="109"/>
      <c r="D23" s="110"/>
      <c r="E23" s="111"/>
      <c r="F23" s="111"/>
      <c r="G23" s="107"/>
      <c r="H23" s="111"/>
      <c r="I23" s="112"/>
      <c r="J23" s="113"/>
      <c r="K23" s="113"/>
      <c r="L23" s="114"/>
      <c r="M23" s="115"/>
      <c r="N23" s="116"/>
      <c r="O23" s="117"/>
      <c r="P23" s="11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562</v>
      </c>
      <c r="B24" s="120"/>
      <c r="C24" s="121"/>
      <c r="D24" s="122"/>
      <c r="E24" s="123"/>
      <c r="F24" s="123"/>
      <c r="G24" s="123"/>
      <c r="H24" s="123"/>
      <c r="I24" s="123"/>
      <c r="J24" s="124"/>
      <c r="K24" s="123"/>
      <c r="L24" s="125"/>
      <c r="M24" s="56"/>
      <c r="N24" s="124"/>
      <c r="O24" s="12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26" t="s">
        <v>563</v>
      </c>
      <c r="B25" s="119"/>
      <c r="C25" s="119"/>
      <c r="D25" s="119"/>
      <c r="E25" s="41"/>
      <c r="F25" s="127" t="s">
        <v>564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565</v>
      </c>
      <c r="B26" s="119"/>
      <c r="C26" s="119"/>
      <c r="D26" s="119" t="s">
        <v>821</v>
      </c>
      <c r="E26" s="6"/>
      <c r="F26" s="127" t="s">
        <v>566</v>
      </c>
      <c r="G26" s="6"/>
      <c r="H26" s="6"/>
      <c r="I26" s="6"/>
      <c r="J26" s="128"/>
      <c r="K26" s="129"/>
      <c r="L26" s="129"/>
      <c r="M26" s="130"/>
      <c r="N26" s="1"/>
      <c r="O26" s="13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19"/>
      <c r="B27" s="119"/>
      <c r="C27" s="119"/>
      <c r="D27" s="119"/>
      <c r="E27" s="6"/>
      <c r="F27" s="6"/>
      <c r="G27" s="6"/>
      <c r="H27" s="6"/>
      <c r="I27" s="6"/>
      <c r="J27" s="132"/>
      <c r="K27" s="129"/>
      <c r="L27" s="129"/>
      <c r="M27" s="6"/>
      <c r="N27" s="133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.75" customHeight="1">
      <c r="A28" s="1"/>
      <c r="B28" s="134" t="s">
        <v>567</v>
      </c>
      <c r="C28" s="134"/>
      <c r="D28" s="134"/>
      <c r="E28" s="134"/>
      <c r="F28" s="135"/>
      <c r="G28" s="6"/>
      <c r="H28" s="6"/>
      <c r="I28" s="136"/>
      <c r="J28" s="137"/>
      <c r="K28" s="138"/>
      <c r="L28" s="137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38" ht="38.25" customHeight="1">
      <c r="A29" s="95" t="s">
        <v>16</v>
      </c>
      <c r="B29" s="96" t="s">
        <v>535</v>
      </c>
      <c r="C29" s="98"/>
      <c r="D29" s="97" t="s">
        <v>546</v>
      </c>
      <c r="E29" s="96" t="s">
        <v>547</v>
      </c>
      <c r="F29" s="96" t="s">
        <v>548</v>
      </c>
      <c r="G29" s="96" t="s">
        <v>568</v>
      </c>
      <c r="H29" s="96" t="s">
        <v>550</v>
      </c>
      <c r="I29" s="96" t="s">
        <v>551</v>
      </c>
      <c r="J29" s="96" t="s">
        <v>552</v>
      </c>
      <c r="K29" s="96" t="s">
        <v>569</v>
      </c>
      <c r="L29" s="140" t="s">
        <v>554</v>
      </c>
      <c r="M29" s="98" t="s">
        <v>555</v>
      </c>
      <c r="N29" s="95" t="s">
        <v>556</v>
      </c>
      <c r="O29" s="291" t="s">
        <v>557</v>
      </c>
      <c r="P29" s="271"/>
      <c r="Q29" s="1"/>
      <c r="R29" s="288"/>
      <c r="S29" s="288"/>
      <c r="T29" s="288"/>
      <c r="U29" s="281"/>
      <c r="V29" s="281"/>
      <c r="W29" s="281"/>
      <c r="X29" s="281"/>
      <c r="Y29" s="28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s="257" customFormat="1" ht="15" customHeight="1">
      <c r="A30" s="419">
        <v>1</v>
      </c>
      <c r="B30" s="334">
        <v>44709</v>
      </c>
      <c r="C30" s="420"/>
      <c r="D30" s="421" t="s">
        <v>188</v>
      </c>
      <c r="E30" s="336" t="s">
        <v>560</v>
      </c>
      <c r="F30" s="336">
        <v>469.5</v>
      </c>
      <c r="G30" s="336">
        <v>457</v>
      </c>
      <c r="H30" s="336">
        <v>457</v>
      </c>
      <c r="I30" s="336" t="s">
        <v>843</v>
      </c>
      <c r="J30" s="330" t="s">
        <v>927</v>
      </c>
      <c r="K30" s="330">
        <f t="shared" ref="K30" si="15">H30-F30</f>
        <v>-12.5</v>
      </c>
      <c r="L30" s="422">
        <f t="shared" ref="L30" si="16">(F30*-0.7)/100</f>
        <v>-3.2864999999999998</v>
      </c>
      <c r="M30" s="423">
        <f t="shared" ref="M30" si="17">(K30+L30)/F30</f>
        <v>-3.3624068157614484E-2</v>
      </c>
      <c r="N30" s="330" t="s">
        <v>570</v>
      </c>
      <c r="O30" s="424">
        <v>44725</v>
      </c>
      <c r="P30" s="289"/>
      <c r="Q30" s="289"/>
      <c r="R30" s="290" t="s">
        <v>559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361">
        <v>2</v>
      </c>
      <c r="B31" s="362">
        <v>44711</v>
      </c>
      <c r="C31" s="363"/>
      <c r="D31" s="364" t="s">
        <v>205</v>
      </c>
      <c r="E31" s="365" t="s">
        <v>560</v>
      </c>
      <c r="F31" s="365">
        <v>1115</v>
      </c>
      <c r="G31" s="365">
        <v>1079</v>
      </c>
      <c r="H31" s="365">
        <v>1145</v>
      </c>
      <c r="I31" s="365" t="s">
        <v>845</v>
      </c>
      <c r="J31" s="322" t="s">
        <v>573</v>
      </c>
      <c r="K31" s="322">
        <f t="shared" ref="K31" si="18">H31-F31</f>
        <v>30</v>
      </c>
      <c r="L31" s="323">
        <f t="shared" ref="L31" si="19">(F31*-0.7)/100</f>
        <v>-7.8049999999999997</v>
      </c>
      <c r="M31" s="324">
        <f t="shared" ref="M31" si="20">(K31+L31)/F31</f>
        <v>1.9905829596412555E-2</v>
      </c>
      <c r="N31" s="322" t="s">
        <v>558</v>
      </c>
      <c r="O31" s="366">
        <v>44715</v>
      </c>
      <c r="P31" s="289"/>
      <c r="Q31" s="289"/>
      <c r="R31" s="290" t="s">
        <v>559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3</v>
      </c>
      <c r="B32" s="362">
        <v>44713</v>
      </c>
      <c r="C32" s="363"/>
      <c r="D32" s="364" t="s">
        <v>82</v>
      </c>
      <c r="E32" s="365" t="s">
        <v>560</v>
      </c>
      <c r="F32" s="365">
        <v>207</v>
      </c>
      <c r="G32" s="365">
        <v>199</v>
      </c>
      <c r="H32" s="365">
        <v>212.75</v>
      </c>
      <c r="I32" s="365" t="s">
        <v>849</v>
      </c>
      <c r="J32" s="322" t="s">
        <v>858</v>
      </c>
      <c r="K32" s="322">
        <f t="shared" ref="K32:K33" si="21">H32-F32</f>
        <v>5.75</v>
      </c>
      <c r="L32" s="323">
        <f t="shared" ref="L32:L33" si="22">(F32*-0.7)/100</f>
        <v>-1.4489999999999998</v>
      </c>
      <c r="M32" s="324">
        <f t="shared" ref="M32:M33" si="23">(K32+L32)/F32</f>
        <v>2.0777777777777777E-2</v>
      </c>
      <c r="N32" s="322" t="s">
        <v>558</v>
      </c>
      <c r="O32" s="366">
        <v>44714</v>
      </c>
      <c r="P32" s="289"/>
      <c r="Q32" s="289"/>
      <c r="R32" s="290" t="s">
        <v>559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4</v>
      </c>
      <c r="B33" s="334">
        <v>44713</v>
      </c>
      <c r="C33" s="420"/>
      <c r="D33" s="421" t="s">
        <v>117</v>
      </c>
      <c r="E33" s="336" t="s">
        <v>560</v>
      </c>
      <c r="F33" s="336">
        <v>602</v>
      </c>
      <c r="G33" s="336">
        <v>584</v>
      </c>
      <c r="H33" s="336">
        <v>584</v>
      </c>
      <c r="I33" s="336" t="s">
        <v>826</v>
      </c>
      <c r="J33" s="330" t="s">
        <v>938</v>
      </c>
      <c r="K33" s="330">
        <f t="shared" si="21"/>
        <v>-18</v>
      </c>
      <c r="L33" s="422">
        <f t="shared" si="22"/>
        <v>-4.2139999999999995</v>
      </c>
      <c r="M33" s="423">
        <f t="shared" si="23"/>
        <v>-3.6900332225913622E-2</v>
      </c>
      <c r="N33" s="330" t="s">
        <v>570</v>
      </c>
      <c r="O33" s="424">
        <v>44726</v>
      </c>
      <c r="P33" s="289"/>
      <c r="Q33" s="289"/>
      <c r="R33" s="290" t="s">
        <v>559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257" customFormat="1" ht="15" customHeight="1">
      <c r="A34" s="361">
        <v>5</v>
      </c>
      <c r="B34" s="362">
        <v>44714</v>
      </c>
      <c r="C34" s="363"/>
      <c r="D34" s="364" t="s">
        <v>505</v>
      </c>
      <c r="E34" s="365" t="s">
        <v>560</v>
      </c>
      <c r="F34" s="365">
        <v>962.5</v>
      </c>
      <c r="G34" s="365">
        <v>934</v>
      </c>
      <c r="H34" s="365">
        <v>994.5</v>
      </c>
      <c r="I34" s="365" t="s">
        <v>856</v>
      </c>
      <c r="J34" s="322" t="s">
        <v>861</v>
      </c>
      <c r="K34" s="322">
        <f t="shared" ref="K34:K35" si="24">H34-F34</f>
        <v>32</v>
      </c>
      <c r="L34" s="323">
        <f t="shared" ref="L34:L35" si="25">(F34*-0.7)/100</f>
        <v>-6.7374999999999998</v>
      </c>
      <c r="M34" s="324">
        <f t="shared" ref="M34:M35" si="26">(K34+L34)/F34</f>
        <v>2.6246753246753247E-2</v>
      </c>
      <c r="N34" s="322" t="s">
        <v>558</v>
      </c>
      <c r="O34" s="366">
        <v>44715</v>
      </c>
      <c r="P34" s="289"/>
      <c r="Q34" s="289"/>
      <c r="R34" s="290" t="s">
        <v>559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87"/>
      <c r="AJ34" s="280"/>
      <c r="AK34" s="280"/>
      <c r="AL34" s="280"/>
    </row>
    <row r="35" spans="1:38" s="257" customFormat="1" ht="15" customHeight="1">
      <c r="A35" s="419">
        <v>6</v>
      </c>
      <c r="B35" s="334">
        <v>44714</v>
      </c>
      <c r="C35" s="420"/>
      <c r="D35" s="421" t="s">
        <v>68</v>
      </c>
      <c r="E35" s="336" t="s">
        <v>560</v>
      </c>
      <c r="F35" s="336">
        <v>103.4</v>
      </c>
      <c r="G35" s="336">
        <v>100</v>
      </c>
      <c r="H35" s="336">
        <v>100</v>
      </c>
      <c r="I35" s="336" t="s">
        <v>857</v>
      </c>
      <c r="J35" s="330" t="s">
        <v>967</v>
      </c>
      <c r="K35" s="330">
        <f t="shared" si="24"/>
        <v>-3.4000000000000057</v>
      </c>
      <c r="L35" s="422">
        <f t="shared" si="25"/>
        <v>-0.7238</v>
      </c>
      <c r="M35" s="423">
        <f t="shared" si="26"/>
        <v>-3.9882011605415914E-2</v>
      </c>
      <c r="N35" s="330" t="s">
        <v>570</v>
      </c>
      <c r="O35" s="424">
        <v>44728</v>
      </c>
      <c r="P35" s="289"/>
      <c r="Q35" s="289"/>
      <c r="R35" s="290" t="s">
        <v>559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87"/>
      <c r="AJ35" s="280"/>
      <c r="AK35" s="280"/>
      <c r="AL35" s="280"/>
    </row>
    <row r="36" spans="1:38" s="380" customFormat="1" ht="15" customHeight="1">
      <c r="A36" s="419">
        <v>7</v>
      </c>
      <c r="B36" s="334">
        <v>44714</v>
      </c>
      <c r="C36" s="420"/>
      <c r="D36" s="421" t="s">
        <v>55</v>
      </c>
      <c r="E36" s="336" t="s">
        <v>560</v>
      </c>
      <c r="F36" s="336">
        <v>143.5</v>
      </c>
      <c r="G36" s="336">
        <v>139.69999999999999</v>
      </c>
      <c r="H36" s="336">
        <v>139.69999999999999</v>
      </c>
      <c r="I36" s="336">
        <v>150</v>
      </c>
      <c r="J36" s="330" t="s">
        <v>867</v>
      </c>
      <c r="K36" s="330">
        <f t="shared" ref="K36:K38" si="27">H36-F36</f>
        <v>-3.8000000000000114</v>
      </c>
      <c r="L36" s="422">
        <f t="shared" ref="L36:L38" si="28">(F36*-0.7)/100</f>
        <v>-1.0044999999999999</v>
      </c>
      <c r="M36" s="423">
        <f t="shared" ref="M36:M38" si="29">(K36+L36)/F36</f>
        <v>-3.3480836236933875E-2</v>
      </c>
      <c r="N36" s="330" t="s">
        <v>570</v>
      </c>
      <c r="O36" s="424">
        <v>44718</v>
      </c>
      <c r="P36" s="289"/>
      <c r="Q36" s="289"/>
      <c r="R36" s="290" t="s">
        <v>559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78"/>
      <c r="AJ36" s="379"/>
      <c r="AK36" s="379"/>
      <c r="AL36" s="379"/>
    </row>
    <row r="37" spans="1:38" s="393" customFormat="1" ht="15" customHeight="1">
      <c r="A37" s="425">
        <v>8</v>
      </c>
      <c r="B37" s="426">
        <v>44719</v>
      </c>
      <c r="C37" s="427"/>
      <c r="D37" s="428" t="s">
        <v>396</v>
      </c>
      <c r="E37" s="429" t="s">
        <v>560</v>
      </c>
      <c r="F37" s="429">
        <v>179.5</v>
      </c>
      <c r="G37" s="429">
        <v>174</v>
      </c>
      <c r="H37" s="429">
        <v>185.5</v>
      </c>
      <c r="I37" s="429" t="s">
        <v>877</v>
      </c>
      <c r="J37" s="322" t="s">
        <v>901</v>
      </c>
      <c r="K37" s="322">
        <f t="shared" si="27"/>
        <v>6</v>
      </c>
      <c r="L37" s="323">
        <f t="shared" si="28"/>
        <v>-1.2565</v>
      </c>
      <c r="M37" s="324">
        <f t="shared" si="29"/>
        <v>2.6426183844011141E-2</v>
      </c>
      <c r="N37" s="430" t="s">
        <v>558</v>
      </c>
      <c r="O37" s="431">
        <v>44721</v>
      </c>
      <c r="P37" s="289"/>
      <c r="Q37" s="289"/>
      <c r="R37" s="290" t="s">
        <v>559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9</v>
      </c>
      <c r="B38" s="471">
        <v>44719</v>
      </c>
      <c r="C38" s="472"/>
      <c r="D38" s="473" t="s">
        <v>145</v>
      </c>
      <c r="E38" s="474" t="s">
        <v>560</v>
      </c>
      <c r="F38" s="474">
        <v>1588</v>
      </c>
      <c r="G38" s="474">
        <v>1535</v>
      </c>
      <c r="H38" s="474">
        <v>1535</v>
      </c>
      <c r="I38" s="474" t="s">
        <v>878</v>
      </c>
      <c r="J38" s="330" t="s">
        <v>970</v>
      </c>
      <c r="K38" s="330">
        <f t="shared" si="27"/>
        <v>-53</v>
      </c>
      <c r="L38" s="422">
        <f t="shared" si="28"/>
        <v>-11.116</v>
      </c>
      <c r="M38" s="423">
        <f t="shared" si="29"/>
        <v>-4.0375314861460954E-2</v>
      </c>
      <c r="N38" s="330" t="s">
        <v>570</v>
      </c>
      <c r="O38" s="424">
        <v>44728</v>
      </c>
      <c r="P38" s="289"/>
      <c r="Q38" s="289"/>
      <c r="R38" s="290" t="s">
        <v>559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393" customFormat="1" ht="15" customHeight="1">
      <c r="A39" s="470">
        <v>10</v>
      </c>
      <c r="B39" s="471">
        <v>44720</v>
      </c>
      <c r="C39" s="472"/>
      <c r="D39" s="473" t="s">
        <v>496</v>
      </c>
      <c r="E39" s="474" t="s">
        <v>560</v>
      </c>
      <c r="F39" s="474">
        <v>484</v>
      </c>
      <c r="G39" s="474">
        <v>470</v>
      </c>
      <c r="H39" s="474">
        <v>470</v>
      </c>
      <c r="I39" s="474" t="s">
        <v>897</v>
      </c>
      <c r="J39" s="330" t="s">
        <v>990</v>
      </c>
      <c r="K39" s="330">
        <f t="shared" ref="K39" si="30">H39-F39</f>
        <v>-14</v>
      </c>
      <c r="L39" s="422">
        <f t="shared" ref="L39" si="31">(F39*-0.7)/100</f>
        <v>-3.3879999999999995</v>
      </c>
      <c r="M39" s="423">
        <f t="shared" ref="M39" si="32">(K39+L39)/F39</f>
        <v>-3.5925619834710737E-2</v>
      </c>
      <c r="N39" s="330" t="s">
        <v>570</v>
      </c>
      <c r="O39" s="424">
        <v>44729</v>
      </c>
      <c r="P39" s="289"/>
      <c r="Q39" s="289"/>
      <c r="R39" s="290" t="s">
        <v>559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394"/>
      <c r="AI39" s="394"/>
      <c r="AJ39" s="394"/>
      <c r="AK39" s="394"/>
      <c r="AL39" s="394"/>
    </row>
    <row r="40" spans="1:38" s="393" customFormat="1" ht="15" customHeight="1">
      <c r="A40" s="470">
        <v>11</v>
      </c>
      <c r="B40" s="475">
        <v>44722</v>
      </c>
      <c r="C40" s="472"/>
      <c r="D40" s="473" t="s">
        <v>396</v>
      </c>
      <c r="E40" s="474" t="s">
        <v>560</v>
      </c>
      <c r="F40" s="474">
        <v>180.5</v>
      </c>
      <c r="G40" s="474">
        <v>174.5</v>
      </c>
      <c r="H40" s="474">
        <v>174.5</v>
      </c>
      <c r="I40" s="474" t="s">
        <v>921</v>
      </c>
      <c r="J40" s="330" t="s">
        <v>968</v>
      </c>
      <c r="K40" s="330">
        <f t="shared" ref="K40" si="33">H40-F40</f>
        <v>-6</v>
      </c>
      <c r="L40" s="422">
        <f t="shared" ref="L40" si="34">(F40*-0.7)/100</f>
        <v>-1.2634999999999998</v>
      </c>
      <c r="M40" s="423">
        <f t="shared" ref="M40" si="35">(K40+L40)/F40</f>
        <v>-4.0240997229916899E-2</v>
      </c>
      <c r="N40" s="330" t="s">
        <v>570</v>
      </c>
      <c r="O40" s="424">
        <v>44728</v>
      </c>
      <c r="P40" s="289"/>
      <c r="Q40" s="289"/>
      <c r="R40" s="290" t="s">
        <v>559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394"/>
      <c r="AI40" s="394"/>
      <c r="AJ40" s="394"/>
      <c r="AK40" s="394"/>
      <c r="AL40" s="394"/>
    </row>
    <row r="41" spans="1:38" s="436" customFormat="1" ht="15" customHeight="1">
      <c r="A41" s="437">
        <v>12</v>
      </c>
      <c r="B41" s="438">
        <v>44725</v>
      </c>
      <c r="C41" s="439"/>
      <c r="D41" s="440" t="s">
        <v>136</v>
      </c>
      <c r="E41" s="441" t="s">
        <v>560</v>
      </c>
      <c r="F41" s="441">
        <v>624.5</v>
      </c>
      <c r="G41" s="441">
        <v>605</v>
      </c>
      <c r="H41" s="441">
        <v>627.5</v>
      </c>
      <c r="I41" s="441" t="s">
        <v>928</v>
      </c>
      <c r="J41" s="442" t="s">
        <v>929</v>
      </c>
      <c r="K41" s="442">
        <f t="shared" ref="K41:K43" si="36">H41-F41</f>
        <v>3</v>
      </c>
      <c r="L41" s="443">
        <f>(F41*-0.07)/100</f>
        <v>-0.43715000000000004</v>
      </c>
      <c r="M41" s="444">
        <f t="shared" ref="M41:M43" si="37">(K41+L41)/F41</f>
        <v>4.1038430744595681E-3</v>
      </c>
      <c r="N41" s="445" t="s">
        <v>680</v>
      </c>
      <c r="O41" s="446">
        <v>44725</v>
      </c>
      <c r="P41" s="289"/>
      <c r="Q41" s="289"/>
      <c r="R41" s="290" t="s">
        <v>559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13</v>
      </c>
      <c r="B42" s="475">
        <v>44725</v>
      </c>
      <c r="C42" s="472"/>
      <c r="D42" s="473" t="s">
        <v>113</v>
      </c>
      <c r="E42" s="474" t="s">
        <v>560</v>
      </c>
      <c r="F42" s="474">
        <v>995</v>
      </c>
      <c r="G42" s="474">
        <v>968</v>
      </c>
      <c r="H42" s="474">
        <v>968</v>
      </c>
      <c r="I42" s="474" t="s">
        <v>930</v>
      </c>
      <c r="J42" s="330" t="s">
        <v>984</v>
      </c>
      <c r="K42" s="330">
        <f t="shared" si="36"/>
        <v>-27</v>
      </c>
      <c r="L42" s="422">
        <f t="shared" ref="L42" si="38">(F42*-0.7)/100</f>
        <v>-6.9649999999999999</v>
      </c>
      <c r="M42" s="423">
        <f t="shared" si="37"/>
        <v>-3.4135678391959801E-2</v>
      </c>
      <c r="N42" s="330" t="s">
        <v>570</v>
      </c>
      <c r="O42" s="424">
        <v>44729</v>
      </c>
      <c r="P42" s="289"/>
      <c r="Q42" s="289"/>
      <c r="R42" s="290" t="s">
        <v>559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70">
        <v>14</v>
      </c>
      <c r="B43" s="475">
        <v>44725</v>
      </c>
      <c r="C43" s="472"/>
      <c r="D43" s="473" t="s">
        <v>71</v>
      </c>
      <c r="E43" s="474" t="s">
        <v>560</v>
      </c>
      <c r="F43" s="474">
        <v>240</v>
      </c>
      <c r="G43" s="474">
        <v>233</v>
      </c>
      <c r="H43" s="474">
        <v>233</v>
      </c>
      <c r="I43" s="474" t="s">
        <v>931</v>
      </c>
      <c r="J43" s="330" t="s">
        <v>969</v>
      </c>
      <c r="K43" s="330">
        <f t="shared" si="36"/>
        <v>-7</v>
      </c>
      <c r="L43" s="422">
        <f>(F43*-0.7)/100</f>
        <v>-1.68</v>
      </c>
      <c r="M43" s="423">
        <f t="shared" si="37"/>
        <v>-3.6166666666666666E-2</v>
      </c>
      <c r="N43" s="330" t="s">
        <v>570</v>
      </c>
      <c r="O43" s="424">
        <v>44732</v>
      </c>
      <c r="P43" s="289"/>
      <c r="Q43" s="289"/>
      <c r="R43" s="290" t="s">
        <v>559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70">
        <v>15</v>
      </c>
      <c r="B44" s="475">
        <v>44726</v>
      </c>
      <c r="C44" s="472"/>
      <c r="D44" s="473" t="s">
        <v>136</v>
      </c>
      <c r="E44" s="474" t="s">
        <v>560</v>
      </c>
      <c r="F44" s="474">
        <v>626</v>
      </c>
      <c r="G44" s="474">
        <v>605</v>
      </c>
      <c r="H44" s="474">
        <v>605</v>
      </c>
      <c r="I44" s="474" t="s">
        <v>928</v>
      </c>
      <c r="J44" s="330" t="s">
        <v>969</v>
      </c>
      <c r="K44" s="330">
        <f t="shared" ref="K44" si="39">H44-F44</f>
        <v>-21</v>
      </c>
      <c r="L44" s="422">
        <f t="shared" ref="L44" si="40">(F44*-0.7)/100</f>
        <v>-4.3819999999999997</v>
      </c>
      <c r="M44" s="423">
        <f t="shared" ref="M44" si="41">(K44+L44)/F44</f>
        <v>-4.0546325878594247E-2</v>
      </c>
      <c r="N44" s="330" t="s">
        <v>570</v>
      </c>
      <c r="O44" s="424">
        <v>44728</v>
      </c>
      <c r="P44" s="289"/>
      <c r="Q44" s="289"/>
      <c r="R44" s="290" t="s">
        <v>559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25">
        <v>16</v>
      </c>
      <c r="B45" s="469">
        <v>44727</v>
      </c>
      <c r="C45" s="427"/>
      <c r="D45" s="428" t="s">
        <v>295</v>
      </c>
      <c r="E45" s="429" t="s">
        <v>560</v>
      </c>
      <c r="F45" s="429">
        <v>224</v>
      </c>
      <c r="G45" s="429">
        <v>217</v>
      </c>
      <c r="H45" s="429">
        <v>229.5</v>
      </c>
      <c r="I45" s="429" t="s">
        <v>958</v>
      </c>
      <c r="J45" s="322" t="s">
        <v>959</v>
      </c>
      <c r="K45" s="322">
        <f t="shared" ref="K45" si="42">H45-F45</f>
        <v>5.5</v>
      </c>
      <c r="L45" s="323">
        <f>(F45*-0.07)/100</f>
        <v>-0.15680000000000002</v>
      </c>
      <c r="M45" s="324">
        <f t="shared" ref="M45" si="43">(K45+L45)/F45</f>
        <v>2.3853571428571429E-2</v>
      </c>
      <c r="N45" s="430" t="s">
        <v>558</v>
      </c>
      <c r="O45" s="431">
        <v>44727</v>
      </c>
      <c r="P45" s="289"/>
      <c r="Q45" s="289"/>
      <c r="R45" s="290" t="s">
        <v>559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425">
        <v>17</v>
      </c>
      <c r="B46" s="469">
        <v>44727</v>
      </c>
      <c r="C46" s="427"/>
      <c r="D46" s="428" t="s">
        <v>421</v>
      </c>
      <c r="E46" s="429" t="s">
        <v>560</v>
      </c>
      <c r="F46" s="429">
        <v>364</v>
      </c>
      <c r="G46" s="429">
        <v>353</v>
      </c>
      <c r="H46" s="429">
        <v>372.5</v>
      </c>
      <c r="I46" s="429" t="s">
        <v>960</v>
      </c>
      <c r="J46" s="322" t="s">
        <v>961</v>
      </c>
      <c r="K46" s="322">
        <f t="shared" ref="K46:K47" si="44">H46-F46</f>
        <v>8.5</v>
      </c>
      <c r="L46" s="323">
        <f>(F46*-0.07)/100</f>
        <v>-0.25480000000000003</v>
      </c>
      <c r="M46" s="324">
        <f t="shared" ref="M46:M47" si="45">(K46+L46)/F46</f>
        <v>2.2651648351648353E-2</v>
      </c>
      <c r="N46" s="430" t="s">
        <v>558</v>
      </c>
      <c r="O46" s="431">
        <v>44727</v>
      </c>
      <c r="P46" s="289"/>
      <c r="Q46" s="289"/>
      <c r="R46" s="290" t="s">
        <v>559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470">
        <v>18</v>
      </c>
      <c r="B47" s="475">
        <v>44728</v>
      </c>
      <c r="C47" s="472"/>
      <c r="D47" s="473" t="s">
        <v>342</v>
      </c>
      <c r="E47" s="474" t="s">
        <v>560</v>
      </c>
      <c r="F47" s="474">
        <v>706</v>
      </c>
      <c r="G47" s="474">
        <v>685</v>
      </c>
      <c r="H47" s="474">
        <v>685</v>
      </c>
      <c r="I47" s="474" t="s">
        <v>982</v>
      </c>
      <c r="J47" s="330" t="s">
        <v>969</v>
      </c>
      <c r="K47" s="330">
        <f t="shared" si="44"/>
        <v>-21</v>
      </c>
      <c r="L47" s="422">
        <f>(F47*-0.07)/100</f>
        <v>-0.49420000000000003</v>
      </c>
      <c r="M47" s="423">
        <f t="shared" si="45"/>
        <v>-3.0445042492917847E-2</v>
      </c>
      <c r="N47" s="330" t="s">
        <v>570</v>
      </c>
      <c r="O47" s="424">
        <v>44732</v>
      </c>
      <c r="P47" s="289"/>
      <c r="Q47" s="289"/>
      <c r="R47" s="290" t="s">
        <v>559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381">
        <v>19</v>
      </c>
      <c r="B48" s="432">
        <v>44732</v>
      </c>
      <c r="C48" s="383"/>
      <c r="D48" s="384" t="s">
        <v>61</v>
      </c>
      <c r="E48" s="385" t="s">
        <v>560</v>
      </c>
      <c r="F48" s="385" t="s">
        <v>991</v>
      </c>
      <c r="G48" s="385">
        <v>615</v>
      </c>
      <c r="H48" s="385"/>
      <c r="I48" s="385" t="s">
        <v>992</v>
      </c>
      <c r="J48" s="386" t="s">
        <v>561</v>
      </c>
      <c r="K48" s="386"/>
      <c r="L48" s="387"/>
      <c r="M48" s="388"/>
      <c r="N48" s="386"/>
      <c r="O48" s="389"/>
      <c r="P48" s="289"/>
      <c r="Q48" s="289"/>
      <c r="R48" s="290" t="s">
        <v>559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70">
        <v>20</v>
      </c>
      <c r="B49" s="475">
        <v>44732</v>
      </c>
      <c r="C49" s="472"/>
      <c r="D49" s="473" t="s">
        <v>396</v>
      </c>
      <c r="E49" s="474" t="s">
        <v>560</v>
      </c>
      <c r="F49" s="474">
        <v>172.5</v>
      </c>
      <c r="G49" s="474">
        <v>168</v>
      </c>
      <c r="H49" s="474">
        <v>168</v>
      </c>
      <c r="I49" s="474" t="s">
        <v>993</v>
      </c>
      <c r="J49" s="330" t="s">
        <v>995</v>
      </c>
      <c r="K49" s="330">
        <f t="shared" ref="K49" si="46">H49-F49</f>
        <v>-4.5</v>
      </c>
      <c r="L49" s="422">
        <f>(F49*-0.07)/100</f>
        <v>-0.12075000000000001</v>
      </c>
      <c r="M49" s="423">
        <f t="shared" ref="M49" si="47">(K49+L49)/F49</f>
        <v>-2.6786956521739132E-2</v>
      </c>
      <c r="N49" s="330" t="s">
        <v>570</v>
      </c>
      <c r="O49" s="424">
        <v>44732</v>
      </c>
      <c r="P49" s="289"/>
      <c r="Q49" s="289"/>
      <c r="R49" s="290" t="s">
        <v>559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25">
        <v>21</v>
      </c>
      <c r="B50" s="469">
        <v>44732</v>
      </c>
      <c r="C50" s="427"/>
      <c r="D50" s="428" t="s">
        <v>124</v>
      </c>
      <c r="E50" s="429" t="s">
        <v>560</v>
      </c>
      <c r="F50" s="429">
        <v>680</v>
      </c>
      <c r="G50" s="429">
        <v>662</v>
      </c>
      <c r="H50" s="429">
        <v>687.5</v>
      </c>
      <c r="I50" s="429" t="s">
        <v>994</v>
      </c>
      <c r="J50" s="322" t="s">
        <v>895</v>
      </c>
      <c r="K50" s="322">
        <f t="shared" ref="K50" si="48">H50-F50</f>
        <v>7.5</v>
      </c>
      <c r="L50" s="323">
        <f>(F50*-0.07)/100</f>
        <v>-0.47600000000000003</v>
      </c>
      <c r="M50" s="324">
        <f t="shared" ref="M50" si="49">(K50+L50)/F50</f>
        <v>1.0329411764705882E-2</v>
      </c>
      <c r="N50" s="430" t="s">
        <v>558</v>
      </c>
      <c r="O50" s="431">
        <v>44732</v>
      </c>
      <c r="P50" s="289"/>
      <c r="Q50" s="289"/>
      <c r="R50" s="290" t="s">
        <v>559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425">
        <v>22</v>
      </c>
      <c r="B51" s="469">
        <v>44733</v>
      </c>
      <c r="C51" s="427"/>
      <c r="D51" s="428" t="s">
        <v>295</v>
      </c>
      <c r="E51" s="429" t="s">
        <v>560</v>
      </c>
      <c r="F51" s="429">
        <v>199.5</v>
      </c>
      <c r="G51" s="429">
        <v>193</v>
      </c>
      <c r="H51" s="429">
        <v>204.5</v>
      </c>
      <c r="I51" s="429" t="s">
        <v>1006</v>
      </c>
      <c r="J51" s="453" t="s">
        <v>964</v>
      </c>
      <c r="K51" s="453">
        <f t="shared" ref="K51:K53" si="50">H51-F51</f>
        <v>5</v>
      </c>
      <c r="L51" s="476">
        <f>(F51*-0.07)/100</f>
        <v>-0.13965000000000002</v>
      </c>
      <c r="M51" s="477">
        <f t="shared" ref="M51:M53" si="51">(K51+L51)/F51</f>
        <v>2.4362656641604013E-2</v>
      </c>
      <c r="N51" s="478" t="s">
        <v>558</v>
      </c>
      <c r="O51" s="479">
        <v>44733</v>
      </c>
      <c r="P51" s="289"/>
      <c r="Q51" s="289"/>
      <c r="R51" s="290" t="s">
        <v>835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436" customFormat="1" ht="15" customHeight="1">
      <c r="A52" s="437">
        <v>23</v>
      </c>
      <c r="B52" s="438">
        <v>44733</v>
      </c>
      <c r="C52" s="439"/>
      <c r="D52" s="440" t="s">
        <v>149</v>
      </c>
      <c r="E52" s="441" t="s">
        <v>560</v>
      </c>
      <c r="F52" s="441">
        <v>997</v>
      </c>
      <c r="G52" s="441">
        <v>968</v>
      </c>
      <c r="H52" s="441">
        <v>999</v>
      </c>
      <c r="I52" s="441" t="s">
        <v>930</v>
      </c>
      <c r="J52" s="417" t="s">
        <v>1008</v>
      </c>
      <c r="K52" s="417">
        <f t="shared" si="50"/>
        <v>2</v>
      </c>
      <c r="L52" s="480">
        <f>(F52*-0.07)/100</f>
        <v>-0.69790000000000008</v>
      </c>
      <c r="M52" s="481">
        <f t="shared" si="51"/>
        <v>1.3060180541624874E-3</v>
      </c>
      <c r="N52" s="417" t="s">
        <v>680</v>
      </c>
      <c r="O52" s="446">
        <v>44733</v>
      </c>
      <c r="P52" s="289"/>
      <c r="Q52" s="289"/>
      <c r="R52" s="290" t="s">
        <v>559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433"/>
      <c r="AI52" s="434"/>
      <c r="AJ52" s="435"/>
      <c r="AK52" s="435"/>
      <c r="AL52" s="435"/>
    </row>
    <row r="53" spans="1:38" s="436" customFormat="1" ht="15" customHeight="1">
      <c r="A53" s="425">
        <v>24</v>
      </c>
      <c r="B53" s="469">
        <v>44733</v>
      </c>
      <c r="C53" s="427"/>
      <c r="D53" s="428" t="s">
        <v>325</v>
      </c>
      <c r="E53" s="429" t="s">
        <v>560</v>
      </c>
      <c r="F53" s="429">
        <v>658</v>
      </c>
      <c r="G53" s="429">
        <v>640</v>
      </c>
      <c r="H53" s="429">
        <v>677.5</v>
      </c>
      <c r="I53" s="429" t="s">
        <v>1007</v>
      </c>
      <c r="J53" s="322" t="s">
        <v>1035</v>
      </c>
      <c r="K53" s="322">
        <f t="shared" si="50"/>
        <v>19.5</v>
      </c>
      <c r="L53" s="323">
        <f t="shared" ref="L53" si="52">(F53*-0.7)/100</f>
        <v>-4.6059999999999999</v>
      </c>
      <c r="M53" s="324">
        <f t="shared" si="51"/>
        <v>2.2635258358662615E-2</v>
      </c>
      <c r="N53" s="322" t="s">
        <v>558</v>
      </c>
      <c r="O53" s="479">
        <v>44735</v>
      </c>
      <c r="P53" s="289"/>
      <c r="Q53" s="289"/>
      <c r="R53" s="290" t="s">
        <v>835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433"/>
      <c r="AI53" s="434"/>
      <c r="AJ53" s="435"/>
      <c r="AK53" s="435"/>
      <c r="AL53" s="435"/>
    </row>
    <row r="54" spans="1:38" s="436" customFormat="1" ht="15" customHeight="1">
      <c r="A54" s="425">
        <v>25</v>
      </c>
      <c r="B54" s="469">
        <v>44734</v>
      </c>
      <c r="C54" s="427"/>
      <c r="D54" s="428" t="s">
        <v>371</v>
      </c>
      <c r="E54" s="429" t="s">
        <v>560</v>
      </c>
      <c r="F54" s="429">
        <v>577</v>
      </c>
      <c r="G54" s="429">
        <v>560</v>
      </c>
      <c r="H54" s="429">
        <v>606</v>
      </c>
      <c r="I54" s="429">
        <v>600</v>
      </c>
      <c r="J54" s="322" t="s">
        <v>1062</v>
      </c>
      <c r="K54" s="322">
        <f t="shared" ref="K54" si="53">H54-F54</f>
        <v>29</v>
      </c>
      <c r="L54" s="323">
        <f t="shared" ref="L54" si="54">(F54*-0.7)/100</f>
        <v>-4.0389999999999997</v>
      </c>
      <c r="M54" s="324">
        <f t="shared" ref="M54" si="55">(K54+L54)/F54</f>
        <v>4.3259965337954939E-2</v>
      </c>
      <c r="N54" s="322" t="s">
        <v>558</v>
      </c>
      <c r="O54" s="479">
        <v>44739</v>
      </c>
      <c r="P54" s="289"/>
      <c r="Q54" s="289"/>
      <c r="R54" s="290" t="s">
        <v>559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433"/>
      <c r="AI54" s="434"/>
      <c r="AJ54" s="435"/>
      <c r="AK54" s="435"/>
      <c r="AL54" s="435"/>
    </row>
    <row r="55" spans="1:38" s="436" customFormat="1" ht="15" customHeight="1">
      <c r="A55" s="425">
        <v>26</v>
      </c>
      <c r="B55" s="469">
        <v>44734</v>
      </c>
      <c r="C55" s="427"/>
      <c r="D55" s="428" t="s">
        <v>209</v>
      </c>
      <c r="E55" s="429" t="s">
        <v>560</v>
      </c>
      <c r="F55" s="429">
        <v>620</v>
      </c>
      <c r="G55" s="429">
        <v>600</v>
      </c>
      <c r="H55" s="429">
        <v>640</v>
      </c>
      <c r="I55" s="429" t="s">
        <v>1021</v>
      </c>
      <c r="J55" s="322" t="s">
        <v>894</v>
      </c>
      <c r="K55" s="322">
        <f t="shared" ref="K55:K56" si="56">H55-F55</f>
        <v>20</v>
      </c>
      <c r="L55" s="323">
        <f t="shared" ref="L55:L56" si="57">(F55*-0.7)/100</f>
        <v>-4.34</v>
      </c>
      <c r="M55" s="324">
        <f t="shared" ref="M55:M57" si="58">(K55+L55)/F55</f>
        <v>2.5258064516129032E-2</v>
      </c>
      <c r="N55" s="322" t="s">
        <v>558</v>
      </c>
      <c r="O55" s="479">
        <v>44736</v>
      </c>
      <c r="P55" s="289"/>
      <c r="Q55" s="289"/>
      <c r="R55" s="290" t="s">
        <v>559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433"/>
      <c r="AI55" s="434"/>
      <c r="AJ55" s="435"/>
      <c r="AK55" s="435"/>
      <c r="AL55" s="435"/>
    </row>
    <row r="56" spans="1:38" s="436" customFormat="1" ht="15" customHeight="1">
      <c r="A56" s="425">
        <v>27</v>
      </c>
      <c r="B56" s="469">
        <v>44734</v>
      </c>
      <c r="C56" s="427"/>
      <c r="D56" s="428" t="s">
        <v>467</v>
      </c>
      <c r="E56" s="429" t="s">
        <v>560</v>
      </c>
      <c r="F56" s="429">
        <v>117</v>
      </c>
      <c r="G56" s="429">
        <v>113.5</v>
      </c>
      <c r="H56" s="429">
        <v>121.5</v>
      </c>
      <c r="I56" s="429" t="s">
        <v>1022</v>
      </c>
      <c r="J56" s="322" t="s">
        <v>942</v>
      </c>
      <c r="K56" s="322">
        <f t="shared" si="56"/>
        <v>4.5</v>
      </c>
      <c r="L56" s="323">
        <f t="shared" si="57"/>
        <v>-0.81899999999999995</v>
      </c>
      <c r="M56" s="324">
        <f t="shared" si="58"/>
        <v>3.1461538461538464E-2</v>
      </c>
      <c r="N56" s="322" t="s">
        <v>558</v>
      </c>
      <c r="O56" s="479">
        <v>44736</v>
      </c>
      <c r="P56" s="289"/>
      <c r="Q56" s="289"/>
      <c r="R56" s="290" t="s">
        <v>559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433"/>
      <c r="AI56" s="434"/>
      <c r="AJ56" s="435"/>
      <c r="AK56" s="435"/>
      <c r="AL56" s="435"/>
    </row>
    <row r="57" spans="1:38" s="436" customFormat="1" ht="15" customHeight="1">
      <c r="A57" s="381">
        <v>28</v>
      </c>
      <c r="B57" s="475">
        <v>44739</v>
      </c>
      <c r="C57" s="472"/>
      <c r="D57" s="473" t="s">
        <v>169</v>
      </c>
      <c r="E57" s="474" t="s">
        <v>862</v>
      </c>
      <c r="F57" s="474">
        <v>138</v>
      </c>
      <c r="G57" s="474">
        <v>142</v>
      </c>
      <c r="H57" s="474">
        <v>142</v>
      </c>
      <c r="I57" s="474" t="s">
        <v>1063</v>
      </c>
      <c r="J57" s="460" t="s">
        <v>1158</v>
      </c>
      <c r="K57" s="460">
        <f>F57-H57</f>
        <v>-4</v>
      </c>
      <c r="L57" s="461">
        <f>(F57*-0.7)/100</f>
        <v>-0.96599999999999997</v>
      </c>
      <c r="M57" s="462">
        <f t="shared" si="58"/>
        <v>-3.5985507246376815E-2</v>
      </c>
      <c r="N57" s="330" t="s">
        <v>570</v>
      </c>
      <c r="O57" s="498">
        <v>44742</v>
      </c>
      <c r="P57" s="289"/>
      <c r="Q57" s="289"/>
      <c r="R57" s="290" t="s">
        <v>835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433"/>
      <c r="AI57" s="434"/>
      <c r="AJ57" s="435"/>
      <c r="AK57" s="435"/>
      <c r="AL57" s="435"/>
    </row>
    <row r="58" spans="1:38" s="436" customFormat="1" ht="15" customHeight="1">
      <c r="A58" s="425">
        <v>29</v>
      </c>
      <c r="B58" s="469">
        <v>44740</v>
      </c>
      <c r="C58" s="427"/>
      <c r="D58" s="428" t="s">
        <v>325</v>
      </c>
      <c r="E58" s="429" t="s">
        <v>560</v>
      </c>
      <c r="F58" s="429">
        <v>720</v>
      </c>
      <c r="G58" s="429">
        <v>698</v>
      </c>
      <c r="H58" s="429">
        <v>734</v>
      </c>
      <c r="I58" s="429" t="s">
        <v>1078</v>
      </c>
      <c r="J58" s="453" t="s">
        <v>908</v>
      </c>
      <c r="K58" s="453">
        <f t="shared" ref="K58" si="59">H58-F58</f>
        <v>14</v>
      </c>
      <c r="L58" s="476">
        <f>(F58*-0.07)/100</f>
        <v>-0.504</v>
      </c>
      <c r="M58" s="477">
        <f t="shared" ref="M58" si="60">(K58+L58)/F58</f>
        <v>1.8744444444444446E-2</v>
      </c>
      <c r="N58" s="478" t="s">
        <v>558</v>
      </c>
      <c r="O58" s="479">
        <v>44740</v>
      </c>
      <c r="P58" s="289"/>
      <c r="Q58" s="289"/>
      <c r="R58" s="290" t="s">
        <v>559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433"/>
      <c r="AI58" s="434"/>
      <c r="AJ58" s="435"/>
      <c r="AK58" s="435"/>
      <c r="AL58" s="435"/>
    </row>
    <row r="59" spans="1:38" s="436" customFormat="1" ht="15" customHeight="1">
      <c r="A59" s="381">
        <v>30</v>
      </c>
      <c r="B59" s="475">
        <v>44740</v>
      </c>
      <c r="C59" s="472"/>
      <c r="D59" s="473" t="s">
        <v>371</v>
      </c>
      <c r="E59" s="474" t="s">
        <v>560</v>
      </c>
      <c r="F59" s="474">
        <v>596.5</v>
      </c>
      <c r="G59" s="474">
        <v>580</v>
      </c>
      <c r="H59" s="474">
        <v>580</v>
      </c>
      <c r="I59" s="474" t="s">
        <v>1081</v>
      </c>
      <c r="J59" s="460" t="s">
        <v>1157</v>
      </c>
      <c r="K59" s="460">
        <f t="shared" ref="K59" si="61">H59-F59</f>
        <v>-16.5</v>
      </c>
      <c r="L59" s="461">
        <f>(F59*-0.7)/100</f>
        <v>-4.1754999999999995</v>
      </c>
      <c r="M59" s="462">
        <f t="shared" ref="M59" si="62">(K59+L59)/F59</f>
        <v>-3.4661357921207038E-2</v>
      </c>
      <c r="N59" s="330" t="s">
        <v>570</v>
      </c>
      <c r="O59" s="498">
        <v>44742</v>
      </c>
      <c r="P59" s="289"/>
      <c r="Q59" s="289"/>
      <c r="R59" s="290" t="s">
        <v>559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433"/>
      <c r="AI59" s="434"/>
      <c r="AJ59" s="435"/>
      <c r="AK59" s="435"/>
      <c r="AL59" s="435"/>
    </row>
    <row r="60" spans="1:38" s="436" customFormat="1" ht="15" customHeight="1">
      <c r="A60" s="381"/>
      <c r="B60" s="432">
        <v>44741</v>
      </c>
      <c r="C60" s="383"/>
      <c r="D60" s="384" t="s">
        <v>125</v>
      </c>
      <c r="E60" s="385" t="s">
        <v>560</v>
      </c>
      <c r="F60" s="385" t="s">
        <v>1086</v>
      </c>
      <c r="G60" s="385">
        <v>1085</v>
      </c>
      <c r="H60" s="385"/>
      <c r="I60" s="385" t="s">
        <v>845</v>
      </c>
      <c r="J60" s="284" t="s">
        <v>561</v>
      </c>
      <c r="K60" s="284"/>
      <c r="L60" s="285"/>
      <c r="M60" s="286"/>
      <c r="N60" s="284"/>
      <c r="O60" s="308"/>
      <c r="P60" s="289"/>
      <c r="Q60" s="289"/>
      <c r="R60" s="290" t="s">
        <v>559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433"/>
      <c r="AI60" s="434"/>
      <c r="AJ60" s="435"/>
      <c r="AK60" s="435"/>
      <c r="AL60" s="435"/>
    </row>
    <row r="61" spans="1:38" s="436" customFormat="1" ht="15" customHeight="1">
      <c r="A61" s="381"/>
      <c r="B61" s="475">
        <v>44742</v>
      </c>
      <c r="C61" s="472"/>
      <c r="D61" s="473" t="s">
        <v>1159</v>
      </c>
      <c r="E61" s="474" t="s">
        <v>560</v>
      </c>
      <c r="F61" s="474">
        <v>892.5</v>
      </c>
      <c r="G61" s="474">
        <v>865</v>
      </c>
      <c r="H61" s="474">
        <v>865</v>
      </c>
      <c r="I61" s="474" t="s">
        <v>1161</v>
      </c>
      <c r="J61" s="460" t="s">
        <v>1160</v>
      </c>
      <c r="K61" s="460">
        <f t="shared" ref="K61" si="63">H61-F61</f>
        <v>-27.5</v>
      </c>
      <c r="L61" s="461">
        <f>(F61*-0.07)/100</f>
        <v>-0.62475000000000014</v>
      </c>
      <c r="M61" s="462">
        <f t="shared" ref="M61" si="64">(K61+L61)/F61</f>
        <v>-3.151232492997199E-2</v>
      </c>
      <c r="N61" s="330" t="s">
        <v>570</v>
      </c>
      <c r="O61" s="498">
        <v>44742</v>
      </c>
      <c r="P61" s="289"/>
      <c r="Q61" s="289"/>
      <c r="R61" s="290" t="s">
        <v>559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46"/>
      <c r="AG61" s="246"/>
      <c r="AH61" s="433"/>
      <c r="AI61" s="434"/>
      <c r="AJ61" s="435"/>
      <c r="AK61" s="435"/>
      <c r="AL61" s="435"/>
    </row>
    <row r="62" spans="1:38" s="392" customFormat="1" ht="15" customHeight="1">
      <c r="A62" s="381"/>
      <c r="B62" s="382"/>
      <c r="C62" s="383"/>
      <c r="D62" s="384"/>
      <c r="E62" s="385"/>
      <c r="F62" s="385"/>
      <c r="G62" s="385"/>
      <c r="H62" s="385"/>
      <c r="I62" s="385"/>
      <c r="J62" s="284"/>
      <c r="K62" s="284"/>
      <c r="L62" s="285"/>
      <c r="M62" s="286"/>
      <c r="N62" s="284"/>
      <c r="O62" s="308"/>
      <c r="P62" s="289"/>
      <c r="Q62" s="289"/>
      <c r="R62" s="290"/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390"/>
      <c r="AJ62" s="391"/>
      <c r="AK62" s="391"/>
      <c r="AL62" s="391"/>
    </row>
    <row r="63" spans="1:38" ht="15" customHeight="1">
      <c r="A63" s="292"/>
      <c r="B63" s="293"/>
      <c r="C63" s="294"/>
      <c r="D63" s="295"/>
      <c r="E63" s="296"/>
      <c r="F63" s="296"/>
      <c r="G63" s="296"/>
      <c r="H63" s="296"/>
      <c r="I63" s="296"/>
      <c r="J63" s="297"/>
      <c r="K63" s="297"/>
      <c r="L63" s="298"/>
      <c r="M63" s="299"/>
      <c r="N63" s="297"/>
      <c r="O63" s="300"/>
      <c r="P63" s="289"/>
      <c r="Q63" s="289"/>
      <c r="R63" s="290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46"/>
      <c r="AH63" s="1"/>
      <c r="AI63" s="1"/>
      <c r="AJ63" s="1"/>
      <c r="AK63" s="1"/>
      <c r="AL63" s="1"/>
    </row>
    <row r="64" spans="1:38" ht="44.25" customHeight="1">
      <c r="A64" s="119" t="s">
        <v>562</v>
      </c>
      <c r="B64" s="142"/>
      <c r="C64" s="142"/>
      <c r="D64" s="1"/>
      <c r="E64" s="6"/>
      <c r="F64" s="6"/>
      <c r="G64" s="6"/>
      <c r="H64" s="6" t="s">
        <v>574</v>
      </c>
      <c r="I64" s="6"/>
      <c r="J64" s="6"/>
      <c r="K64" s="115"/>
      <c r="L64" s="144"/>
      <c r="M64" s="115"/>
      <c r="N64" s="116"/>
      <c r="O64" s="11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283"/>
      <c r="AD64" s="283"/>
      <c r="AE64" s="283"/>
      <c r="AF64" s="283"/>
      <c r="AG64" s="283"/>
      <c r="AH64" s="283"/>
    </row>
    <row r="65" spans="1:38" ht="12.75" customHeight="1">
      <c r="A65" s="126" t="s">
        <v>563</v>
      </c>
      <c r="B65" s="119"/>
      <c r="C65" s="119"/>
      <c r="D65" s="119"/>
      <c r="E65" s="41"/>
      <c r="F65" s="127" t="s">
        <v>564</v>
      </c>
      <c r="G65" s="56"/>
      <c r="H65" s="41"/>
      <c r="I65" s="56"/>
      <c r="J65" s="6"/>
      <c r="K65" s="145"/>
      <c r="L65" s="146"/>
      <c r="M65" s="6"/>
      <c r="N65" s="109"/>
      <c r="O65" s="147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26"/>
      <c r="B66" s="119"/>
      <c r="C66" s="119"/>
      <c r="D66" s="119"/>
      <c r="E66" s="6"/>
      <c r="F66" s="127" t="s">
        <v>566</v>
      </c>
      <c r="G66" s="56"/>
      <c r="H66" s="41"/>
      <c r="I66" s="56"/>
      <c r="J66" s="6"/>
      <c r="K66" s="145"/>
      <c r="L66" s="146"/>
      <c r="M66" s="6"/>
      <c r="N66" s="109"/>
      <c r="O66" s="147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19"/>
      <c r="B67" s="119"/>
      <c r="C67" s="119"/>
      <c r="D67" s="119"/>
      <c r="E67" s="6"/>
      <c r="F67" s="6"/>
      <c r="G67" s="6"/>
      <c r="H67" s="6"/>
      <c r="I67" s="6"/>
      <c r="J67" s="132"/>
      <c r="K67" s="129"/>
      <c r="L67" s="130"/>
      <c r="M67" s="6"/>
      <c r="N67" s="133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48" t="s">
        <v>575</v>
      </c>
      <c r="B68" s="148"/>
      <c r="C68" s="148"/>
      <c r="D68" s="148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6" t="s">
        <v>16</v>
      </c>
      <c r="B69" s="96" t="s">
        <v>535</v>
      </c>
      <c r="C69" s="96"/>
      <c r="D69" s="97" t="s">
        <v>546</v>
      </c>
      <c r="E69" s="96" t="s">
        <v>547</v>
      </c>
      <c r="F69" s="96" t="s">
        <v>548</v>
      </c>
      <c r="G69" s="96" t="s">
        <v>568</v>
      </c>
      <c r="H69" s="96" t="s">
        <v>550</v>
      </c>
      <c r="I69" s="96" t="s">
        <v>551</v>
      </c>
      <c r="J69" s="95" t="s">
        <v>552</v>
      </c>
      <c r="K69" s="149" t="s">
        <v>576</v>
      </c>
      <c r="L69" s="98" t="s">
        <v>554</v>
      </c>
      <c r="M69" s="149" t="s">
        <v>577</v>
      </c>
      <c r="N69" s="96" t="s">
        <v>578</v>
      </c>
      <c r="O69" s="95" t="s">
        <v>556</v>
      </c>
      <c r="P69" s="97" t="s">
        <v>557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247" customFormat="1" ht="12.75" customHeight="1">
      <c r="A70" s="336">
        <v>1</v>
      </c>
      <c r="B70" s="334">
        <v>44713</v>
      </c>
      <c r="C70" s="352"/>
      <c r="D70" s="335" t="s">
        <v>846</v>
      </c>
      <c r="E70" s="336" t="s">
        <v>560</v>
      </c>
      <c r="F70" s="336">
        <v>2750</v>
      </c>
      <c r="G70" s="336">
        <v>2700</v>
      </c>
      <c r="H70" s="331">
        <v>2700</v>
      </c>
      <c r="I70" s="331" t="s">
        <v>847</v>
      </c>
      <c r="J70" s="330" t="s">
        <v>853</v>
      </c>
      <c r="K70" s="331">
        <f t="shared" ref="K70" si="65">H70-F70</f>
        <v>-50</v>
      </c>
      <c r="L70" s="332">
        <f t="shared" ref="L70" si="66">(H70*N70)*0.07%</f>
        <v>472.50000000000006</v>
      </c>
      <c r="M70" s="333">
        <f t="shared" ref="M70" si="67">(K70*N70)-L70</f>
        <v>-12972.5</v>
      </c>
      <c r="N70" s="331">
        <v>250</v>
      </c>
      <c r="O70" s="340" t="s">
        <v>570</v>
      </c>
      <c r="P70" s="334">
        <v>44714</v>
      </c>
      <c r="Q70" s="249"/>
      <c r="R70" s="290" t="s">
        <v>559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2</v>
      </c>
      <c r="B71" s="362">
        <v>44713</v>
      </c>
      <c r="C71" s="367"/>
      <c r="D71" s="368" t="s">
        <v>848</v>
      </c>
      <c r="E71" s="365" t="s">
        <v>560</v>
      </c>
      <c r="F71" s="365">
        <v>16505</v>
      </c>
      <c r="G71" s="365">
        <v>16350</v>
      </c>
      <c r="H71" s="369">
        <v>16560</v>
      </c>
      <c r="I71" s="369">
        <v>16800</v>
      </c>
      <c r="J71" s="370" t="s">
        <v>697</v>
      </c>
      <c r="K71" s="369">
        <f t="shared" ref="K71" si="68">H71-F71</f>
        <v>55</v>
      </c>
      <c r="L71" s="371">
        <f t="shared" ref="L71" si="69">(H71*N71)*0.07%</f>
        <v>579.60000000000014</v>
      </c>
      <c r="M71" s="372">
        <f t="shared" ref="M71" si="70">(K71*N71)-L71</f>
        <v>2170.3999999999996</v>
      </c>
      <c r="N71" s="369">
        <v>50</v>
      </c>
      <c r="O71" s="322" t="s">
        <v>558</v>
      </c>
      <c r="P71" s="362">
        <v>44714</v>
      </c>
      <c r="Q71" s="249"/>
      <c r="R71" s="290" t="s">
        <v>559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65">
        <v>3</v>
      </c>
      <c r="B72" s="362">
        <v>44714</v>
      </c>
      <c r="C72" s="367"/>
      <c r="D72" s="368" t="s">
        <v>854</v>
      </c>
      <c r="E72" s="365" t="s">
        <v>560</v>
      </c>
      <c r="F72" s="365">
        <v>16510</v>
      </c>
      <c r="G72" s="365">
        <v>16370</v>
      </c>
      <c r="H72" s="369">
        <v>16590</v>
      </c>
      <c r="I72" s="369" t="s">
        <v>855</v>
      </c>
      <c r="J72" s="370" t="s">
        <v>859</v>
      </c>
      <c r="K72" s="369">
        <f t="shared" ref="K72" si="71">H72-F72</f>
        <v>80</v>
      </c>
      <c r="L72" s="371">
        <f t="shared" ref="L72" si="72">(H72*N72)*0.07%</f>
        <v>580.65000000000009</v>
      </c>
      <c r="M72" s="372">
        <f t="shared" ref="M72" si="73">(K72*N72)-L72</f>
        <v>3419.35</v>
      </c>
      <c r="N72" s="369">
        <v>50</v>
      </c>
      <c r="O72" s="322" t="s">
        <v>558</v>
      </c>
      <c r="P72" s="362">
        <v>44714</v>
      </c>
      <c r="Q72" s="249"/>
      <c r="R72" s="290" t="s">
        <v>559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5">
        <v>4</v>
      </c>
      <c r="B73" s="362">
        <v>44715</v>
      </c>
      <c r="C73" s="367"/>
      <c r="D73" s="368" t="s">
        <v>854</v>
      </c>
      <c r="E73" s="365" t="s">
        <v>862</v>
      </c>
      <c r="F73" s="365">
        <v>16765</v>
      </c>
      <c r="G73" s="365">
        <v>16910</v>
      </c>
      <c r="H73" s="369">
        <v>16700</v>
      </c>
      <c r="I73" s="369" t="s">
        <v>863</v>
      </c>
      <c r="J73" s="370" t="s">
        <v>864</v>
      </c>
      <c r="K73" s="369">
        <f>F73-H73</f>
        <v>65</v>
      </c>
      <c r="L73" s="371">
        <f t="shared" ref="L73:L74" si="74">(H73*N73)*0.07%</f>
        <v>584.50000000000011</v>
      </c>
      <c r="M73" s="372">
        <f t="shared" ref="M73:M74" si="75">(K73*N73)-L73</f>
        <v>2665.5</v>
      </c>
      <c r="N73" s="369">
        <v>50</v>
      </c>
      <c r="O73" s="322" t="s">
        <v>558</v>
      </c>
      <c r="P73" s="362">
        <v>44715</v>
      </c>
      <c r="Q73" s="249"/>
      <c r="R73" s="290" t="s">
        <v>559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36">
        <v>5</v>
      </c>
      <c r="B74" s="334">
        <v>44715</v>
      </c>
      <c r="C74" s="352"/>
      <c r="D74" s="335" t="s">
        <v>865</v>
      </c>
      <c r="E74" s="336" t="s">
        <v>560</v>
      </c>
      <c r="F74" s="336">
        <v>1574</v>
      </c>
      <c r="G74" s="336">
        <v>1545</v>
      </c>
      <c r="H74" s="331">
        <v>1545</v>
      </c>
      <c r="I74" s="331" t="s">
        <v>866</v>
      </c>
      <c r="J74" s="330" t="s">
        <v>883</v>
      </c>
      <c r="K74" s="331">
        <f t="shared" ref="K74" si="76">H74-F74</f>
        <v>-29</v>
      </c>
      <c r="L74" s="332">
        <f t="shared" si="74"/>
        <v>378.52500000000003</v>
      </c>
      <c r="M74" s="333">
        <f t="shared" si="75"/>
        <v>-10528.525</v>
      </c>
      <c r="N74" s="331">
        <v>350</v>
      </c>
      <c r="O74" s="340" t="s">
        <v>570</v>
      </c>
      <c r="P74" s="334">
        <v>44718</v>
      </c>
      <c r="Q74" s="249"/>
      <c r="R74" s="253" t="s">
        <v>559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65">
        <v>6</v>
      </c>
      <c r="B75" s="362">
        <v>44718</v>
      </c>
      <c r="C75" s="367"/>
      <c r="D75" s="368" t="s">
        <v>868</v>
      </c>
      <c r="E75" s="365" t="s">
        <v>862</v>
      </c>
      <c r="F75" s="365">
        <v>683</v>
      </c>
      <c r="G75" s="365">
        <v>693</v>
      </c>
      <c r="H75" s="369">
        <v>676</v>
      </c>
      <c r="I75" s="369" t="s">
        <v>869</v>
      </c>
      <c r="J75" s="370" t="s">
        <v>870</v>
      </c>
      <c r="K75" s="369">
        <f>F75-H75</f>
        <v>7</v>
      </c>
      <c r="L75" s="371">
        <f t="shared" ref="L75:L78" si="77">(H75*N75)*0.07%</f>
        <v>567.84</v>
      </c>
      <c r="M75" s="372">
        <f t="shared" ref="M75:M78" si="78">(K75*N75)-L75</f>
        <v>7832.16</v>
      </c>
      <c r="N75" s="369">
        <v>1200</v>
      </c>
      <c r="O75" s="322" t="s">
        <v>558</v>
      </c>
      <c r="P75" s="362">
        <v>44718</v>
      </c>
      <c r="Q75" s="249"/>
      <c r="R75" s="253" t="s">
        <v>559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65">
        <v>7</v>
      </c>
      <c r="B76" s="362">
        <v>44718</v>
      </c>
      <c r="C76" s="367"/>
      <c r="D76" s="368" t="s">
        <v>871</v>
      </c>
      <c r="E76" s="365" t="s">
        <v>560</v>
      </c>
      <c r="F76" s="365">
        <v>239.5</v>
      </c>
      <c r="G76" s="365">
        <v>236.5</v>
      </c>
      <c r="H76" s="369">
        <v>242.25</v>
      </c>
      <c r="I76" s="369" t="s">
        <v>872</v>
      </c>
      <c r="J76" s="370" t="s">
        <v>873</v>
      </c>
      <c r="K76" s="369">
        <f t="shared" ref="K76" si="79">H76-F76</f>
        <v>2.75</v>
      </c>
      <c r="L76" s="371">
        <f t="shared" si="77"/>
        <v>644.3850000000001</v>
      </c>
      <c r="M76" s="372">
        <f t="shared" si="78"/>
        <v>9805.6149999999998</v>
      </c>
      <c r="N76" s="369">
        <v>3800</v>
      </c>
      <c r="O76" s="322" t="s">
        <v>558</v>
      </c>
      <c r="P76" s="362">
        <v>44718</v>
      </c>
      <c r="Q76" s="249"/>
      <c r="R76" s="253" t="s">
        <v>559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36">
        <v>8</v>
      </c>
      <c r="B77" s="334">
        <v>44718</v>
      </c>
      <c r="C77" s="352"/>
      <c r="D77" s="335" t="s">
        <v>874</v>
      </c>
      <c r="E77" s="336" t="s">
        <v>862</v>
      </c>
      <c r="F77" s="336">
        <v>107.25</v>
      </c>
      <c r="G77" s="336">
        <v>111</v>
      </c>
      <c r="H77" s="336">
        <v>110</v>
      </c>
      <c r="I77" s="331" t="s">
        <v>875</v>
      </c>
      <c r="J77" s="330" t="s">
        <v>884</v>
      </c>
      <c r="K77" s="331">
        <f>F77-H77</f>
        <v>-2.75</v>
      </c>
      <c r="L77" s="332">
        <f t="shared" si="77"/>
        <v>223.30000000000004</v>
      </c>
      <c r="M77" s="333">
        <f t="shared" si="78"/>
        <v>-8198.2999999999993</v>
      </c>
      <c r="N77" s="331">
        <v>2900</v>
      </c>
      <c r="O77" s="340" t="s">
        <v>570</v>
      </c>
      <c r="P77" s="334">
        <v>44719</v>
      </c>
      <c r="Q77" s="249"/>
      <c r="R77" s="253" t="s">
        <v>559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36">
        <v>9</v>
      </c>
      <c r="B78" s="334">
        <v>44719</v>
      </c>
      <c r="C78" s="352"/>
      <c r="D78" s="335" t="s">
        <v>885</v>
      </c>
      <c r="E78" s="336" t="s">
        <v>560</v>
      </c>
      <c r="F78" s="336">
        <v>3390</v>
      </c>
      <c r="G78" s="336">
        <v>3300</v>
      </c>
      <c r="H78" s="352">
        <v>3300</v>
      </c>
      <c r="I78" s="331" t="s">
        <v>886</v>
      </c>
      <c r="J78" s="330" t="s">
        <v>926</v>
      </c>
      <c r="K78" s="331">
        <f t="shared" ref="K78" si="80">H78-F78</f>
        <v>-90</v>
      </c>
      <c r="L78" s="332">
        <f t="shared" si="77"/>
        <v>346.50000000000006</v>
      </c>
      <c r="M78" s="333">
        <f t="shared" si="78"/>
        <v>-13846.5</v>
      </c>
      <c r="N78" s="331">
        <v>150</v>
      </c>
      <c r="O78" s="340" t="s">
        <v>570</v>
      </c>
      <c r="P78" s="334">
        <v>44725</v>
      </c>
      <c r="Q78" s="249"/>
      <c r="R78" s="253" t="s">
        <v>559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408">
        <v>10</v>
      </c>
      <c r="B79" s="409">
        <v>44719</v>
      </c>
      <c r="C79" s="416"/>
      <c r="D79" s="410" t="s">
        <v>854</v>
      </c>
      <c r="E79" s="408" t="s">
        <v>560</v>
      </c>
      <c r="F79" s="408">
        <v>16440</v>
      </c>
      <c r="G79" s="408">
        <v>16340</v>
      </c>
      <c r="H79" s="411">
        <v>16455</v>
      </c>
      <c r="I79" s="411" t="s">
        <v>887</v>
      </c>
      <c r="J79" s="417" t="s">
        <v>900</v>
      </c>
      <c r="K79" s="411">
        <f t="shared" ref="K79:K80" si="81">H79-F79</f>
        <v>15</v>
      </c>
      <c r="L79" s="418">
        <f t="shared" ref="L79:L80" si="82">(H79*N79)*0.07%</f>
        <v>575.92500000000007</v>
      </c>
      <c r="M79" s="412">
        <f t="shared" ref="M79:M80" si="83">(K79*N79)-L79</f>
        <v>174.07499999999993</v>
      </c>
      <c r="N79" s="411">
        <v>50</v>
      </c>
      <c r="O79" s="406" t="s">
        <v>680</v>
      </c>
      <c r="P79" s="409">
        <v>44720</v>
      </c>
      <c r="Q79" s="249"/>
      <c r="R79" s="253" t="s">
        <v>559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65">
        <v>11</v>
      </c>
      <c r="B80" s="362">
        <v>44720</v>
      </c>
      <c r="C80" s="367"/>
      <c r="D80" s="368" t="s">
        <v>898</v>
      </c>
      <c r="E80" s="365" t="s">
        <v>560</v>
      </c>
      <c r="F80" s="365">
        <v>2352.5</v>
      </c>
      <c r="G80" s="365">
        <v>2305</v>
      </c>
      <c r="H80" s="369">
        <v>2395</v>
      </c>
      <c r="I80" s="369" t="s">
        <v>899</v>
      </c>
      <c r="J80" s="370" t="s">
        <v>914</v>
      </c>
      <c r="K80" s="369">
        <f t="shared" si="81"/>
        <v>42.5</v>
      </c>
      <c r="L80" s="371">
        <f t="shared" si="82"/>
        <v>461.03750000000008</v>
      </c>
      <c r="M80" s="372">
        <f t="shared" si="83"/>
        <v>11226.4625</v>
      </c>
      <c r="N80" s="369">
        <v>275</v>
      </c>
      <c r="O80" s="322" t="s">
        <v>558</v>
      </c>
      <c r="P80" s="362">
        <v>44722</v>
      </c>
      <c r="Q80" s="249"/>
      <c r="R80" s="253" t="s">
        <v>835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36">
        <v>12</v>
      </c>
      <c r="B81" s="334">
        <v>44720</v>
      </c>
      <c r="C81" s="352"/>
      <c r="D81" s="335" t="s">
        <v>854</v>
      </c>
      <c r="E81" s="336" t="s">
        <v>560</v>
      </c>
      <c r="F81" s="336">
        <v>16400</v>
      </c>
      <c r="G81" s="336">
        <v>16330</v>
      </c>
      <c r="H81" s="331">
        <v>16295</v>
      </c>
      <c r="I81" s="331" t="s">
        <v>887</v>
      </c>
      <c r="J81" s="330" t="s">
        <v>902</v>
      </c>
      <c r="K81" s="331">
        <f t="shared" ref="K81:K82" si="84">H81-F81</f>
        <v>-105</v>
      </c>
      <c r="L81" s="332">
        <f t="shared" ref="L81:L82" si="85">(H81*N81)*0.07%</f>
        <v>570.32500000000005</v>
      </c>
      <c r="M81" s="333">
        <f t="shared" ref="M81:M82" si="86">(K81*N81)-L81</f>
        <v>-5820.3249999999998</v>
      </c>
      <c r="N81" s="331">
        <v>50</v>
      </c>
      <c r="O81" s="340" t="s">
        <v>570</v>
      </c>
      <c r="P81" s="334">
        <v>44721</v>
      </c>
      <c r="Q81" s="249"/>
      <c r="R81" s="253" t="s">
        <v>559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2.75" customHeight="1">
      <c r="A82" s="365">
        <v>13</v>
      </c>
      <c r="B82" s="362">
        <v>44721</v>
      </c>
      <c r="C82" s="367"/>
      <c r="D82" s="368" t="s">
        <v>909</v>
      </c>
      <c r="E82" s="365" t="s">
        <v>560</v>
      </c>
      <c r="F82" s="365">
        <v>3640</v>
      </c>
      <c r="G82" s="365">
        <v>3540</v>
      </c>
      <c r="H82" s="369">
        <v>3710</v>
      </c>
      <c r="I82" s="369" t="s">
        <v>910</v>
      </c>
      <c r="J82" s="370" t="s">
        <v>741</v>
      </c>
      <c r="K82" s="369">
        <f t="shared" si="84"/>
        <v>70</v>
      </c>
      <c r="L82" s="371">
        <f t="shared" si="85"/>
        <v>324.62500000000006</v>
      </c>
      <c r="M82" s="372">
        <f t="shared" si="86"/>
        <v>8425.375</v>
      </c>
      <c r="N82" s="369">
        <v>125</v>
      </c>
      <c r="O82" s="453" t="s">
        <v>558</v>
      </c>
      <c r="P82" s="362">
        <v>44722</v>
      </c>
      <c r="Q82" s="249"/>
      <c r="R82" s="253" t="s">
        <v>835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2.75" customHeight="1">
      <c r="A83" s="336">
        <v>14</v>
      </c>
      <c r="B83" s="334">
        <v>44721</v>
      </c>
      <c r="C83" s="352"/>
      <c r="D83" s="335" t="s">
        <v>911</v>
      </c>
      <c r="E83" s="336" t="s">
        <v>560</v>
      </c>
      <c r="F83" s="336">
        <v>1877.5</v>
      </c>
      <c r="G83" s="336">
        <v>1815</v>
      </c>
      <c r="H83" s="331">
        <v>1815</v>
      </c>
      <c r="I83" s="331" t="s">
        <v>912</v>
      </c>
      <c r="J83" s="330" t="s">
        <v>925</v>
      </c>
      <c r="K83" s="331">
        <f t="shared" ref="K83:K85" si="87">H83-F83</f>
        <v>-62.5</v>
      </c>
      <c r="L83" s="332">
        <f t="shared" ref="L83:L85" si="88">(H83*N83)*0.07%</f>
        <v>254.10000000000002</v>
      </c>
      <c r="M83" s="333">
        <f t="shared" ref="M83:M85" si="89">(K83*N83)-L83</f>
        <v>-12754.1</v>
      </c>
      <c r="N83" s="331">
        <v>200</v>
      </c>
      <c r="O83" s="340" t="s">
        <v>570</v>
      </c>
      <c r="P83" s="334">
        <v>44725</v>
      </c>
      <c r="Q83" s="249"/>
      <c r="R83" s="253" t="s">
        <v>835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2.75" customHeight="1">
      <c r="A84" s="336">
        <v>15</v>
      </c>
      <c r="B84" s="334">
        <v>44722</v>
      </c>
      <c r="C84" s="352"/>
      <c r="D84" s="335" t="s">
        <v>915</v>
      </c>
      <c r="E84" s="336" t="s">
        <v>560</v>
      </c>
      <c r="F84" s="336">
        <v>726</v>
      </c>
      <c r="G84" s="336">
        <v>717</v>
      </c>
      <c r="H84" s="331">
        <v>717</v>
      </c>
      <c r="I84" s="331" t="s">
        <v>916</v>
      </c>
      <c r="J84" s="330" t="s">
        <v>924</v>
      </c>
      <c r="K84" s="331">
        <f t="shared" si="87"/>
        <v>-9</v>
      </c>
      <c r="L84" s="332">
        <f t="shared" si="88"/>
        <v>690.11250000000007</v>
      </c>
      <c r="M84" s="333">
        <f t="shared" si="89"/>
        <v>-13065.112499999999</v>
      </c>
      <c r="N84" s="331">
        <v>1375</v>
      </c>
      <c r="O84" s="340" t="s">
        <v>570</v>
      </c>
      <c r="P84" s="334">
        <v>44725</v>
      </c>
      <c r="Q84" s="249"/>
      <c r="R84" s="253" t="s">
        <v>559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2.75" customHeight="1">
      <c r="A85" s="365">
        <v>16</v>
      </c>
      <c r="B85" s="362">
        <v>166</v>
      </c>
      <c r="C85" s="367"/>
      <c r="D85" s="368" t="s">
        <v>952</v>
      </c>
      <c r="E85" s="365" t="s">
        <v>560</v>
      </c>
      <c r="F85" s="365">
        <v>2550</v>
      </c>
      <c r="G85" s="365">
        <v>2498</v>
      </c>
      <c r="H85" s="369">
        <v>2593</v>
      </c>
      <c r="I85" s="369" t="s">
        <v>953</v>
      </c>
      <c r="J85" s="370" t="s">
        <v>954</v>
      </c>
      <c r="K85" s="369">
        <f t="shared" si="87"/>
        <v>43</v>
      </c>
      <c r="L85" s="371">
        <f t="shared" si="88"/>
        <v>453.77500000000009</v>
      </c>
      <c r="M85" s="372">
        <f t="shared" si="89"/>
        <v>10296.225</v>
      </c>
      <c r="N85" s="369">
        <v>250</v>
      </c>
      <c r="O85" s="453" t="s">
        <v>558</v>
      </c>
      <c r="P85" s="362">
        <v>44726</v>
      </c>
      <c r="Q85" s="249"/>
      <c r="R85" s="253" t="s">
        <v>835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2.75" customHeight="1">
      <c r="A86" s="365">
        <v>17</v>
      </c>
      <c r="B86" s="362">
        <v>166</v>
      </c>
      <c r="C86" s="367"/>
      <c r="D86" s="368" t="s">
        <v>898</v>
      </c>
      <c r="E86" s="365" t="s">
        <v>560</v>
      </c>
      <c r="F86" s="365">
        <v>2327.5</v>
      </c>
      <c r="G86" s="365">
        <v>2280</v>
      </c>
      <c r="H86" s="369">
        <v>2360</v>
      </c>
      <c r="I86" s="369" t="s">
        <v>939</v>
      </c>
      <c r="J86" s="370" t="s">
        <v>724</v>
      </c>
      <c r="K86" s="369">
        <f t="shared" ref="K86" si="90">H86-F86</f>
        <v>32.5</v>
      </c>
      <c r="L86" s="371">
        <f t="shared" ref="L86:L88" si="91">(H86*N86)*0.07%</f>
        <v>454.30000000000007</v>
      </c>
      <c r="M86" s="372">
        <f t="shared" ref="M86:M88" si="92">(K86*N86)-L86</f>
        <v>8483.2000000000007</v>
      </c>
      <c r="N86" s="369">
        <v>275</v>
      </c>
      <c r="O86" s="453" t="s">
        <v>558</v>
      </c>
      <c r="P86" s="362">
        <v>44726</v>
      </c>
      <c r="Q86" s="249"/>
      <c r="R86" s="253" t="s">
        <v>835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2.75" customHeight="1">
      <c r="A87" s="365">
        <v>18</v>
      </c>
      <c r="B87" s="362">
        <v>166</v>
      </c>
      <c r="C87" s="367"/>
      <c r="D87" s="368" t="s">
        <v>943</v>
      </c>
      <c r="E87" s="365" t="s">
        <v>862</v>
      </c>
      <c r="F87" s="365">
        <v>577</v>
      </c>
      <c r="G87" s="365">
        <v>588</v>
      </c>
      <c r="H87" s="369">
        <v>569</v>
      </c>
      <c r="I87" s="369" t="s">
        <v>944</v>
      </c>
      <c r="J87" s="370" t="s">
        <v>945</v>
      </c>
      <c r="K87" s="369">
        <f>F87-H87</f>
        <v>8</v>
      </c>
      <c r="L87" s="371">
        <f t="shared" si="91"/>
        <v>438.13000000000005</v>
      </c>
      <c r="M87" s="372">
        <f t="shared" si="92"/>
        <v>8361.8700000000008</v>
      </c>
      <c r="N87" s="369">
        <v>1100</v>
      </c>
      <c r="O87" s="453" t="s">
        <v>558</v>
      </c>
      <c r="P87" s="362">
        <v>44726</v>
      </c>
      <c r="Q87" s="249"/>
      <c r="R87" s="253" t="s">
        <v>835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2.75" customHeight="1">
      <c r="A88" s="336">
        <v>19</v>
      </c>
      <c r="B88" s="334">
        <v>166</v>
      </c>
      <c r="C88" s="352"/>
      <c r="D88" s="335" t="s">
        <v>950</v>
      </c>
      <c r="E88" s="336" t="s">
        <v>560</v>
      </c>
      <c r="F88" s="336">
        <v>362.5</v>
      </c>
      <c r="G88" s="336">
        <v>352</v>
      </c>
      <c r="H88" s="331">
        <v>352</v>
      </c>
      <c r="I88" s="331" t="s">
        <v>951</v>
      </c>
      <c r="J88" s="330" t="s">
        <v>971</v>
      </c>
      <c r="K88" s="331">
        <f t="shared" ref="K88" si="93">H88-F88</f>
        <v>-10.5</v>
      </c>
      <c r="L88" s="332">
        <f t="shared" si="91"/>
        <v>264.88000000000005</v>
      </c>
      <c r="M88" s="333">
        <f t="shared" si="92"/>
        <v>-11552.38</v>
      </c>
      <c r="N88" s="331">
        <v>1075</v>
      </c>
      <c r="O88" s="340" t="s">
        <v>570</v>
      </c>
      <c r="P88" s="334">
        <v>44728</v>
      </c>
      <c r="Q88" s="249"/>
      <c r="R88" s="253" t="s">
        <v>559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2.75" customHeight="1">
      <c r="A89" s="365">
        <v>20</v>
      </c>
      <c r="B89" s="362">
        <v>166</v>
      </c>
      <c r="C89" s="367"/>
      <c r="D89" s="368" t="s">
        <v>952</v>
      </c>
      <c r="E89" s="365" t="s">
        <v>560</v>
      </c>
      <c r="F89" s="365">
        <v>2450</v>
      </c>
      <c r="G89" s="365">
        <v>2498</v>
      </c>
      <c r="H89" s="369">
        <v>2487.5</v>
      </c>
      <c r="I89" s="369" t="s">
        <v>953</v>
      </c>
      <c r="J89" s="370" t="s">
        <v>966</v>
      </c>
      <c r="K89" s="369">
        <f t="shared" ref="K89" si="94">H89-F89</f>
        <v>37.5</v>
      </c>
      <c r="L89" s="371">
        <f t="shared" ref="L89:L91" si="95">(H89*N89)*0.07%</f>
        <v>435.31250000000006</v>
      </c>
      <c r="M89" s="372">
        <f t="shared" ref="M89:M91" si="96">(K89*N89)-L89</f>
        <v>8939.6875</v>
      </c>
      <c r="N89" s="369">
        <v>250</v>
      </c>
      <c r="O89" s="453" t="s">
        <v>558</v>
      </c>
      <c r="P89" s="362">
        <v>44727</v>
      </c>
      <c r="Q89" s="249"/>
      <c r="R89" s="253" t="s">
        <v>835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2.75" customHeight="1">
      <c r="A90" s="365">
        <v>21</v>
      </c>
      <c r="B90" s="469">
        <v>44728</v>
      </c>
      <c r="C90" s="367"/>
      <c r="D90" s="368" t="s">
        <v>943</v>
      </c>
      <c r="E90" s="365" t="s">
        <v>862</v>
      </c>
      <c r="F90" s="365">
        <v>582</v>
      </c>
      <c r="G90" s="365">
        <v>593</v>
      </c>
      <c r="H90" s="369">
        <v>573</v>
      </c>
      <c r="I90" s="369" t="s">
        <v>972</v>
      </c>
      <c r="J90" s="370" t="s">
        <v>766</v>
      </c>
      <c r="K90" s="369">
        <f>F90-H90</f>
        <v>9</v>
      </c>
      <c r="L90" s="371">
        <f t="shared" si="95"/>
        <v>441.21000000000004</v>
      </c>
      <c r="M90" s="372">
        <f t="shared" si="96"/>
        <v>9458.7900000000009</v>
      </c>
      <c r="N90" s="369">
        <v>1100</v>
      </c>
      <c r="O90" s="453" t="s">
        <v>558</v>
      </c>
      <c r="P90" s="362">
        <v>44728</v>
      </c>
      <c r="Q90" s="249"/>
      <c r="R90" s="253" t="s">
        <v>835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2.75" customHeight="1">
      <c r="A91" s="336">
        <v>22</v>
      </c>
      <c r="B91" s="475">
        <v>44728</v>
      </c>
      <c r="C91" s="352"/>
      <c r="D91" s="335" t="s">
        <v>973</v>
      </c>
      <c r="E91" s="336" t="s">
        <v>560</v>
      </c>
      <c r="F91" s="336">
        <v>2115</v>
      </c>
      <c r="G91" s="336">
        <v>2065</v>
      </c>
      <c r="H91" s="331">
        <v>2065</v>
      </c>
      <c r="I91" s="331" t="s">
        <v>974</v>
      </c>
      <c r="J91" s="330" t="s">
        <v>853</v>
      </c>
      <c r="K91" s="331">
        <f t="shared" ref="K91" si="97">H91-F91</f>
        <v>-50</v>
      </c>
      <c r="L91" s="332">
        <f t="shared" si="95"/>
        <v>361.37500000000006</v>
      </c>
      <c r="M91" s="333">
        <f t="shared" si="96"/>
        <v>-12861.375</v>
      </c>
      <c r="N91" s="331">
        <v>250</v>
      </c>
      <c r="O91" s="340" t="s">
        <v>570</v>
      </c>
      <c r="P91" s="334">
        <v>44729</v>
      </c>
      <c r="Q91" s="249"/>
      <c r="R91" s="253" t="s">
        <v>559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36">
        <v>23</v>
      </c>
      <c r="B92" s="475">
        <v>44728</v>
      </c>
      <c r="C92" s="352"/>
      <c r="D92" s="335" t="s">
        <v>854</v>
      </c>
      <c r="E92" s="336" t="s">
        <v>560</v>
      </c>
      <c r="F92" s="336">
        <v>16610</v>
      </c>
      <c r="G92" s="336">
        <v>16450</v>
      </c>
      <c r="H92" s="331">
        <v>16450</v>
      </c>
      <c r="I92" s="331" t="s">
        <v>975</v>
      </c>
      <c r="J92" s="330" t="s">
        <v>976</v>
      </c>
      <c r="K92" s="331">
        <f t="shared" ref="K92:K93" si="98">H92-F92</f>
        <v>-160</v>
      </c>
      <c r="L92" s="332">
        <f t="shared" ref="L92:L93" si="99">(H92*N92)*0.07%</f>
        <v>575.75000000000011</v>
      </c>
      <c r="M92" s="333">
        <f t="shared" ref="M92:M93" si="100">(K92*N92)-L92</f>
        <v>-8575.75</v>
      </c>
      <c r="N92" s="331">
        <v>50</v>
      </c>
      <c r="O92" s="340" t="s">
        <v>570</v>
      </c>
      <c r="P92" s="334">
        <v>44728</v>
      </c>
      <c r="Q92" s="249"/>
      <c r="R92" s="253" t="s">
        <v>559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65">
        <v>24</v>
      </c>
      <c r="B93" s="469">
        <v>44729</v>
      </c>
      <c r="C93" s="367"/>
      <c r="D93" s="368" t="s">
        <v>909</v>
      </c>
      <c r="E93" s="365" t="s">
        <v>560</v>
      </c>
      <c r="F93" s="365">
        <v>3605</v>
      </c>
      <c r="G93" s="365">
        <v>3500</v>
      </c>
      <c r="H93" s="369">
        <v>3664</v>
      </c>
      <c r="I93" s="369" t="s">
        <v>985</v>
      </c>
      <c r="J93" s="370" t="s">
        <v>988</v>
      </c>
      <c r="K93" s="369">
        <f t="shared" si="98"/>
        <v>59</v>
      </c>
      <c r="L93" s="371">
        <f t="shared" si="99"/>
        <v>320.60000000000002</v>
      </c>
      <c r="M93" s="372">
        <f t="shared" si="100"/>
        <v>7054.4</v>
      </c>
      <c r="N93" s="369">
        <v>125</v>
      </c>
      <c r="O93" s="453" t="s">
        <v>558</v>
      </c>
      <c r="P93" s="362">
        <v>44729</v>
      </c>
      <c r="Q93" s="249"/>
      <c r="R93" s="253" t="s">
        <v>835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365">
        <v>25</v>
      </c>
      <c r="B94" s="469">
        <v>44729</v>
      </c>
      <c r="C94" s="367"/>
      <c r="D94" s="368" t="s">
        <v>846</v>
      </c>
      <c r="E94" s="365" t="s">
        <v>560</v>
      </c>
      <c r="F94" s="365">
        <v>2495</v>
      </c>
      <c r="G94" s="365">
        <v>2440</v>
      </c>
      <c r="H94" s="369">
        <v>2540</v>
      </c>
      <c r="I94" s="369" t="s">
        <v>986</v>
      </c>
      <c r="J94" s="370" t="s">
        <v>989</v>
      </c>
      <c r="K94" s="369">
        <f t="shared" ref="K94" si="101">H94-F94</f>
        <v>45</v>
      </c>
      <c r="L94" s="371">
        <f t="shared" ref="L94:L96" si="102">(H94*N94)*0.07%</f>
        <v>444.50000000000006</v>
      </c>
      <c r="M94" s="372">
        <f t="shared" ref="M94:M96" si="103">(K94*N94)-L94</f>
        <v>10805.5</v>
      </c>
      <c r="N94" s="369">
        <v>250</v>
      </c>
      <c r="O94" s="453" t="s">
        <v>558</v>
      </c>
      <c r="P94" s="362">
        <v>44729</v>
      </c>
      <c r="Q94" s="249"/>
      <c r="R94" s="253" t="s">
        <v>835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365">
        <v>26</v>
      </c>
      <c r="B95" s="469">
        <v>44729</v>
      </c>
      <c r="C95" s="367"/>
      <c r="D95" s="368" t="s">
        <v>943</v>
      </c>
      <c r="E95" s="365" t="s">
        <v>862</v>
      </c>
      <c r="F95" s="365">
        <v>566</v>
      </c>
      <c r="G95" s="365">
        <v>577</v>
      </c>
      <c r="H95" s="369">
        <v>557</v>
      </c>
      <c r="I95" s="369" t="s">
        <v>987</v>
      </c>
      <c r="J95" s="370" t="s">
        <v>766</v>
      </c>
      <c r="K95" s="369">
        <f>F95-H95</f>
        <v>9</v>
      </c>
      <c r="L95" s="371">
        <f t="shared" si="102"/>
        <v>428.89000000000004</v>
      </c>
      <c r="M95" s="372">
        <f t="shared" si="103"/>
        <v>9471.11</v>
      </c>
      <c r="N95" s="369">
        <v>1100</v>
      </c>
      <c r="O95" s="453" t="s">
        <v>558</v>
      </c>
      <c r="P95" s="362">
        <v>44729</v>
      </c>
      <c r="Q95" s="249"/>
      <c r="R95" s="253" t="s">
        <v>835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336">
        <v>27</v>
      </c>
      <c r="B96" s="334">
        <v>44729</v>
      </c>
      <c r="C96" s="335"/>
      <c r="D96" s="335" t="s">
        <v>898</v>
      </c>
      <c r="E96" s="336" t="s">
        <v>560</v>
      </c>
      <c r="F96" s="336">
        <v>2337.5</v>
      </c>
      <c r="G96" s="336">
        <v>2295</v>
      </c>
      <c r="H96" s="331">
        <v>2295</v>
      </c>
      <c r="I96" s="331" t="s">
        <v>939</v>
      </c>
      <c r="J96" s="330" t="s">
        <v>997</v>
      </c>
      <c r="K96" s="331">
        <f t="shared" ref="K96:K97" si="104">H96-F96</f>
        <v>-42.5</v>
      </c>
      <c r="L96" s="332">
        <f t="shared" si="102"/>
        <v>441.78750000000008</v>
      </c>
      <c r="M96" s="333">
        <f t="shared" si="103"/>
        <v>-12129.2875</v>
      </c>
      <c r="N96" s="331">
        <v>275</v>
      </c>
      <c r="O96" s="340" t="s">
        <v>570</v>
      </c>
      <c r="P96" s="334">
        <v>44732</v>
      </c>
      <c r="Q96" s="249"/>
      <c r="R96" s="253" t="s">
        <v>835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s="247" customFormat="1" ht="13.15" customHeight="1">
      <c r="A97" s="365">
        <v>28</v>
      </c>
      <c r="B97" s="426">
        <v>44732</v>
      </c>
      <c r="C97" s="368"/>
      <c r="D97" s="368" t="s">
        <v>846</v>
      </c>
      <c r="E97" s="365" t="s">
        <v>560</v>
      </c>
      <c r="F97" s="365">
        <v>2460</v>
      </c>
      <c r="G97" s="365">
        <v>2410</v>
      </c>
      <c r="H97" s="369">
        <v>2490</v>
      </c>
      <c r="I97" s="369" t="s">
        <v>996</v>
      </c>
      <c r="J97" s="370" t="s">
        <v>573</v>
      </c>
      <c r="K97" s="369">
        <f t="shared" si="104"/>
        <v>30</v>
      </c>
      <c r="L97" s="371">
        <f t="shared" ref="L97" si="105">(H97*N97)*0.07%</f>
        <v>435.75000000000006</v>
      </c>
      <c r="M97" s="372">
        <f t="shared" ref="M97" si="106">(K97*N97)-L97</f>
        <v>7064.25</v>
      </c>
      <c r="N97" s="369">
        <v>250</v>
      </c>
      <c r="O97" s="453" t="s">
        <v>558</v>
      </c>
      <c r="P97" s="362">
        <v>44732</v>
      </c>
      <c r="Q97" s="249"/>
      <c r="R97" s="253" t="s">
        <v>835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96"/>
      <c r="AG97" s="293"/>
      <c r="AH97" s="249"/>
      <c r="AI97" s="249"/>
      <c r="AJ97" s="296"/>
      <c r="AK97" s="296"/>
      <c r="AL97" s="296"/>
    </row>
    <row r="98" spans="1:38" s="247" customFormat="1" ht="13.15" customHeight="1">
      <c r="A98" s="365">
        <v>29</v>
      </c>
      <c r="B98" s="426">
        <v>44732</v>
      </c>
      <c r="C98" s="367"/>
      <c r="D98" s="368" t="s">
        <v>865</v>
      </c>
      <c r="E98" s="365" t="s">
        <v>560</v>
      </c>
      <c r="F98" s="365">
        <v>1492.5</v>
      </c>
      <c r="G98" s="365">
        <v>1455</v>
      </c>
      <c r="H98" s="369">
        <v>1518</v>
      </c>
      <c r="I98" s="369" t="s">
        <v>998</v>
      </c>
      <c r="J98" s="370" t="s">
        <v>1019</v>
      </c>
      <c r="K98" s="369">
        <f t="shared" ref="K98" si="107">H98-F98</f>
        <v>25.5</v>
      </c>
      <c r="L98" s="371">
        <f t="shared" ref="L98:L99" si="108">(H98*N98)*0.07%</f>
        <v>371.91000000000008</v>
      </c>
      <c r="M98" s="372">
        <f t="shared" ref="M98:M99" si="109">(K98*N98)-L98</f>
        <v>8553.09</v>
      </c>
      <c r="N98" s="369">
        <v>350</v>
      </c>
      <c r="O98" s="453" t="s">
        <v>558</v>
      </c>
      <c r="P98" s="362">
        <v>44734</v>
      </c>
      <c r="Q98" s="249"/>
      <c r="R98" s="253" t="s">
        <v>835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96"/>
      <c r="AG98" s="293"/>
      <c r="AH98" s="249"/>
      <c r="AI98" s="249"/>
      <c r="AJ98" s="296"/>
      <c r="AK98" s="296"/>
      <c r="AL98" s="296"/>
    </row>
    <row r="99" spans="1:38" s="247" customFormat="1" ht="13.15" customHeight="1">
      <c r="A99" s="336">
        <v>30</v>
      </c>
      <c r="B99" s="471">
        <v>44732</v>
      </c>
      <c r="C99" s="352"/>
      <c r="D99" s="335" t="s">
        <v>943</v>
      </c>
      <c r="E99" s="336" t="s">
        <v>862</v>
      </c>
      <c r="F99" s="336">
        <v>577</v>
      </c>
      <c r="G99" s="336">
        <v>588</v>
      </c>
      <c r="H99" s="331">
        <v>588</v>
      </c>
      <c r="I99" s="331" t="s">
        <v>999</v>
      </c>
      <c r="J99" s="330" t="s">
        <v>1020</v>
      </c>
      <c r="K99" s="331">
        <f>F99-H99</f>
        <v>-11</v>
      </c>
      <c r="L99" s="332">
        <f t="shared" si="108"/>
        <v>452.76000000000005</v>
      </c>
      <c r="M99" s="333">
        <f t="shared" si="109"/>
        <v>-12552.76</v>
      </c>
      <c r="N99" s="331">
        <v>1100</v>
      </c>
      <c r="O99" s="340" t="s">
        <v>570</v>
      </c>
      <c r="P99" s="334">
        <v>44734</v>
      </c>
      <c r="Q99" s="249"/>
      <c r="R99" s="253" t="s">
        <v>835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96"/>
      <c r="AG99" s="293"/>
      <c r="AH99" s="249"/>
      <c r="AI99" s="249"/>
      <c r="AJ99" s="296"/>
      <c r="AK99" s="296"/>
      <c r="AL99" s="296"/>
    </row>
    <row r="100" spans="1:38" s="247" customFormat="1" ht="13.15" customHeight="1">
      <c r="A100" s="365">
        <v>31</v>
      </c>
      <c r="B100" s="426">
        <v>44732</v>
      </c>
      <c r="C100" s="367"/>
      <c r="D100" s="368" t="s">
        <v>846</v>
      </c>
      <c r="E100" s="365" t="s">
        <v>560</v>
      </c>
      <c r="F100" s="365">
        <v>2455</v>
      </c>
      <c r="G100" s="365">
        <v>2405</v>
      </c>
      <c r="H100" s="369">
        <v>2495</v>
      </c>
      <c r="I100" s="369" t="s">
        <v>996</v>
      </c>
      <c r="J100" s="370" t="s">
        <v>602</v>
      </c>
      <c r="K100" s="369">
        <f t="shared" ref="K100" si="110">H100-F100</f>
        <v>40</v>
      </c>
      <c r="L100" s="371">
        <f t="shared" ref="L100" si="111">(H100*N100)*0.07%</f>
        <v>436.62500000000006</v>
      </c>
      <c r="M100" s="372">
        <f t="shared" ref="M100" si="112">(K100*N100)-L100</f>
        <v>9563.375</v>
      </c>
      <c r="N100" s="369">
        <v>250</v>
      </c>
      <c r="O100" s="453" t="s">
        <v>558</v>
      </c>
      <c r="P100" s="362">
        <v>44733</v>
      </c>
      <c r="Q100" s="249"/>
      <c r="R100" s="253" t="s">
        <v>835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96"/>
      <c r="AG100" s="293"/>
      <c r="AH100" s="249"/>
      <c r="AI100" s="249"/>
      <c r="AJ100" s="296"/>
      <c r="AK100" s="296"/>
      <c r="AL100" s="296"/>
    </row>
    <row r="101" spans="1:38" s="247" customFormat="1" ht="13.15" customHeight="1">
      <c r="A101" s="365">
        <v>32</v>
      </c>
      <c r="B101" s="426">
        <v>44732</v>
      </c>
      <c r="C101" s="367"/>
      <c r="D101" s="368" t="s">
        <v>1000</v>
      </c>
      <c r="E101" s="365" t="s">
        <v>560</v>
      </c>
      <c r="F101" s="365">
        <v>901.5</v>
      </c>
      <c r="G101" s="365">
        <v>880</v>
      </c>
      <c r="H101" s="369">
        <v>918</v>
      </c>
      <c r="I101" s="369" t="s">
        <v>1001</v>
      </c>
      <c r="J101" s="370" t="s">
        <v>1005</v>
      </c>
      <c r="K101" s="369">
        <f t="shared" ref="K101" si="113">H101-F101</f>
        <v>16.5</v>
      </c>
      <c r="L101" s="371">
        <f t="shared" ref="L101" si="114">(H101*N101)*0.07%</f>
        <v>401.62500000000006</v>
      </c>
      <c r="M101" s="372">
        <f t="shared" ref="M101" si="115">(K101*N101)-L101</f>
        <v>9910.875</v>
      </c>
      <c r="N101" s="369">
        <v>625</v>
      </c>
      <c r="O101" s="453" t="s">
        <v>558</v>
      </c>
      <c r="P101" s="362">
        <v>44733</v>
      </c>
      <c r="Q101" s="249"/>
      <c r="R101" s="253" t="s">
        <v>835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96"/>
      <c r="AG101" s="293"/>
      <c r="AH101" s="249"/>
      <c r="AI101" s="249"/>
      <c r="AJ101" s="296"/>
      <c r="AK101" s="296"/>
      <c r="AL101" s="296"/>
    </row>
    <row r="102" spans="1:38" s="247" customFormat="1" ht="13.15" customHeight="1">
      <c r="A102" s="336">
        <v>33</v>
      </c>
      <c r="B102" s="471">
        <v>44732</v>
      </c>
      <c r="C102" s="352"/>
      <c r="D102" s="335" t="s">
        <v>1002</v>
      </c>
      <c r="E102" s="336" t="s">
        <v>862</v>
      </c>
      <c r="F102" s="336">
        <v>1967.5</v>
      </c>
      <c r="G102" s="336">
        <v>2005</v>
      </c>
      <c r="H102" s="331">
        <v>2005</v>
      </c>
      <c r="I102" s="331" t="s">
        <v>1003</v>
      </c>
      <c r="J102" s="330" t="s">
        <v>1004</v>
      </c>
      <c r="K102" s="331">
        <f>F102-H102</f>
        <v>-37.5</v>
      </c>
      <c r="L102" s="332">
        <f t="shared" ref="L102:L104" si="116">(H102*N102)*0.07%</f>
        <v>526.31250000000011</v>
      </c>
      <c r="M102" s="333">
        <f t="shared" ref="M102:M104" si="117">(K102*N102)-L102</f>
        <v>-14588.8125</v>
      </c>
      <c r="N102" s="331">
        <v>375</v>
      </c>
      <c r="O102" s="340" t="s">
        <v>570</v>
      </c>
      <c r="P102" s="334">
        <v>44733</v>
      </c>
      <c r="Q102" s="249"/>
      <c r="R102" s="253" t="s">
        <v>835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96"/>
      <c r="AG102" s="293"/>
      <c r="AH102" s="249"/>
      <c r="AI102" s="249"/>
      <c r="AJ102" s="296"/>
      <c r="AK102" s="296"/>
      <c r="AL102" s="296"/>
    </row>
    <row r="103" spans="1:38" s="247" customFormat="1" ht="13.15" customHeight="1">
      <c r="A103" s="365">
        <v>34</v>
      </c>
      <c r="B103" s="426">
        <v>44733</v>
      </c>
      <c r="C103" s="367"/>
      <c r="D103" s="368" t="s">
        <v>1011</v>
      </c>
      <c r="E103" s="365" t="s">
        <v>560</v>
      </c>
      <c r="F103" s="365">
        <v>642.5</v>
      </c>
      <c r="G103" s="365">
        <v>627</v>
      </c>
      <c r="H103" s="369">
        <v>651.5</v>
      </c>
      <c r="I103" s="369" t="s">
        <v>1012</v>
      </c>
      <c r="J103" s="370" t="s">
        <v>766</v>
      </c>
      <c r="K103" s="369">
        <f t="shared" ref="K103" si="118">H103-F103</f>
        <v>9</v>
      </c>
      <c r="L103" s="371">
        <f t="shared" si="116"/>
        <v>433.24750000000006</v>
      </c>
      <c r="M103" s="372">
        <f t="shared" si="117"/>
        <v>8116.7524999999996</v>
      </c>
      <c r="N103" s="369">
        <v>950</v>
      </c>
      <c r="O103" s="453" t="s">
        <v>558</v>
      </c>
      <c r="P103" s="362">
        <v>44733</v>
      </c>
      <c r="Q103" s="249"/>
      <c r="R103" s="253" t="s">
        <v>559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96"/>
      <c r="AG103" s="293"/>
      <c r="AH103" s="249"/>
      <c r="AI103" s="249"/>
      <c r="AJ103" s="296"/>
      <c r="AK103" s="296"/>
      <c r="AL103" s="296"/>
    </row>
    <row r="104" spans="1:38" s="247" customFormat="1" ht="13.15" customHeight="1">
      <c r="A104" s="365">
        <v>35</v>
      </c>
      <c r="B104" s="426">
        <v>44733</v>
      </c>
      <c r="C104" s="367"/>
      <c r="D104" s="368" t="s">
        <v>854</v>
      </c>
      <c r="E104" s="365" t="s">
        <v>862</v>
      </c>
      <c r="F104" s="365">
        <v>15595</v>
      </c>
      <c r="G104" s="365">
        <v>15750</v>
      </c>
      <c r="H104" s="369">
        <v>15515</v>
      </c>
      <c r="I104" s="369" t="s">
        <v>1013</v>
      </c>
      <c r="J104" s="370" t="s">
        <v>859</v>
      </c>
      <c r="K104" s="369">
        <f>F104-H104</f>
        <v>80</v>
      </c>
      <c r="L104" s="371">
        <f t="shared" si="116"/>
        <v>543.02500000000009</v>
      </c>
      <c r="M104" s="372">
        <f t="shared" si="117"/>
        <v>3456.9749999999999</v>
      </c>
      <c r="N104" s="369">
        <v>50</v>
      </c>
      <c r="O104" s="322" t="s">
        <v>558</v>
      </c>
      <c r="P104" s="362">
        <v>44734</v>
      </c>
      <c r="Q104" s="249"/>
      <c r="R104" s="253" t="s">
        <v>559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96"/>
      <c r="AG104" s="293"/>
      <c r="AH104" s="249"/>
      <c r="AI104" s="249"/>
      <c r="AJ104" s="296"/>
      <c r="AK104" s="296"/>
      <c r="AL104" s="296"/>
    </row>
    <row r="105" spans="1:38" s="247" customFormat="1" ht="13.15" customHeight="1">
      <c r="A105" s="365">
        <v>36</v>
      </c>
      <c r="B105" s="426">
        <v>44733</v>
      </c>
      <c r="C105" s="367"/>
      <c r="D105" s="368" t="s">
        <v>973</v>
      </c>
      <c r="E105" s="365" t="s">
        <v>560</v>
      </c>
      <c r="F105" s="365">
        <v>2104</v>
      </c>
      <c r="G105" s="365">
        <v>2050</v>
      </c>
      <c r="H105" s="369">
        <v>2145</v>
      </c>
      <c r="I105" s="369" t="s">
        <v>1014</v>
      </c>
      <c r="J105" s="370" t="s">
        <v>1036</v>
      </c>
      <c r="K105" s="369">
        <f t="shared" ref="K105" si="119">H105-F105</f>
        <v>41</v>
      </c>
      <c r="L105" s="371">
        <f t="shared" ref="L105" si="120">(H105*N105)*0.07%</f>
        <v>375.37500000000006</v>
      </c>
      <c r="M105" s="372">
        <f t="shared" ref="M105" si="121">(K105*N105)-L105</f>
        <v>9874.625</v>
      </c>
      <c r="N105" s="369">
        <v>250</v>
      </c>
      <c r="O105" s="453" t="s">
        <v>558</v>
      </c>
      <c r="P105" s="362">
        <v>44735</v>
      </c>
      <c r="Q105" s="249"/>
      <c r="R105" s="253" t="s">
        <v>835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96"/>
      <c r="AG105" s="293"/>
      <c r="AH105" s="249"/>
      <c r="AI105" s="249"/>
      <c r="AJ105" s="296"/>
      <c r="AK105" s="296"/>
      <c r="AL105" s="296"/>
    </row>
    <row r="106" spans="1:38" s="247" customFormat="1" ht="13.15" customHeight="1">
      <c r="A106" s="365">
        <v>37</v>
      </c>
      <c r="B106" s="426">
        <v>44734</v>
      </c>
      <c r="C106" s="367"/>
      <c r="D106" s="368" t="s">
        <v>1023</v>
      </c>
      <c r="E106" s="365" t="s">
        <v>560</v>
      </c>
      <c r="F106" s="365">
        <v>975</v>
      </c>
      <c r="G106" s="365">
        <v>955</v>
      </c>
      <c r="H106" s="369">
        <v>990</v>
      </c>
      <c r="I106" s="369" t="s">
        <v>856</v>
      </c>
      <c r="J106" s="370" t="s">
        <v>900</v>
      </c>
      <c r="K106" s="369">
        <f t="shared" ref="K106" si="122">H106-F106</f>
        <v>15</v>
      </c>
      <c r="L106" s="371">
        <f t="shared" ref="L106" si="123">(H106*N106)*0.07%</f>
        <v>485.10000000000008</v>
      </c>
      <c r="M106" s="372">
        <f t="shared" ref="M106" si="124">(K106*N106)-L106</f>
        <v>10014.9</v>
      </c>
      <c r="N106" s="369">
        <v>700</v>
      </c>
      <c r="O106" s="453" t="s">
        <v>558</v>
      </c>
      <c r="P106" s="362">
        <v>44739</v>
      </c>
      <c r="Q106" s="249"/>
      <c r="R106" s="253" t="s">
        <v>559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96"/>
      <c r="AG106" s="293"/>
      <c r="AH106" s="249"/>
      <c r="AI106" s="249"/>
      <c r="AJ106" s="296"/>
      <c r="AK106" s="296"/>
      <c r="AL106" s="296"/>
    </row>
    <row r="107" spans="1:38" s="247" customFormat="1" ht="13.15" customHeight="1">
      <c r="A107" s="336">
        <v>38</v>
      </c>
      <c r="B107" s="471">
        <v>44734</v>
      </c>
      <c r="C107" s="352"/>
      <c r="D107" s="335" t="s">
        <v>1024</v>
      </c>
      <c r="E107" s="336" t="s">
        <v>560</v>
      </c>
      <c r="F107" s="336">
        <v>228</v>
      </c>
      <c r="G107" s="336">
        <v>220</v>
      </c>
      <c r="H107" s="331">
        <v>220</v>
      </c>
      <c r="I107" s="331" t="s">
        <v>1025</v>
      </c>
      <c r="J107" s="330" t="s">
        <v>1037</v>
      </c>
      <c r="K107" s="331">
        <f t="shared" ref="K107" si="125">H107-F107</f>
        <v>-8</v>
      </c>
      <c r="L107" s="332">
        <f t="shared" ref="L107" si="126">(H107*N107)*0.07%</f>
        <v>238.70000000000005</v>
      </c>
      <c r="M107" s="333">
        <f t="shared" ref="M107" si="127">(K107*N107)-L107</f>
        <v>-12638.7</v>
      </c>
      <c r="N107" s="331">
        <v>1550</v>
      </c>
      <c r="O107" s="340" t="s">
        <v>570</v>
      </c>
      <c r="P107" s="334">
        <v>44735</v>
      </c>
      <c r="Q107" s="249"/>
      <c r="R107" s="253" t="s">
        <v>559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96"/>
      <c r="AG107" s="293"/>
      <c r="AH107" s="249"/>
      <c r="AI107" s="249"/>
      <c r="AJ107" s="296"/>
      <c r="AK107" s="296"/>
      <c r="AL107" s="296"/>
    </row>
    <row r="108" spans="1:38" s="247" customFormat="1" ht="13.15" customHeight="1">
      <c r="A108" s="365">
        <v>39</v>
      </c>
      <c r="B108" s="426">
        <v>44734</v>
      </c>
      <c r="C108" s="367"/>
      <c r="D108" s="368" t="s">
        <v>854</v>
      </c>
      <c r="E108" s="365" t="s">
        <v>560</v>
      </c>
      <c r="F108" s="365">
        <v>15460</v>
      </c>
      <c r="G108" s="365">
        <v>15340</v>
      </c>
      <c r="H108" s="369">
        <v>15510</v>
      </c>
      <c r="I108" s="369" t="s">
        <v>1026</v>
      </c>
      <c r="J108" s="370" t="s">
        <v>905</v>
      </c>
      <c r="K108" s="369">
        <f t="shared" ref="K108" si="128">H108-F108</f>
        <v>50</v>
      </c>
      <c r="L108" s="371">
        <f t="shared" ref="L108" si="129">(H108*N108)*0.07%</f>
        <v>542.85</v>
      </c>
      <c r="M108" s="372">
        <f t="shared" ref="M108" si="130">(K108*N108)-L108</f>
        <v>1957.15</v>
      </c>
      <c r="N108" s="369">
        <v>50</v>
      </c>
      <c r="O108" s="453" t="s">
        <v>558</v>
      </c>
      <c r="P108" s="362">
        <v>44735</v>
      </c>
      <c r="Q108" s="249"/>
      <c r="R108" s="253" t="s">
        <v>559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96"/>
      <c r="AG108" s="293"/>
      <c r="AH108" s="249"/>
      <c r="AI108" s="249"/>
      <c r="AJ108" s="296"/>
      <c r="AK108" s="296"/>
      <c r="AL108" s="296"/>
    </row>
    <row r="109" spans="1:38" s="247" customFormat="1" ht="13.15" customHeight="1">
      <c r="A109" s="365">
        <v>40</v>
      </c>
      <c r="B109" s="426">
        <v>44734</v>
      </c>
      <c r="C109" s="367"/>
      <c r="D109" s="368" t="s">
        <v>1027</v>
      </c>
      <c r="E109" s="365" t="s">
        <v>560</v>
      </c>
      <c r="F109" s="365">
        <v>1484</v>
      </c>
      <c r="G109" s="365">
        <v>1448</v>
      </c>
      <c r="H109" s="369">
        <v>1509</v>
      </c>
      <c r="I109" s="369" t="s">
        <v>1028</v>
      </c>
      <c r="J109" s="370" t="s">
        <v>579</v>
      </c>
      <c r="K109" s="369">
        <f t="shared" ref="K109" si="131">H109-F109</f>
        <v>25</v>
      </c>
      <c r="L109" s="371">
        <f t="shared" ref="L109" si="132">(H109*N109)*0.07%</f>
        <v>369.70500000000004</v>
      </c>
      <c r="M109" s="372">
        <f t="shared" ref="M109" si="133">(K109*N109)-L109</f>
        <v>8380.2950000000001</v>
      </c>
      <c r="N109" s="369">
        <v>350</v>
      </c>
      <c r="O109" s="453" t="s">
        <v>558</v>
      </c>
      <c r="P109" s="362">
        <v>44736</v>
      </c>
      <c r="Q109" s="249"/>
      <c r="R109" s="253" t="s">
        <v>559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96"/>
      <c r="AG109" s="293"/>
      <c r="AH109" s="249"/>
      <c r="AI109" s="249"/>
      <c r="AJ109" s="296"/>
      <c r="AK109" s="296"/>
      <c r="AL109" s="296"/>
    </row>
    <row r="110" spans="1:38" s="247" customFormat="1" ht="13.15" customHeight="1">
      <c r="A110" s="336">
        <v>41</v>
      </c>
      <c r="B110" s="471">
        <v>44735</v>
      </c>
      <c r="C110" s="352"/>
      <c r="D110" s="335" t="s">
        <v>1050</v>
      </c>
      <c r="E110" s="336" t="s">
        <v>560</v>
      </c>
      <c r="F110" s="336">
        <v>2515</v>
      </c>
      <c r="G110" s="336">
        <v>2470</v>
      </c>
      <c r="H110" s="331">
        <v>2470</v>
      </c>
      <c r="I110" s="331" t="s">
        <v>1051</v>
      </c>
      <c r="J110" s="330" t="s">
        <v>1052</v>
      </c>
      <c r="K110" s="331">
        <f t="shared" ref="K110" si="134">H110-F110</f>
        <v>-45</v>
      </c>
      <c r="L110" s="332">
        <f t="shared" ref="L110" si="135">(H110*N110)*0.07%</f>
        <v>432.25000000000006</v>
      </c>
      <c r="M110" s="333">
        <f t="shared" ref="M110" si="136">(K110*N110)-L110</f>
        <v>-11682.25</v>
      </c>
      <c r="N110" s="331">
        <v>250</v>
      </c>
      <c r="O110" s="340" t="s">
        <v>570</v>
      </c>
      <c r="P110" s="334">
        <v>44735</v>
      </c>
      <c r="Q110" s="249"/>
      <c r="R110" s="253" t="s">
        <v>559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96"/>
      <c r="AG110" s="293"/>
      <c r="AH110" s="249"/>
      <c r="AI110" s="249"/>
      <c r="AJ110" s="296"/>
      <c r="AK110" s="296"/>
      <c r="AL110" s="296"/>
    </row>
    <row r="111" spans="1:38" s="247" customFormat="1" ht="13.15" customHeight="1">
      <c r="A111" s="251">
        <v>42</v>
      </c>
      <c r="B111" s="493">
        <v>44736</v>
      </c>
      <c r="C111" s="416"/>
      <c r="D111" s="410" t="s">
        <v>1058</v>
      </c>
      <c r="E111" s="408" t="s">
        <v>560</v>
      </c>
      <c r="F111" s="408">
        <v>1107.5</v>
      </c>
      <c r="G111" s="408">
        <v>1080</v>
      </c>
      <c r="H111" s="411">
        <v>1107.5</v>
      </c>
      <c r="I111" s="411" t="s">
        <v>1059</v>
      </c>
      <c r="J111" s="417" t="s">
        <v>888</v>
      </c>
      <c r="K111" s="411">
        <f t="shared" ref="K111" si="137">H111-F111</f>
        <v>0</v>
      </c>
      <c r="L111" s="418">
        <f t="shared" ref="L111" si="138">(H111*N111)*0.07%</f>
        <v>387.62500000000006</v>
      </c>
      <c r="M111" s="412">
        <f t="shared" ref="M111" si="139">(K111*N111)-L111</f>
        <v>-387.62500000000006</v>
      </c>
      <c r="N111" s="411">
        <v>500</v>
      </c>
      <c r="O111" s="442" t="s">
        <v>570</v>
      </c>
      <c r="P111" s="409">
        <v>44741</v>
      </c>
      <c r="Q111" s="249"/>
      <c r="R111" s="253" t="s">
        <v>835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96"/>
      <c r="AG111" s="293"/>
      <c r="AH111" s="249"/>
      <c r="AI111" s="249"/>
      <c r="AJ111" s="296"/>
      <c r="AK111" s="296"/>
      <c r="AL111" s="296"/>
    </row>
    <row r="112" spans="1:38" s="247" customFormat="1" ht="13.15" customHeight="1">
      <c r="A112" s="251">
        <v>43</v>
      </c>
      <c r="B112" s="382">
        <v>44739</v>
      </c>
      <c r="C112" s="257"/>
      <c r="D112" s="309" t="s">
        <v>1064</v>
      </c>
      <c r="E112" s="251" t="s">
        <v>560</v>
      </c>
      <c r="F112" s="251" t="s">
        <v>1065</v>
      </c>
      <c r="G112" s="251">
        <v>2090</v>
      </c>
      <c r="H112" s="252"/>
      <c r="I112" s="252" t="s">
        <v>1066</v>
      </c>
      <c r="J112" s="284" t="s">
        <v>561</v>
      </c>
      <c r="K112" s="252"/>
      <c r="L112" s="272"/>
      <c r="M112" s="273"/>
      <c r="N112" s="252"/>
      <c r="O112" s="252"/>
      <c r="P112" s="248"/>
      <c r="Q112" s="249"/>
      <c r="R112" s="253" t="s">
        <v>559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96"/>
      <c r="AG112" s="293"/>
      <c r="AH112" s="249"/>
      <c r="AI112" s="249"/>
      <c r="AJ112" s="296"/>
      <c r="AK112" s="296"/>
      <c r="AL112" s="296"/>
    </row>
    <row r="113" spans="1:38" s="247" customFormat="1" ht="13.15" customHeight="1">
      <c r="A113" s="365">
        <v>44</v>
      </c>
      <c r="B113" s="426">
        <v>44739</v>
      </c>
      <c r="C113" s="367"/>
      <c r="D113" s="368" t="s">
        <v>1067</v>
      </c>
      <c r="E113" s="365" t="s">
        <v>862</v>
      </c>
      <c r="F113" s="365">
        <v>332</v>
      </c>
      <c r="G113" s="365">
        <v>338</v>
      </c>
      <c r="H113" s="369">
        <v>328</v>
      </c>
      <c r="I113" s="369" t="s">
        <v>1068</v>
      </c>
      <c r="J113" s="370" t="s">
        <v>933</v>
      </c>
      <c r="K113" s="369">
        <f>F113-H113</f>
        <v>4</v>
      </c>
      <c r="L113" s="371">
        <f t="shared" ref="L113:L114" si="140">(H113*N113)*0.07%</f>
        <v>459.20000000000005</v>
      </c>
      <c r="M113" s="372">
        <f t="shared" ref="M113:M114" si="141">(K113*N113)-L113</f>
        <v>7540.8</v>
      </c>
      <c r="N113" s="369">
        <v>2000</v>
      </c>
      <c r="O113" s="322" t="s">
        <v>558</v>
      </c>
      <c r="P113" s="362">
        <v>44740</v>
      </c>
      <c r="Q113" s="249"/>
      <c r="R113" s="253" t="s">
        <v>559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96"/>
      <c r="AG113" s="293"/>
      <c r="AH113" s="249"/>
      <c r="AI113" s="249"/>
      <c r="AJ113" s="296"/>
      <c r="AK113" s="296"/>
      <c r="AL113" s="296"/>
    </row>
    <row r="114" spans="1:38" s="247" customFormat="1" ht="13.15" customHeight="1">
      <c r="A114" s="251">
        <v>45</v>
      </c>
      <c r="B114" s="471">
        <v>44740</v>
      </c>
      <c r="C114" s="352"/>
      <c r="D114" s="335" t="s">
        <v>1082</v>
      </c>
      <c r="E114" s="336" t="s">
        <v>560</v>
      </c>
      <c r="F114" s="336">
        <v>609</v>
      </c>
      <c r="G114" s="336">
        <v>592</v>
      </c>
      <c r="H114" s="331">
        <v>592</v>
      </c>
      <c r="I114" s="331" t="s">
        <v>826</v>
      </c>
      <c r="J114" s="330" t="s">
        <v>1085</v>
      </c>
      <c r="K114" s="331">
        <f t="shared" ref="K114" si="142">H114-F114</f>
        <v>-17</v>
      </c>
      <c r="L114" s="332">
        <f t="shared" si="140"/>
        <v>352.24000000000007</v>
      </c>
      <c r="M114" s="333">
        <f t="shared" si="141"/>
        <v>-14802.24</v>
      </c>
      <c r="N114" s="331">
        <v>850</v>
      </c>
      <c r="O114" s="340" t="s">
        <v>570</v>
      </c>
      <c r="P114" s="334">
        <v>44741</v>
      </c>
      <c r="Q114" s="249"/>
      <c r="R114" s="253" t="s">
        <v>835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96"/>
      <c r="AG114" s="293"/>
      <c r="AH114" s="249"/>
      <c r="AI114" s="249"/>
      <c r="AJ114" s="296"/>
      <c r="AK114" s="296"/>
      <c r="AL114" s="296"/>
    </row>
    <row r="115" spans="1:38" s="247" customFormat="1" ht="13.15" customHeight="1">
      <c r="A115" s="251"/>
      <c r="B115" s="248">
        <v>44742</v>
      </c>
      <c r="C115" s="309"/>
      <c r="D115" s="309" t="s">
        <v>1263</v>
      </c>
      <c r="E115" s="251" t="s">
        <v>560</v>
      </c>
      <c r="F115" s="251" t="s">
        <v>1264</v>
      </c>
      <c r="G115" s="251">
        <v>3620</v>
      </c>
      <c r="H115" s="252"/>
      <c r="I115" s="252" t="s">
        <v>1265</v>
      </c>
      <c r="J115" s="284" t="s">
        <v>561</v>
      </c>
      <c r="K115" s="309"/>
      <c r="L115" s="251"/>
      <c r="M115" s="251"/>
      <c r="N115" s="251"/>
      <c r="O115" s="252"/>
      <c r="P115" s="252"/>
      <c r="Q115" s="249"/>
      <c r="R115" s="253" t="s">
        <v>835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96"/>
      <c r="AG115" s="293"/>
      <c r="AH115" s="249"/>
      <c r="AI115" s="249"/>
      <c r="AJ115" s="296"/>
      <c r="AK115" s="296"/>
      <c r="AL115" s="296"/>
    </row>
    <row r="116" spans="1:38" s="247" customFormat="1" ht="13.15" customHeight="1">
      <c r="A116" s="251"/>
      <c r="B116" s="248">
        <v>44742</v>
      </c>
      <c r="C116" s="309"/>
      <c r="D116" s="309" t="s">
        <v>1027</v>
      </c>
      <c r="E116" s="251" t="s">
        <v>560</v>
      </c>
      <c r="F116" s="251" t="s">
        <v>1266</v>
      </c>
      <c r="G116" s="251">
        <v>1450</v>
      </c>
      <c r="H116" s="252"/>
      <c r="I116" s="252" t="s">
        <v>1267</v>
      </c>
      <c r="J116" s="284" t="s">
        <v>561</v>
      </c>
      <c r="K116" s="309"/>
      <c r="L116" s="251"/>
      <c r="M116" s="251"/>
      <c r="N116" s="251"/>
      <c r="O116" s="252"/>
      <c r="P116" s="252"/>
      <c r="Q116" s="249"/>
      <c r="R116" s="253" t="s">
        <v>559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96"/>
      <c r="AG116" s="293"/>
      <c r="AH116" s="249"/>
      <c r="AI116" s="249"/>
      <c r="AJ116" s="296"/>
      <c r="AK116" s="296"/>
      <c r="AL116" s="296"/>
    </row>
    <row r="117" spans="1:38" s="247" customFormat="1" ht="13.15" customHeight="1">
      <c r="A117" s="251"/>
      <c r="B117" s="248"/>
      <c r="C117" s="309"/>
      <c r="D117" s="309"/>
      <c r="E117" s="251"/>
      <c r="F117" s="251"/>
      <c r="G117" s="251"/>
      <c r="H117" s="252"/>
      <c r="I117" s="252"/>
      <c r="J117" s="284"/>
      <c r="K117" s="309"/>
      <c r="L117" s="251"/>
      <c r="M117" s="251"/>
      <c r="N117" s="251"/>
      <c r="O117" s="252"/>
      <c r="P117" s="252"/>
      <c r="Q117" s="249"/>
      <c r="R117" s="253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96"/>
      <c r="AG117" s="293"/>
      <c r="AH117" s="249"/>
      <c r="AI117" s="249"/>
      <c r="AJ117" s="296"/>
      <c r="AK117" s="296"/>
      <c r="AL117" s="296"/>
    </row>
    <row r="118" spans="1:38" s="247" customFormat="1" ht="13.15" customHeight="1">
      <c r="A118" s="251"/>
      <c r="B118" s="248"/>
      <c r="C118" s="309"/>
      <c r="D118" s="309"/>
      <c r="E118" s="251"/>
      <c r="F118" s="251"/>
      <c r="G118" s="251"/>
      <c r="H118" s="252"/>
      <c r="I118" s="252"/>
      <c r="J118" s="284"/>
      <c r="K118" s="309"/>
      <c r="L118" s="251"/>
      <c r="M118" s="251"/>
      <c r="N118" s="251"/>
      <c r="O118" s="252"/>
      <c r="P118" s="252"/>
      <c r="Q118" s="249"/>
      <c r="R118" s="253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96"/>
      <c r="AG118" s="293"/>
      <c r="AH118" s="249"/>
      <c r="AI118" s="249"/>
      <c r="AJ118" s="296"/>
      <c r="AK118" s="296"/>
      <c r="AL118" s="296"/>
    </row>
    <row r="119" spans="1:38" ht="13.5" customHeight="1">
      <c r="A119" s="296"/>
      <c r="B119" s="293"/>
      <c r="C119" s="249"/>
      <c r="D119" s="249"/>
      <c r="E119" s="296"/>
      <c r="F119" s="296"/>
      <c r="G119" s="296"/>
      <c r="H119" s="297"/>
      <c r="I119" s="297"/>
      <c r="J119" s="348"/>
      <c r="K119" s="297"/>
      <c r="L119" s="298"/>
      <c r="M119" s="349"/>
      <c r="N119" s="297"/>
      <c r="O119" s="350"/>
      <c r="P119" s="300"/>
      <c r="Q119" s="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07"/>
      <c r="B120" s="108"/>
      <c r="C120" s="142"/>
      <c r="D120" s="150"/>
      <c r="E120" s="151"/>
      <c r="F120" s="107"/>
      <c r="G120" s="107"/>
      <c r="H120" s="107"/>
      <c r="I120" s="143"/>
      <c r="J120" s="143"/>
      <c r="K120" s="143"/>
      <c r="L120" s="143"/>
      <c r="M120" s="143"/>
      <c r="N120" s="143"/>
      <c r="O120" s="143"/>
      <c r="P120" s="143"/>
      <c r="Q120" s="41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41"/>
      <c r="AH120" s="41"/>
      <c r="AI120" s="41"/>
      <c r="AJ120" s="41"/>
      <c r="AK120" s="41"/>
      <c r="AL120" s="41"/>
    </row>
    <row r="121" spans="1:38" ht="12.75" customHeight="1">
      <c r="A121" s="152"/>
      <c r="B121" s="108"/>
      <c r="C121" s="109"/>
      <c r="D121" s="153"/>
      <c r="E121" s="112"/>
      <c r="F121" s="112"/>
      <c r="G121" s="112"/>
      <c r="H121" s="112"/>
      <c r="I121" s="112"/>
      <c r="J121" s="6"/>
      <c r="K121" s="112"/>
      <c r="L121" s="112"/>
      <c r="M121" s="6"/>
      <c r="N121" s="1"/>
      <c r="O121" s="109"/>
      <c r="P121" s="41"/>
      <c r="Q121" s="41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41"/>
      <c r="AH121" s="41"/>
      <c r="AI121" s="41"/>
      <c r="AJ121" s="41"/>
      <c r="AK121" s="41"/>
      <c r="AL121" s="41"/>
    </row>
    <row r="122" spans="1:38" ht="38.25" customHeight="1">
      <c r="A122" s="154" t="s">
        <v>580</v>
      </c>
      <c r="B122" s="154"/>
      <c r="C122" s="154"/>
      <c r="D122" s="154"/>
      <c r="E122" s="155"/>
      <c r="F122" s="112"/>
      <c r="G122" s="112"/>
      <c r="H122" s="112"/>
      <c r="I122" s="112"/>
      <c r="J122" s="1"/>
      <c r="K122" s="6"/>
      <c r="L122" s="6"/>
      <c r="M122" s="6"/>
      <c r="N122" s="1"/>
      <c r="O122" s="1"/>
      <c r="P122" s="41"/>
      <c r="Q122" s="41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41"/>
      <c r="AH122" s="41"/>
      <c r="AI122" s="41"/>
      <c r="AJ122" s="41"/>
      <c r="AK122" s="41"/>
      <c r="AL122" s="41"/>
    </row>
    <row r="123" spans="1:38" ht="14.45" customHeight="1">
      <c r="A123" s="96" t="s">
        <v>16</v>
      </c>
      <c r="B123" s="96" t="s">
        <v>535</v>
      </c>
      <c r="C123" s="96"/>
      <c r="D123" s="97" t="s">
        <v>546</v>
      </c>
      <c r="E123" s="96" t="s">
        <v>547</v>
      </c>
      <c r="F123" s="96" t="s">
        <v>548</v>
      </c>
      <c r="G123" s="96" t="s">
        <v>568</v>
      </c>
      <c r="H123" s="96" t="s">
        <v>550</v>
      </c>
      <c r="I123" s="96" t="s">
        <v>551</v>
      </c>
      <c r="J123" s="95" t="s">
        <v>552</v>
      </c>
      <c r="K123" s="95" t="s">
        <v>581</v>
      </c>
      <c r="L123" s="98" t="s">
        <v>554</v>
      </c>
      <c r="M123" s="149" t="s">
        <v>577</v>
      </c>
      <c r="N123" s="96" t="s">
        <v>578</v>
      </c>
      <c r="O123" s="96" t="s">
        <v>556</v>
      </c>
      <c r="P123" s="97" t="s">
        <v>557</v>
      </c>
      <c r="Q123" s="4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41"/>
      <c r="AG123" s="41"/>
      <c r="AH123" s="41"/>
      <c r="AI123" s="41"/>
      <c r="AJ123" s="41"/>
      <c r="AK123" s="41"/>
      <c r="AL123" s="41"/>
    </row>
    <row r="124" spans="1:38" s="247" customFormat="1" ht="12.75" customHeight="1">
      <c r="A124" s="408">
        <v>1</v>
      </c>
      <c r="B124" s="409">
        <v>44719</v>
      </c>
      <c r="C124" s="410"/>
      <c r="D124" s="410" t="s">
        <v>879</v>
      </c>
      <c r="E124" s="408" t="s">
        <v>560</v>
      </c>
      <c r="F124" s="408">
        <v>220</v>
      </c>
      <c r="G124" s="408">
        <v>110</v>
      </c>
      <c r="H124" s="411">
        <v>225</v>
      </c>
      <c r="I124" s="411" t="s">
        <v>880</v>
      </c>
      <c r="J124" s="403" t="s">
        <v>888</v>
      </c>
      <c r="K124" s="400">
        <f>H124-F124</f>
        <v>5</v>
      </c>
      <c r="L124" s="404">
        <v>100</v>
      </c>
      <c r="M124" s="412">
        <f t="shared" ref="M124" si="143">(K124*N124)-L124</f>
        <v>25</v>
      </c>
      <c r="N124" s="400">
        <v>25</v>
      </c>
      <c r="O124" s="406" t="s">
        <v>680</v>
      </c>
      <c r="P124" s="401">
        <v>44720</v>
      </c>
      <c r="Q124" s="249"/>
      <c r="R124" s="6" t="s">
        <v>835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400">
        <v>2</v>
      </c>
      <c r="B125" s="401">
        <v>44719</v>
      </c>
      <c r="C125" s="402"/>
      <c r="D125" s="402" t="s">
        <v>881</v>
      </c>
      <c r="E125" s="400" t="s">
        <v>560</v>
      </c>
      <c r="F125" s="400">
        <v>72</v>
      </c>
      <c r="G125" s="400">
        <v>48</v>
      </c>
      <c r="H125" s="400">
        <v>72</v>
      </c>
      <c r="I125" s="400" t="s">
        <v>882</v>
      </c>
      <c r="J125" s="403" t="s">
        <v>888</v>
      </c>
      <c r="K125" s="400">
        <v>0</v>
      </c>
      <c r="L125" s="404">
        <v>100</v>
      </c>
      <c r="M125" s="405">
        <v>-100</v>
      </c>
      <c r="N125" s="400">
        <v>50</v>
      </c>
      <c r="O125" s="406" t="s">
        <v>680</v>
      </c>
      <c r="P125" s="401">
        <v>44719</v>
      </c>
      <c r="Q125" s="249"/>
      <c r="R125" s="250" t="s">
        <v>559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s="247" customFormat="1" ht="12.75" customHeight="1">
      <c r="A126" s="413">
        <v>3</v>
      </c>
      <c r="B126" s="414">
        <v>44720</v>
      </c>
      <c r="C126" s="415"/>
      <c r="D126" s="368" t="s">
        <v>889</v>
      </c>
      <c r="E126" s="365" t="s">
        <v>560</v>
      </c>
      <c r="F126" s="365">
        <v>85</v>
      </c>
      <c r="G126" s="365">
        <v>48</v>
      </c>
      <c r="H126" s="413">
        <v>105</v>
      </c>
      <c r="I126" s="413" t="s">
        <v>890</v>
      </c>
      <c r="J126" s="370" t="s">
        <v>894</v>
      </c>
      <c r="K126" s="369">
        <f t="shared" ref="K126" si="144">H126-F126</f>
        <v>20</v>
      </c>
      <c r="L126" s="371">
        <v>100</v>
      </c>
      <c r="M126" s="372">
        <f t="shared" ref="M126" si="145">(K126*N126)-L126</f>
        <v>900</v>
      </c>
      <c r="N126" s="369">
        <v>50</v>
      </c>
      <c r="O126" s="322" t="s">
        <v>558</v>
      </c>
      <c r="P126" s="362">
        <v>44720</v>
      </c>
      <c r="Q126" s="249"/>
      <c r="R126" s="250" t="s">
        <v>559</v>
      </c>
      <c r="S126" s="246"/>
      <c r="T126" s="246"/>
      <c r="U126" s="246"/>
      <c r="V126" s="246"/>
      <c r="W126" s="246"/>
      <c r="X126" s="246"/>
      <c r="Y126" s="246"/>
      <c r="Z126" s="246"/>
      <c r="AA126" s="246"/>
      <c r="AB126" s="246"/>
      <c r="AC126" s="246"/>
      <c r="AD126" s="246"/>
      <c r="AE126" s="246"/>
      <c r="AF126" s="246"/>
      <c r="AG126" s="246"/>
      <c r="AH126" s="246"/>
      <c r="AI126" s="246"/>
      <c r="AJ126" s="246"/>
      <c r="AK126" s="246"/>
      <c r="AL126" s="246"/>
    </row>
    <row r="127" spans="1:38" s="247" customFormat="1" ht="12.75" customHeight="1">
      <c r="A127" s="413">
        <v>4</v>
      </c>
      <c r="B127" s="414">
        <v>44720</v>
      </c>
      <c r="C127" s="415"/>
      <c r="D127" s="415" t="s">
        <v>891</v>
      </c>
      <c r="E127" s="413" t="s">
        <v>560</v>
      </c>
      <c r="F127" s="413">
        <v>26</v>
      </c>
      <c r="G127" s="413">
        <v>17</v>
      </c>
      <c r="H127" s="413">
        <v>33.5</v>
      </c>
      <c r="I127" s="413" t="s">
        <v>892</v>
      </c>
      <c r="J127" s="370" t="s">
        <v>895</v>
      </c>
      <c r="K127" s="369">
        <f t="shared" ref="K127:K128" si="146">H127-F127</f>
        <v>7.5</v>
      </c>
      <c r="L127" s="371">
        <v>100</v>
      </c>
      <c r="M127" s="372">
        <f t="shared" ref="M127:M128" si="147">(K127*N127)-L127</f>
        <v>4025</v>
      </c>
      <c r="N127" s="369">
        <v>550</v>
      </c>
      <c r="O127" s="322" t="s">
        <v>558</v>
      </c>
      <c r="P127" s="362">
        <v>44720</v>
      </c>
      <c r="Q127" s="249"/>
      <c r="R127" s="250" t="s">
        <v>559</v>
      </c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413">
        <v>5</v>
      </c>
      <c r="B128" s="414">
        <v>44720</v>
      </c>
      <c r="C128" s="415"/>
      <c r="D128" s="415" t="s">
        <v>881</v>
      </c>
      <c r="E128" s="413" t="s">
        <v>560</v>
      </c>
      <c r="F128" s="413">
        <v>52</v>
      </c>
      <c r="G128" s="413">
        <v>18</v>
      </c>
      <c r="H128" s="413">
        <v>71.5</v>
      </c>
      <c r="I128" s="413" t="s">
        <v>893</v>
      </c>
      <c r="J128" s="370" t="s">
        <v>896</v>
      </c>
      <c r="K128" s="369">
        <f t="shared" si="146"/>
        <v>19.5</v>
      </c>
      <c r="L128" s="371">
        <v>100</v>
      </c>
      <c r="M128" s="372">
        <f t="shared" si="147"/>
        <v>875</v>
      </c>
      <c r="N128" s="369">
        <v>50</v>
      </c>
      <c r="O128" s="322" t="s">
        <v>558</v>
      </c>
      <c r="P128" s="362">
        <v>44720</v>
      </c>
      <c r="Q128" s="249"/>
      <c r="R128" s="250" t="s">
        <v>559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413">
        <v>6</v>
      </c>
      <c r="B129" s="414">
        <v>44721</v>
      </c>
      <c r="C129" s="415"/>
      <c r="D129" s="415" t="s">
        <v>903</v>
      </c>
      <c r="E129" s="413" t="s">
        <v>560</v>
      </c>
      <c r="F129" s="413">
        <v>85</v>
      </c>
      <c r="G129" s="413">
        <v>10</v>
      </c>
      <c r="H129" s="413">
        <v>135</v>
      </c>
      <c r="I129" s="413" t="s">
        <v>904</v>
      </c>
      <c r="J129" s="370" t="s">
        <v>905</v>
      </c>
      <c r="K129" s="369">
        <f t="shared" ref="K129" si="148">H129-F129</f>
        <v>50</v>
      </c>
      <c r="L129" s="371">
        <v>100</v>
      </c>
      <c r="M129" s="372">
        <f t="shared" ref="M129" si="149">(K129*N129)-L129</f>
        <v>1150</v>
      </c>
      <c r="N129" s="369">
        <v>25</v>
      </c>
      <c r="O129" s="322" t="s">
        <v>558</v>
      </c>
      <c r="P129" s="362">
        <v>44721</v>
      </c>
      <c r="Q129" s="249"/>
      <c r="R129" s="250" t="s">
        <v>835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s="247" customFormat="1" ht="12.75" customHeight="1">
      <c r="A130" s="413">
        <v>7</v>
      </c>
      <c r="B130" s="414">
        <v>44721</v>
      </c>
      <c r="C130" s="415"/>
      <c r="D130" s="415" t="s">
        <v>906</v>
      </c>
      <c r="E130" s="413" t="s">
        <v>560</v>
      </c>
      <c r="F130" s="413">
        <v>21</v>
      </c>
      <c r="G130" s="413"/>
      <c r="H130" s="413">
        <v>35</v>
      </c>
      <c r="I130" s="413" t="s">
        <v>907</v>
      </c>
      <c r="J130" s="370" t="s">
        <v>908</v>
      </c>
      <c r="K130" s="369">
        <f t="shared" ref="K130" si="150">H130-F130</f>
        <v>14</v>
      </c>
      <c r="L130" s="371">
        <v>100</v>
      </c>
      <c r="M130" s="372">
        <f t="shared" ref="M130" si="151">(K130*N130)-L130</f>
        <v>600</v>
      </c>
      <c r="N130" s="369">
        <v>50</v>
      </c>
      <c r="O130" s="322" t="s">
        <v>558</v>
      </c>
      <c r="P130" s="362">
        <v>44721</v>
      </c>
      <c r="Q130" s="249"/>
      <c r="R130" s="250" t="s">
        <v>835</v>
      </c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6"/>
    </row>
    <row r="131" spans="1:38" s="247" customFormat="1" ht="12.75" customHeight="1">
      <c r="A131" s="450">
        <v>8</v>
      </c>
      <c r="B131" s="451">
        <v>44722</v>
      </c>
      <c r="C131" s="452"/>
      <c r="D131" s="452" t="s">
        <v>918</v>
      </c>
      <c r="E131" s="450" t="s">
        <v>560</v>
      </c>
      <c r="F131" s="450">
        <v>24.5</v>
      </c>
      <c r="G131" s="450">
        <v>10</v>
      </c>
      <c r="H131" s="450">
        <v>10</v>
      </c>
      <c r="I131" s="450" t="s">
        <v>917</v>
      </c>
      <c r="J131" s="330" t="s">
        <v>935</v>
      </c>
      <c r="K131" s="331">
        <f t="shared" ref="K131:K132" si="152">H131-F131</f>
        <v>-14.5</v>
      </c>
      <c r="L131" s="332">
        <v>100</v>
      </c>
      <c r="M131" s="333">
        <f t="shared" ref="M131:M132" si="153">(K131*N131)-L131</f>
        <v>-4450</v>
      </c>
      <c r="N131" s="331">
        <v>300</v>
      </c>
      <c r="O131" s="340" t="s">
        <v>570</v>
      </c>
      <c r="P131" s="334">
        <v>44725</v>
      </c>
      <c r="Q131" s="249"/>
      <c r="R131" s="250" t="s">
        <v>835</v>
      </c>
      <c r="S131" s="246"/>
      <c r="T131" s="246"/>
      <c r="U131" s="246"/>
      <c r="V131" s="246"/>
      <c r="W131" s="246"/>
      <c r="X131" s="246"/>
      <c r="Y131" s="246"/>
      <c r="Z131" s="246"/>
      <c r="AA131" s="246"/>
      <c r="AB131" s="246"/>
      <c r="AC131" s="246"/>
      <c r="AD131" s="246"/>
      <c r="AE131" s="246"/>
      <c r="AF131" s="246"/>
      <c r="AG131" s="246"/>
      <c r="AH131" s="246"/>
      <c r="AI131" s="246"/>
      <c r="AJ131" s="246"/>
      <c r="AK131" s="246"/>
      <c r="AL131" s="246"/>
    </row>
    <row r="132" spans="1:38" s="247" customFormat="1" ht="12.75" customHeight="1">
      <c r="A132" s="450">
        <v>9</v>
      </c>
      <c r="B132" s="451">
        <v>44722</v>
      </c>
      <c r="C132" s="452"/>
      <c r="D132" s="452" t="s">
        <v>919</v>
      </c>
      <c r="E132" s="450" t="s">
        <v>560</v>
      </c>
      <c r="F132" s="450">
        <v>27.5</v>
      </c>
      <c r="G132" s="450">
        <v>19</v>
      </c>
      <c r="H132" s="450">
        <v>19</v>
      </c>
      <c r="I132" s="450" t="s">
        <v>920</v>
      </c>
      <c r="J132" s="330" t="s">
        <v>936</v>
      </c>
      <c r="K132" s="331">
        <f t="shared" si="152"/>
        <v>-8.5</v>
      </c>
      <c r="L132" s="332">
        <v>100</v>
      </c>
      <c r="M132" s="333">
        <f t="shared" si="153"/>
        <v>-4775</v>
      </c>
      <c r="N132" s="331">
        <v>550</v>
      </c>
      <c r="O132" s="340" t="s">
        <v>570</v>
      </c>
      <c r="P132" s="334">
        <v>44725</v>
      </c>
      <c r="Q132" s="249"/>
      <c r="R132" s="250" t="s">
        <v>835</v>
      </c>
      <c r="S132" s="246"/>
      <c r="T132" s="246"/>
      <c r="U132" s="246"/>
      <c r="V132" s="246"/>
      <c r="W132" s="246"/>
      <c r="X132" s="246"/>
      <c r="Y132" s="246"/>
      <c r="Z132" s="246"/>
      <c r="AA132" s="246"/>
      <c r="AB132" s="246"/>
      <c r="AC132" s="246"/>
      <c r="AD132" s="246"/>
      <c r="AE132" s="246"/>
      <c r="AF132" s="246"/>
      <c r="AG132" s="246"/>
      <c r="AH132" s="246"/>
      <c r="AI132" s="246"/>
      <c r="AJ132" s="246"/>
      <c r="AK132" s="246"/>
      <c r="AL132" s="246"/>
    </row>
    <row r="133" spans="1:38" s="247" customFormat="1" ht="12.75" customHeight="1">
      <c r="A133" s="447">
        <v>10</v>
      </c>
      <c r="B133" s="448">
        <v>44725</v>
      </c>
      <c r="C133" s="449"/>
      <c r="D133" s="449" t="s">
        <v>934</v>
      </c>
      <c r="E133" s="447" t="s">
        <v>560</v>
      </c>
      <c r="F133" s="447">
        <v>80</v>
      </c>
      <c r="G133" s="447">
        <v>48</v>
      </c>
      <c r="H133" s="447">
        <v>84</v>
      </c>
      <c r="I133" s="447" t="s">
        <v>932</v>
      </c>
      <c r="J133" s="417" t="s">
        <v>933</v>
      </c>
      <c r="K133" s="411">
        <f t="shared" ref="K133:K134" si="154">H133-F133</f>
        <v>4</v>
      </c>
      <c r="L133" s="418">
        <v>100</v>
      </c>
      <c r="M133" s="412">
        <f t="shared" ref="M133:M134" si="155">(K133*N133)-L133</f>
        <v>100</v>
      </c>
      <c r="N133" s="411">
        <v>50</v>
      </c>
      <c r="O133" s="406" t="s">
        <v>680</v>
      </c>
      <c r="P133" s="409">
        <v>44725</v>
      </c>
      <c r="Q133" s="249"/>
      <c r="R133" s="250" t="s">
        <v>559</v>
      </c>
      <c r="S133" s="246"/>
      <c r="T133" s="246"/>
      <c r="U133" s="246"/>
      <c r="V133" s="246"/>
      <c r="W133" s="246"/>
      <c r="X133" s="246"/>
      <c r="Y133" s="246"/>
      <c r="Z133" s="246"/>
      <c r="AA133" s="246"/>
      <c r="AB133" s="246"/>
      <c r="AC133" s="246"/>
      <c r="AD133" s="246"/>
      <c r="AE133" s="246"/>
      <c r="AF133" s="246"/>
      <c r="AG133" s="246"/>
      <c r="AH133" s="246"/>
      <c r="AI133" s="246"/>
      <c r="AJ133" s="246"/>
      <c r="AK133" s="246"/>
      <c r="AL133" s="246"/>
    </row>
    <row r="134" spans="1:38" s="247" customFormat="1" ht="12.75" customHeight="1">
      <c r="A134" s="413">
        <v>11</v>
      </c>
      <c r="B134" s="414">
        <v>44726</v>
      </c>
      <c r="C134" s="415"/>
      <c r="D134" s="415" t="s">
        <v>940</v>
      </c>
      <c r="E134" s="413" t="s">
        <v>560</v>
      </c>
      <c r="F134" s="413">
        <v>21</v>
      </c>
      <c r="G134" s="413">
        <v>12</v>
      </c>
      <c r="H134" s="413">
        <v>25.5</v>
      </c>
      <c r="I134" s="413" t="s">
        <v>941</v>
      </c>
      <c r="J134" s="370" t="s">
        <v>942</v>
      </c>
      <c r="K134" s="369">
        <f t="shared" si="154"/>
        <v>4.5</v>
      </c>
      <c r="L134" s="371">
        <v>100</v>
      </c>
      <c r="M134" s="372">
        <f t="shared" si="155"/>
        <v>2375</v>
      </c>
      <c r="N134" s="369">
        <v>550</v>
      </c>
      <c r="O134" s="322" t="s">
        <v>558</v>
      </c>
      <c r="P134" s="362">
        <v>44726</v>
      </c>
      <c r="Q134" s="249"/>
      <c r="R134" s="250" t="s">
        <v>559</v>
      </c>
      <c r="S134" s="246"/>
      <c r="T134" s="246"/>
      <c r="U134" s="246"/>
      <c r="V134" s="246"/>
      <c r="W134" s="246"/>
      <c r="X134" s="246"/>
      <c r="Y134" s="246"/>
      <c r="Z134" s="246"/>
      <c r="AA134" s="246"/>
      <c r="AB134" s="246"/>
      <c r="AC134" s="246"/>
      <c r="AD134" s="246"/>
      <c r="AE134" s="246"/>
      <c r="AF134" s="246"/>
      <c r="AG134" s="246"/>
      <c r="AH134" s="246"/>
      <c r="AI134" s="246"/>
      <c r="AJ134" s="246"/>
      <c r="AK134" s="246"/>
      <c r="AL134" s="246"/>
    </row>
    <row r="135" spans="1:38" s="247" customFormat="1" ht="12.75" customHeight="1">
      <c r="A135" s="413">
        <v>12</v>
      </c>
      <c r="B135" s="414">
        <v>44726</v>
      </c>
      <c r="C135" s="415"/>
      <c r="D135" s="415" t="s">
        <v>946</v>
      </c>
      <c r="E135" s="413" t="s">
        <v>560</v>
      </c>
      <c r="F135" s="413">
        <v>80</v>
      </c>
      <c r="G135" s="413">
        <v>47</v>
      </c>
      <c r="H135" s="413">
        <v>102</v>
      </c>
      <c r="I135" s="413" t="s">
        <v>932</v>
      </c>
      <c r="J135" s="370" t="s">
        <v>948</v>
      </c>
      <c r="K135" s="369">
        <f t="shared" ref="K135:K136" si="156">H135-F135</f>
        <v>22</v>
      </c>
      <c r="L135" s="371">
        <v>100</v>
      </c>
      <c r="M135" s="372">
        <f t="shared" ref="M135:M136" si="157">(K135*N135)-L135</f>
        <v>1000</v>
      </c>
      <c r="N135" s="369">
        <v>50</v>
      </c>
      <c r="O135" s="322" t="s">
        <v>558</v>
      </c>
      <c r="P135" s="362">
        <v>44726</v>
      </c>
      <c r="Q135" s="249"/>
      <c r="R135" s="250" t="s">
        <v>559</v>
      </c>
      <c r="S135" s="246"/>
      <c r="T135" s="246"/>
      <c r="U135" s="246"/>
      <c r="V135" s="246"/>
      <c r="W135" s="246"/>
      <c r="X135" s="246"/>
      <c r="Y135" s="246"/>
      <c r="Z135" s="246"/>
      <c r="AA135" s="246"/>
      <c r="AB135" s="246"/>
      <c r="AC135" s="246"/>
      <c r="AD135" s="246"/>
      <c r="AE135" s="246"/>
      <c r="AF135" s="246"/>
      <c r="AG135" s="246"/>
      <c r="AH135" s="246"/>
      <c r="AI135" s="246"/>
      <c r="AJ135" s="246"/>
      <c r="AK135" s="246"/>
      <c r="AL135" s="246"/>
    </row>
    <row r="136" spans="1:38" s="247" customFormat="1" ht="12.75" customHeight="1">
      <c r="A136" s="413">
        <v>13</v>
      </c>
      <c r="B136" s="414">
        <v>44726</v>
      </c>
      <c r="C136" s="415"/>
      <c r="D136" s="415" t="s">
        <v>947</v>
      </c>
      <c r="E136" s="413" t="s">
        <v>560</v>
      </c>
      <c r="F136" s="413">
        <v>82.5</v>
      </c>
      <c r="G136" s="413">
        <v>48</v>
      </c>
      <c r="H136" s="413">
        <v>92</v>
      </c>
      <c r="I136" s="413" t="s">
        <v>932</v>
      </c>
      <c r="J136" s="370" t="s">
        <v>949</v>
      </c>
      <c r="K136" s="369">
        <f t="shared" si="156"/>
        <v>9.5</v>
      </c>
      <c r="L136" s="371">
        <v>100</v>
      </c>
      <c r="M136" s="372">
        <f t="shared" si="157"/>
        <v>375</v>
      </c>
      <c r="N136" s="369">
        <v>50</v>
      </c>
      <c r="O136" s="322" t="s">
        <v>558</v>
      </c>
      <c r="P136" s="362">
        <v>44726</v>
      </c>
      <c r="Q136" s="249"/>
      <c r="R136" s="250" t="s">
        <v>559</v>
      </c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</row>
    <row r="137" spans="1:38" s="247" customFormat="1" ht="12.75" customHeight="1">
      <c r="A137" s="413">
        <v>14</v>
      </c>
      <c r="B137" s="469">
        <v>44727</v>
      </c>
      <c r="C137" s="415"/>
      <c r="D137" s="415" t="s">
        <v>957</v>
      </c>
      <c r="E137" s="413" t="s">
        <v>560</v>
      </c>
      <c r="F137" s="413">
        <v>78</v>
      </c>
      <c r="G137" s="413">
        <v>40</v>
      </c>
      <c r="H137" s="413">
        <v>98</v>
      </c>
      <c r="I137" s="413" t="s">
        <v>932</v>
      </c>
      <c r="J137" s="370" t="s">
        <v>894</v>
      </c>
      <c r="K137" s="369">
        <f t="shared" ref="K137" si="158">H137-F137</f>
        <v>20</v>
      </c>
      <c r="L137" s="371">
        <v>100</v>
      </c>
      <c r="M137" s="372">
        <f t="shared" ref="M137" si="159">(K137*N137)-L137</f>
        <v>900</v>
      </c>
      <c r="N137" s="369">
        <v>50</v>
      </c>
      <c r="O137" s="322" t="s">
        <v>558</v>
      </c>
      <c r="P137" s="362">
        <v>44727</v>
      </c>
      <c r="Q137" s="249"/>
      <c r="R137" s="250" t="s">
        <v>835</v>
      </c>
      <c r="S137" s="246"/>
      <c r="T137" s="246"/>
      <c r="U137" s="246"/>
      <c r="V137" s="246"/>
      <c r="W137" s="246"/>
      <c r="X137" s="246"/>
      <c r="Y137" s="246"/>
      <c r="Z137" s="246"/>
      <c r="AA137" s="246"/>
      <c r="AB137" s="246"/>
      <c r="AC137" s="246"/>
      <c r="AD137" s="246"/>
      <c r="AE137" s="246"/>
      <c r="AF137" s="246"/>
      <c r="AG137" s="246"/>
      <c r="AH137" s="246"/>
      <c r="AI137" s="246"/>
      <c r="AJ137" s="246"/>
      <c r="AK137" s="246"/>
      <c r="AL137" s="246"/>
    </row>
    <row r="138" spans="1:38" s="247" customFormat="1" ht="12.75" customHeight="1">
      <c r="A138" s="413">
        <v>15</v>
      </c>
      <c r="B138" s="469">
        <v>44727</v>
      </c>
      <c r="C138" s="415"/>
      <c r="D138" s="415" t="s">
        <v>962</v>
      </c>
      <c r="E138" s="413" t="s">
        <v>560</v>
      </c>
      <c r="F138" s="413">
        <v>72</v>
      </c>
      <c r="G138" s="413">
        <v>35</v>
      </c>
      <c r="H138" s="413">
        <v>92</v>
      </c>
      <c r="I138" s="413" t="s">
        <v>932</v>
      </c>
      <c r="J138" s="370" t="s">
        <v>894</v>
      </c>
      <c r="K138" s="369">
        <f t="shared" ref="K138:K139" si="160">H138-F138</f>
        <v>20</v>
      </c>
      <c r="L138" s="371">
        <v>100</v>
      </c>
      <c r="M138" s="372">
        <f t="shared" ref="M138:M139" si="161">(K138*N138)-L138</f>
        <v>900</v>
      </c>
      <c r="N138" s="369">
        <v>50</v>
      </c>
      <c r="O138" s="322" t="s">
        <v>558</v>
      </c>
      <c r="P138" s="362">
        <v>44727</v>
      </c>
      <c r="Q138" s="249"/>
      <c r="R138" s="250" t="s">
        <v>835</v>
      </c>
      <c r="S138" s="246"/>
      <c r="T138" s="246"/>
      <c r="U138" s="246"/>
      <c r="V138" s="246"/>
      <c r="W138" s="246"/>
      <c r="X138" s="246"/>
      <c r="Y138" s="246"/>
      <c r="Z138" s="246"/>
      <c r="AA138" s="246"/>
      <c r="AB138" s="246"/>
      <c r="AC138" s="246"/>
      <c r="AD138" s="246"/>
      <c r="AE138" s="246"/>
      <c r="AF138" s="246"/>
      <c r="AG138" s="246"/>
      <c r="AH138" s="246"/>
      <c r="AI138" s="246"/>
      <c r="AJ138" s="246"/>
      <c r="AK138" s="246"/>
      <c r="AL138" s="246"/>
    </row>
    <row r="139" spans="1:38" s="247" customFormat="1" ht="12.75" customHeight="1">
      <c r="A139" s="450">
        <v>16</v>
      </c>
      <c r="B139" s="475">
        <v>44727</v>
      </c>
      <c r="C139" s="452"/>
      <c r="D139" s="452" t="s">
        <v>940</v>
      </c>
      <c r="E139" s="450" t="s">
        <v>560</v>
      </c>
      <c r="F139" s="450">
        <v>17.5</v>
      </c>
      <c r="G139" s="450">
        <v>9</v>
      </c>
      <c r="H139" s="450">
        <v>9</v>
      </c>
      <c r="I139" s="450" t="s">
        <v>983</v>
      </c>
      <c r="J139" s="330" t="s">
        <v>936</v>
      </c>
      <c r="K139" s="331">
        <f t="shared" si="160"/>
        <v>-8.5</v>
      </c>
      <c r="L139" s="332">
        <v>100</v>
      </c>
      <c r="M139" s="333">
        <f t="shared" si="161"/>
        <v>-4775</v>
      </c>
      <c r="N139" s="331">
        <v>550</v>
      </c>
      <c r="O139" s="340" t="s">
        <v>570</v>
      </c>
      <c r="P139" s="334">
        <v>44729</v>
      </c>
      <c r="Q139" s="249"/>
      <c r="R139" s="250" t="s">
        <v>559</v>
      </c>
      <c r="S139" s="246"/>
      <c r="T139" s="246"/>
      <c r="U139" s="246"/>
      <c r="V139" s="246"/>
      <c r="W139" s="246"/>
      <c r="X139" s="246"/>
      <c r="Y139" s="246"/>
      <c r="Z139" s="246"/>
      <c r="AA139" s="246"/>
      <c r="AB139" s="246"/>
      <c r="AC139" s="246"/>
      <c r="AD139" s="246"/>
      <c r="AE139" s="246"/>
      <c r="AF139" s="246"/>
      <c r="AG139" s="246"/>
      <c r="AH139" s="246"/>
      <c r="AI139" s="246"/>
      <c r="AJ139" s="246"/>
      <c r="AK139" s="246"/>
      <c r="AL139" s="246"/>
    </row>
    <row r="140" spans="1:38" s="247" customFormat="1" ht="12.75" customHeight="1">
      <c r="A140" s="447">
        <v>17</v>
      </c>
      <c r="B140" s="438">
        <v>44727</v>
      </c>
      <c r="C140" s="449"/>
      <c r="D140" s="449" t="s">
        <v>963</v>
      </c>
      <c r="E140" s="447" t="s">
        <v>560</v>
      </c>
      <c r="F140" s="447">
        <v>87.5</v>
      </c>
      <c r="G140" s="447">
        <v>55</v>
      </c>
      <c r="H140" s="447">
        <v>92.5</v>
      </c>
      <c r="I140" s="447" t="s">
        <v>932</v>
      </c>
      <c r="J140" s="417" t="s">
        <v>964</v>
      </c>
      <c r="K140" s="411">
        <f t="shared" ref="K140:K142" si="162">H140-F140</f>
        <v>5</v>
      </c>
      <c r="L140" s="418">
        <v>100</v>
      </c>
      <c r="M140" s="412">
        <f t="shared" ref="M140:M142" si="163">(K140*N140)-L140</f>
        <v>150</v>
      </c>
      <c r="N140" s="411">
        <v>50</v>
      </c>
      <c r="O140" s="406" t="s">
        <v>680</v>
      </c>
      <c r="P140" s="409">
        <v>44727</v>
      </c>
      <c r="Q140" s="249"/>
      <c r="R140" s="250" t="s">
        <v>559</v>
      </c>
      <c r="S140" s="246"/>
      <c r="T140" s="246"/>
      <c r="U140" s="246"/>
      <c r="V140" s="246"/>
      <c r="W140" s="246"/>
      <c r="X140" s="246"/>
      <c r="Y140" s="246"/>
      <c r="Z140" s="246"/>
      <c r="AA140" s="246"/>
      <c r="AB140" s="246"/>
      <c r="AC140" s="246"/>
      <c r="AD140" s="246"/>
      <c r="AE140" s="246"/>
      <c r="AF140" s="246"/>
      <c r="AG140" s="246"/>
      <c r="AH140" s="246"/>
      <c r="AI140" s="246"/>
      <c r="AJ140" s="246"/>
      <c r="AK140" s="246"/>
      <c r="AL140" s="246"/>
    </row>
    <row r="141" spans="1:38" s="247" customFormat="1" ht="13.5" customHeight="1">
      <c r="A141" s="450">
        <v>19</v>
      </c>
      <c r="B141" s="475">
        <v>44728</v>
      </c>
      <c r="C141" s="452"/>
      <c r="D141" s="452" t="s">
        <v>977</v>
      </c>
      <c r="E141" s="450" t="s">
        <v>560</v>
      </c>
      <c r="F141" s="450">
        <v>52</v>
      </c>
      <c r="G141" s="450">
        <v>19</v>
      </c>
      <c r="H141" s="450">
        <v>19</v>
      </c>
      <c r="I141" s="450" t="s">
        <v>893</v>
      </c>
      <c r="J141" s="330" t="s">
        <v>980</v>
      </c>
      <c r="K141" s="331">
        <f t="shared" si="162"/>
        <v>-33</v>
      </c>
      <c r="L141" s="332">
        <v>100</v>
      </c>
      <c r="M141" s="333">
        <f t="shared" si="163"/>
        <v>-1750</v>
      </c>
      <c r="N141" s="331">
        <v>50</v>
      </c>
      <c r="O141" s="340" t="s">
        <v>570</v>
      </c>
      <c r="P141" s="334">
        <v>44728</v>
      </c>
      <c r="Q141" s="249"/>
      <c r="R141" s="250" t="s">
        <v>835</v>
      </c>
      <c r="S141" s="246"/>
      <c r="T141" s="246"/>
      <c r="U141" s="246"/>
      <c r="V141" s="246"/>
      <c r="W141" s="246"/>
      <c r="X141" s="246"/>
      <c r="Y141" s="246"/>
      <c r="Z141" s="246"/>
      <c r="AA141" s="246"/>
      <c r="AB141" s="246"/>
      <c r="AC141" s="246"/>
      <c r="AD141" s="246"/>
      <c r="AE141" s="246"/>
      <c r="AF141" s="246"/>
      <c r="AG141" s="246"/>
      <c r="AH141" s="246"/>
      <c r="AI141" s="246"/>
      <c r="AJ141" s="246"/>
      <c r="AK141" s="246"/>
      <c r="AL141" s="246"/>
    </row>
    <row r="142" spans="1:38" s="247" customFormat="1" ht="12.75" customHeight="1">
      <c r="A142" s="450">
        <v>20</v>
      </c>
      <c r="B142" s="475">
        <v>44728</v>
      </c>
      <c r="C142" s="452"/>
      <c r="D142" s="452" t="s">
        <v>978</v>
      </c>
      <c r="E142" s="450" t="s">
        <v>560</v>
      </c>
      <c r="F142" s="450">
        <v>85</v>
      </c>
      <c r="G142" s="450">
        <v>19</v>
      </c>
      <c r="H142" s="450">
        <v>19</v>
      </c>
      <c r="I142" s="450" t="s">
        <v>979</v>
      </c>
      <c r="J142" s="330" t="s">
        <v>981</v>
      </c>
      <c r="K142" s="331">
        <f t="shared" si="162"/>
        <v>-66</v>
      </c>
      <c r="L142" s="332">
        <v>100</v>
      </c>
      <c r="M142" s="333">
        <f t="shared" si="163"/>
        <v>-1750</v>
      </c>
      <c r="N142" s="331">
        <v>25</v>
      </c>
      <c r="O142" s="340" t="s">
        <v>570</v>
      </c>
      <c r="P142" s="334">
        <v>44728</v>
      </c>
      <c r="Q142" s="249"/>
      <c r="R142" s="250" t="s">
        <v>835</v>
      </c>
      <c r="S142" s="246"/>
      <c r="T142" s="246"/>
      <c r="U142" s="246"/>
      <c r="V142" s="246"/>
      <c r="W142" s="246"/>
      <c r="X142" s="246"/>
      <c r="Y142" s="246"/>
      <c r="Z142" s="246"/>
      <c r="AA142" s="246"/>
      <c r="AB142" s="246"/>
      <c r="AC142" s="246"/>
      <c r="AD142" s="246"/>
      <c r="AE142" s="246"/>
      <c r="AF142" s="246"/>
      <c r="AG142" s="246"/>
      <c r="AH142" s="246"/>
      <c r="AI142" s="246"/>
      <c r="AJ142" s="246"/>
      <c r="AK142" s="246"/>
      <c r="AL142" s="246"/>
    </row>
    <row r="143" spans="1:38" s="247" customFormat="1" ht="12.75" customHeight="1">
      <c r="A143" s="450">
        <v>21</v>
      </c>
      <c r="B143" s="475">
        <v>44733</v>
      </c>
      <c r="C143" s="452"/>
      <c r="D143" s="452" t="s">
        <v>1009</v>
      </c>
      <c r="E143" s="450" t="s">
        <v>560</v>
      </c>
      <c r="F143" s="450">
        <v>92.5</v>
      </c>
      <c r="G143" s="450">
        <v>50</v>
      </c>
      <c r="H143" s="450">
        <v>50</v>
      </c>
      <c r="I143" s="450" t="s">
        <v>1010</v>
      </c>
      <c r="J143" s="330" t="s">
        <v>997</v>
      </c>
      <c r="K143" s="331">
        <f t="shared" ref="K143:K144" si="164">H143-F143</f>
        <v>-42.5</v>
      </c>
      <c r="L143" s="332">
        <v>100</v>
      </c>
      <c r="M143" s="333">
        <f t="shared" ref="M143:M144" si="165">(K143*N143)-L143</f>
        <v>-2225</v>
      </c>
      <c r="N143" s="331">
        <v>50</v>
      </c>
      <c r="O143" s="460" t="s">
        <v>570</v>
      </c>
      <c r="P143" s="334">
        <v>44733</v>
      </c>
      <c r="Q143" s="249"/>
      <c r="R143" s="250" t="s">
        <v>835</v>
      </c>
      <c r="S143" s="246"/>
      <c r="T143" s="246"/>
      <c r="U143" s="246"/>
      <c r="V143" s="246"/>
      <c r="W143" s="246"/>
      <c r="X143" s="246"/>
      <c r="Y143" s="246"/>
      <c r="Z143" s="246"/>
      <c r="AA143" s="246"/>
      <c r="AB143" s="246"/>
      <c r="AC143" s="246"/>
      <c r="AD143" s="246"/>
      <c r="AE143" s="246"/>
      <c r="AF143" s="246"/>
      <c r="AG143" s="246"/>
      <c r="AH143" s="246"/>
      <c r="AI143" s="246"/>
      <c r="AJ143" s="246"/>
      <c r="AK143" s="246"/>
      <c r="AL143" s="246"/>
    </row>
    <row r="144" spans="1:38" s="247" customFormat="1" ht="12.75" customHeight="1">
      <c r="A144" s="413">
        <v>22</v>
      </c>
      <c r="B144" s="469">
        <v>44733</v>
      </c>
      <c r="C144" s="415"/>
      <c r="D144" s="415" t="s">
        <v>1015</v>
      </c>
      <c r="E144" s="413" t="s">
        <v>560</v>
      </c>
      <c r="F144" s="413">
        <v>47.5</v>
      </c>
      <c r="G144" s="413">
        <v>28</v>
      </c>
      <c r="H144" s="413">
        <v>56.5</v>
      </c>
      <c r="I144" s="413" t="s">
        <v>1016</v>
      </c>
      <c r="J144" s="370" t="s">
        <v>766</v>
      </c>
      <c r="K144" s="369">
        <f t="shared" si="164"/>
        <v>9</v>
      </c>
      <c r="L144" s="371">
        <v>100</v>
      </c>
      <c r="M144" s="372">
        <f t="shared" si="165"/>
        <v>2150</v>
      </c>
      <c r="N144" s="369">
        <v>250</v>
      </c>
      <c r="O144" s="322" t="s">
        <v>558</v>
      </c>
      <c r="P144" s="362">
        <v>44733</v>
      </c>
      <c r="Q144" s="249"/>
      <c r="R144" s="250" t="s">
        <v>559</v>
      </c>
      <c r="S144" s="246"/>
      <c r="T144" s="246"/>
      <c r="U144" s="246"/>
      <c r="V144" s="246"/>
      <c r="W144" s="246"/>
      <c r="X144" s="246"/>
      <c r="Y144" s="246"/>
      <c r="Z144" s="246"/>
      <c r="AA144" s="246"/>
      <c r="AB144" s="246"/>
      <c r="AC144" s="246"/>
      <c r="AD144" s="246"/>
      <c r="AE144" s="246"/>
      <c r="AF144" s="246"/>
      <c r="AG144" s="246"/>
      <c r="AH144" s="246"/>
      <c r="AI144" s="246"/>
      <c r="AJ144" s="246"/>
      <c r="AK144" s="246"/>
      <c r="AL144" s="246"/>
    </row>
    <row r="145" spans="1:38" s="247" customFormat="1" ht="12.75" customHeight="1">
      <c r="A145" s="413">
        <v>23</v>
      </c>
      <c r="B145" s="469">
        <v>44733</v>
      </c>
      <c r="C145" s="415"/>
      <c r="D145" s="415" t="s">
        <v>1017</v>
      </c>
      <c r="E145" s="413" t="s">
        <v>862</v>
      </c>
      <c r="F145" s="413">
        <v>13</v>
      </c>
      <c r="G145" s="413">
        <v>22</v>
      </c>
      <c r="H145" s="413">
        <v>6.5</v>
      </c>
      <c r="I145" s="413">
        <v>0.5</v>
      </c>
      <c r="J145" s="370" t="s">
        <v>1032</v>
      </c>
      <c r="K145" s="369">
        <f>F145-H145</f>
        <v>6.5</v>
      </c>
      <c r="L145" s="371">
        <v>100</v>
      </c>
      <c r="M145" s="372">
        <f t="shared" ref="M145" si="166">(K145*N145)-L145</f>
        <v>2337.5</v>
      </c>
      <c r="N145" s="369">
        <v>375</v>
      </c>
      <c r="O145" s="322" t="s">
        <v>558</v>
      </c>
      <c r="P145" s="362">
        <v>44733</v>
      </c>
      <c r="Q145" s="249"/>
      <c r="R145" s="250" t="s">
        <v>559</v>
      </c>
      <c r="S145" s="246"/>
      <c r="T145" s="246"/>
      <c r="U145" s="246"/>
      <c r="V145" s="246"/>
      <c r="W145" s="246"/>
      <c r="X145" s="246"/>
      <c r="Y145" s="246"/>
      <c r="Z145" s="246"/>
      <c r="AA145" s="246"/>
      <c r="AB145" s="246"/>
      <c r="AC145" s="246"/>
      <c r="AD145" s="246"/>
      <c r="AE145" s="246"/>
      <c r="AF145" s="246"/>
      <c r="AG145" s="246"/>
      <c r="AH145" s="246"/>
      <c r="AI145" s="246"/>
      <c r="AJ145" s="246"/>
      <c r="AK145" s="246"/>
      <c r="AL145" s="246"/>
    </row>
    <row r="146" spans="1:38" s="247" customFormat="1" ht="12.75" customHeight="1">
      <c r="A146" s="413">
        <v>24</v>
      </c>
      <c r="B146" s="469">
        <v>44734</v>
      </c>
      <c r="C146" s="415"/>
      <c r="D146" s="415" t="s">
        <v>1029</v>
      </c>
      <c r="E146" s="413" t="s">
        <v>560</v>
      </c>
      <c r="F146" s="413">
        <v>67.5</v>
      </c>
      <c r="G146" s="413">
        <v>35</v>
      </c>
      <c r="H146" s="413">
        <v>89</v>
      </c>
      <c r="I146" s="413" t="s">
        <v>932</v>
      </c>
      <c r="J146" s="370" t="s">
        <v>1030</v>
      </c>
      <c r="K146" s="369">
        <f t="shared" ref="K146" si="167">H146-F146</f>
        <v>21.5</v>
      </c>
      <c r="L146" s="371">
        <v>100</v>
      </c>
      <c r="M146" s="372">
        <f t="shared" ref="M146" si="168">(K146*N146)-L146</f>
        <v>975</v>
      </c>
      <c r="N146" s="369">
        <v>50</v>
      </c>
      <c r="O146" s="322" t="s">
        <v>558</v>
      </c>
      <c r="P146" s="362">
        <v>44734</v>
      </c>
      <c r="Q146" s="249"/>
      <c r="R146" s="250" t="s">
        <v>559</v>
      </c>
      <c r="S146" s="246"/>
      <c r="T146" s="246"/>
      <c r="U146" s="246"/>
      <c r="V146" s="246"/>
      <c r="W146" s="246"/>
      <c r="X146" s="246"/>
      <c r="Y146" s="246"/>
      <c r="Z146" s="246"/>
      <c r="AA146" s="246"/>
      <c r="AB146" s="246"/>
      <c r="AC146" s="246"/>
      <c r="AD146" s="246"/>
      <c r="AE146" s="246"/>
      <c r="AF146" s="246"/>
      <c r="AG146" s="246"/>
      <c r="AH146" s="246"/>
      <c r="AI146" s="246"/>
      <c r="AJ146" s="246"/>
      <c r="AK146" s="246"/>
      <c r="AL146" s="246"/>
    </row>
    <row r="147" spans="1:38" s="247" customFormat="1" ht="12.75" customHeight="1">
      <c r="A147" s="413">
        <v>25</v>
      </c>
      <c r="B147" s="469">
        <v>44734</v>
      </c>
      <c r="C147" s="415"/>
      <c r="D147" s="415" t="s">
        <v>1031</v>
      </c>
      <c r="E147" s="413" t="s">
        <v>560</v>
      </c>
      <c r="F147" s="413">
        <v>15.5</v>
      </c>
      <c r="G147" s="413">
        <v>9</v>
      </c>
      <c r="H147" s="413">
        <v>20.5</v>
      </c>
      <c r="I147" s="413" t="s">
        <v>1033</v>
      </c>
      <c r="J147" s="370" t="s">
        <v>1030</v>
      </c>
      <c r="K147" s="369">
        <f t="shared" ref="K147:K148" si="169">H147-F147</f>
        <v>5</v>
      </c>
      <c r="L147" s="371">
        <v>100</v>
      </c>
      <c r="M147" s="372">
        <f t="shared" ref="M147:M148" si="170">(K147*N147)-L147</f>
        <v>3400</v>
      </c>
      <c r="N147" s="369">
        <v>700</v>
      </c>
      <c r="O147" s="322" t="s">
        <v>558</v>
      </c>
      <c r="P147" s="362">
        <v>44735</v>
      </c>
      <c r="Q147" s="249"/>
      <c r="R147" s="250" t="s">
        <v>559</v>
      </c>
      <c r="S147" s="246"/>
      <c r="T147" s="246"/>
      <c r="U147" s="246"/>
      <c r="V147" s="246"/>
      <c r="W147" s="246"/>
      <c r="X147" s="246"/>
      <c r="Y147" s="246"/>
      <c r="Z147" s="246"/>
      <c r="AA147" s="246"/>
      <c r="AB147" s="246"/>
      <c r="AC147" s="246"/>
      <c r="AD147" s="246"/>
      <c r="AE147" s="246"/>
      <c r="AF147" s="246"/>
      <c r="AG147" s="246"/>
      <c r="AH147" s="246"/>
      <c r="AI147" s="246"/>
      <c r="AJ147" s="246"/>
      <c r="AK147" s="246"/>
      <c r="AL147" s="246"/>
    </row>
    <row r="148" spans="1:38" s="247" customFormat="1" ht="12.75" customHeight="1">
      <c r="A148" s="413">
        <v>26</v>
      </c>
      <c r="B148" s="469">
        <v>44735</v>
      </c>
      <c r="C148" s="415"/>
      <c r="D148" s="415" t="s">
        <v>1039</v>
      </c>
      <c r="E148" s="413" t="s">
        <v>560</v>
      </c>
      <c r="F148" s="413">
        <v>41</v>
      </c>
      <c r="G148" s="413"/>
      <c r="H148" s="413">
        <v>62</v>
      </c>
      <c r="I148" s="413" t="s">
        <v>1040</v>
      </c>
      <c r="J148" s="370" t="s">
        <v>571</v>
      </c>
      <c r="K148" s="369">
        <f t="shared" si="169"/>
        <v>21</v>
      </c>
      <c r="L148" s="371">
        <v>100</v>
      </c>
      <c r="M148" s="372">
        <f t="shared" si="170"/>
        <v>950</v>
      </c>
      <c r="N148" s="369">
        <v>50</v>
      </c>
      <c r="O148" s="322" t="s">
        <v>558</v>
      </c>
      <c r="P148" s="362">
        <v>44735</v>
      </c>
      <c r="Q148" s="249"/>
      <c r="R148" s="250" t="s">
        <v>835</v>
      </c>
      <c r="S148" s="246"/>
      <c r="T148" s="246"/>
      <c r="U148" s="246"/>
      <c r="V148" s="246"/>
      <c r="W148" s="246"/>
      <c r="X148" s="246"/>
      <c r="Y148" s="246"/>
      <c r="Z148" s="246"/>
      <c r="AA148" s="246"/>
      <c r="AB148" s="246"/>
      <c r="AC148" s="246"/>
      <c r="AD148" s="246"/>
      <c r="AE148" s="246"/>
      <c r="AF148" s="246"/>
      <c r="AG148" s="246"/>
      <c r="AH148" s="246"/>
      <c r="AI148" s="246"/>
      <c r="AJ148" s="246"/>
      <c r="AK148" s="246"/>
      <c r="AL148" s="246"/>
    </row>
    <row r="149" spans="1:38" s="247" customFormat="1" ht="12.75" customHeight="1">
      <c r="A149" s="450">
        <v>27</v>
      </c>
      <c r="B149" s="475">
        <v>44735</v>
      </c>
      <c r="C149" s="452"/>
      <c r="D149" s="452" t="s">
        <v>1041</v>
      </c>
      <c r="E149" s="450" t="s">
        <v>862</v>
      </c>
      <c r="F149" s="450">
        <v>55</v>
      </c>
      <c r="G149" s="450">
        <v>94</v>
      </c>
      <c r="H149" s="450">
        <v>94</v>
      </c>
      <c r="I149" s="450">
        <v>0.5</v>
      </c>
      <c r="J149" s="330" t="s">
        <v>1049</v>
      </c>
      <c r="K149" s="331">
        <f>F149-H149</f>
        <v>-39</v>
      </c>
      <c r="L149" s="332">
        <v>100</v>
      </c>
      <c r="M149" s="333">
        <f t="shared" ref="M149:M154" si="171">(K149*N149)-L149</f>
        <v>-4000</v>
      </c>
      <c r="N149" s="331">
        <v>100</v>
      </c>
      <c r="O149" s="460" t="s">
        <v>570</v>
      </c>
      <c r="P149" s="334">
        <v>44735</v>
      </c>
      <c r="Q149" s="249"/>
      <c r="R149" s="250" t="s">
        <v>559</v>
      </c>
      <c r="S149" s="246"/>
      <c r="T149" s="246"/>
      <c r="U149" s="246"/>
      <c r="V149" s="246"/>
      <c r="W149" s="246"/>
      <c r="X149" s="246"/>
      <c r="Y149" s="246"/>
      <c r="Z149" s="246"/>
      <c r="AA149" s="246"/>
      <c r="AB149" s="246"/>
      <c r="AC149" s="246"/>
      <c r="AD149" s="246"/>
      <c r="AE149" s="246"/>
      <c r="AF149" s="246"/>
      <c r="AG149" s="246"/>
      <c r="AH149" s="246"/>
      <c r="AI149" s="246"/>
      <c r="AJ149" s="246"/>
      <c r="AK149" s="246"/>
      <c r="AL149" s="246"/>
    </row>
    <row r="150" spans="1:38" s="247" customFormat="1" ht="12.75" customHeight="1">
      <c r="A150" s="413">
        <v>28</v>
      </c>
      <c r="B150" s="469">
        <v>44735</v>
      </c>
      <c r="C150" s="415"/>
      <c r="D150" s="415" t="s">
        <v>1029</v>
      </c>
      <c r="E150" s="413" t="s">
        <v>560</v>
      </c>
      <c r="F150" s="413">
        <v>31</v>
      </c>
      <c r="G150" s="413"/>
      <c r="H150" s="413">
        <v>57.5</v>
      </c>
      <c r="I150" s="413" t="s">
        <v>1042</v>
      </c>
      <c r="J150" s="370" t="s">
        <v>1048</v>
      </c>
      <c r="K150" s="369">
        <f t="shared" ref="K150:K154" si="172">H150-F150</f>
        <v>26.5</v>
      </c>
      <c r="L150" s="371">
        <v>100</v>
      </c>
      <c r="M150" s="372">
        <f t="shared" si="171"/>
        <v>1225</v>
      </c>
      <c r="N150" s="369">
        <v>50</v>
      </c>
      <c r="O150" s="322" t="s">
        <v>558</v>
      </c>
      <c r="P150" s="362">
        <v>44735</v>
      </c>
      <c r="Q150" s="249"/>
      <c r="R150" s="250" t="s">
        <v>559</v>
      </c>
      <c r="S150" s="246"/>
      <c r="T150" s="246"/>
      <c r="U150" s="246"/>
      <c r="V150" s="246"/>
      <c r="W150" s="246"/>
      <c r="X150" s="246"/>
      <c r="Y150" s="246"/>
      <c r="Z150" s="246"/>
      <c r="AA150" s="246"/>
      <c r="AB150" s="246"/>
      <c r="AC150" s="246"/>
      <c r="AD150" s="246"/>
      <c r="AE150" s="246"/>
      <c r="AF150" s="246"/>
      <c r="AG150" s="246"/>
      <c r="AH150" s="246"/>
      <c r="AI150" s="246"/>
      <c r="AJ150" s="246"/>
      <c r="AK150" s="246"/>
      <c r="AL150" s="246"/>
    </row>
    <row r="151" spans="1:38" s="247" customFormat="1" ht="12.75" customHeight="1">
      <c r="A151" s="413">
        <v>29</v>
      </c>
      <c r="B151" s="469">
        <v>44735</v>
      </c>
      <c r="C151" s="415"/>
      <c r="D151" s="415" t="s">
        <v>1043</v>
      </c>
      <c r="E151" s="413" t="s">
        <v>560</v>
      </c>
      <c r="F151" s="413">
        <v>77.5</v>
      </c>
      <c r="G151" s="413"/>
      <c r="H151" s="413">
        <v>125</v>
      </c>
      <c r="I151" s="413" t="s">
        <v>1044</v>
      </c>
      <c r="J151" s="370" t="s">
        <v>713</v>
      </c>
      <c r="K151" s="369">
        <f t="shared" si="172"/>
        <v>47.5</v>
      </c>
      <c r="L151" s="371">
        <v>100</v>
      </c>
      <c r="M151" s="372">
        <f t="shared" si="171"/>
        <v>1087.5</v>
      </c>
      <c r="N151" s="369">
        <v>25</v>
      </c>
      <c r="O151" s="322" t="s">
        <v>558</v>
      </c>
      <c r="P151" s="362">
        <v>44735</v>
      </c>
      <c r="Q151" s="249"/>
      <c r="R151" s="250" t="s">
        <v>835</v>
      </c>
      <c r="S151" s="246"/>
      <c r="T151" s="246"/>
      <c r="U151" s="246"/>
      <c r="V151" s="246"/>
      <c r="W151" s="246"/>
      <c r="X151" s="246"/>
      <c r="Y151" s="246"/>
      <c r="Z151" s="246"/>
      <c r="AA151" s="246"/>
      <c r="AB151" s="246"/>
      <c r="AC151" s="246"/>
      <c r="AD151" s="246"/>
      <c r="AE151" s="246"/>
      <c r="AF151" s="246"/>
      <c r="AG151" s="246"/>
      <c r="AH151" s="246"/>
      <c r="AI151" s="246"/>
      <c r="AJ151" s="246"/>
      <c r="AK151" s="246"/>
      <c r="AL151" s="246"/>
    </row>
    <row r="152" spans="1:38" s="247" customFormat="1" ht="12.75" customHeight="1">
      <c r="A152" s="413">
        <v>30</v>
      </c>
      <c r="B152" s="469">
        <v>44735</v>
      </c>
      <c r="C152" s="415"/>
      <c r="D152" s="415" t="s">
        <v>1045</v>
      </c>
      <c r="E152" s="413" t="s">
        <v>560</v>
      </c>
      <c r="F152" s="413">
        <v>52.5</v>
      </c>
      <c r="G152" s="413"/>
      <c r="H152" s="413">
        <v>92.5</v>
      </c>
      <c r="I152" s="413">
        <v>150</v>
      </c>
      <c r="J152" s="370" t="s">
        <v>602</v>
      </c>
      <c r="K152" s="369">
        <f t="shared" si="172"/>
        <v>40</v>
      </c>
      <c r="L152" s="371">
        <v>100</v>
      </c>
      <c r="M152" s="372">
        <f t="shared" si="171"/>
        <v>900</v>
      </c>
      <c r="N152" s="369">
        <v>25</v>
      </c>
      <c r="O152" s="322" t="s">
        <v>558</v>
      </c>
      <c r="P152" s="362">
        <v>44735</v>
      </c>
      <c r="Q152" s="249"/>
      <c r="R152" s="250" t="s">
        <v>835</v>
      </c>
      <c r="S152" s="246"/>
      <c r="T152" s="246"/>
      <c r="U152" s="246"/>
      <c r="V152" s="246"/>
      <c r="W152" s="246"/>
      <c r="X152" s="246"/>
      <c r="Y152" s="246"/>
      <c r="Z152" s="246"/>
      <c r="AA152" s="246"/>
      <c r="AB152" s="246"/>
      <c r="AC152" s="246"/>
      <c r="AD152" s="246"/>
      <c r="AE152" s="246"/>
      <c r="AF152" s="246"/>
      <c r="AG152" s="246"/>
      <c r="AH152" s="246"/>
      <c r="AI152" s="246"/>
      <c r="AJ152" s="246"/>
      <c r="AK152" s="246"/>
      <c r="AL152" s="246"/>
    </row>
    <row r="153" spans="1:38" s="247" customFormat="1" ht="12.75" customHeight="1">
      <c r="A153" s="450">
        <v>31</v>
      </c>
      <c r="B153" s="475">
        <v>44735</v>
      </c>
      <c r="C153" s="452"/>
      <c r="D153" s="452" t="s">
        <v>1046</v>
      </c>
      <c r="E153" s="450" t="s">
        <v>560</v>
      </c>
      <c r="F153" s="450">
        <v>52.5</v>
      </c>
      <c r="G153" s="450"/>
      <c r="H153" s="450">
        <v>0</v>
      </c>
      <c r="I153" s="450">
        <v>150</v>
      </c>
      <c r="J153" s="330" t="s">
        <v>1047</v>
      </c>
      <c r="K153" s="331">
        <f t="shared" si="172"/>
        <v>-52.5</v>
      </c>
      <c r="L153" s="332">
        <v>100</v>
      </c>
      <c r="M153" s="333">
        <f t="shared" si="171"/>
        <v>-1412.5</v>
      </c>
      <c r="N153" s="331">
        <v>25</v>
      </c>
      <c r="O153" s="460" t="s">
        <v>570</v>
      </c>
      <c r="P153" s="334">
        <v>44735</v>
      </c>
      <c r="Q153" s="249"/>
      <c r="R153" s="250" t="s">
        <v>835</v>
      </c>
      <c r="S153" s="246"/>
      <c r="T153" s="246"/>
      <c r="U153" s="246"/>
      <c r="V153" s="246"/>
      <c r="W153" s="246"/>
      <c r="X153" s="246"/>
      <c r="Y153" s="246"/>
      <c r="Z153" s="246"/>
      <c r="AA153" s="246"/>
      <c r="AB153" s="246"/>
      <c r="AC153" s="246"/>
      <c r="AD153" s="246"/>
      <c r="AE153" s="246"/>
      <c r="AF153" s="246"/>
      <c r="AG153" s="246"/>
      <c r="AH153" s="246"/>
      <c r="AI153" s="246"/>
      <c r="AJ153" s="246"/>
      <c r="AK153" s="246"/>
      <c r="AL153" s="246"/>
    </row>
    <row r="154" spans="1:38" s="247" customFormat="1" ht="12.75" customHeight="1">
      <c r="A154" s="482"/>
      <c r="B154" s="500">
        <v>44741</v>
      </c>
      <c r="C154" s="402"/>
      <c r="D154" s="402" t="s">
        <v>1087</v>
      </c>
      <c r="E154" s="400" t="s">
        <v>560</v>
      </c>
      <c r="F154" s="400">
        <v>90</v>
      </c>
      <c r="G154" s="400">
        <v>45</v>
      </c>
      <c r="H154" s="400">
        <v>92</v>
      </c>
      <c r="I154" s="400" t="s">
        <v>1010</v>
      </c>
      <c r="J154" s="501" t="s">
        <v>1008</v>
      </c>
      <c r="K154" s="502">
        <f t="shared" si="172"/>
        <v>2</v>
      </c>
      <c r="L154" s="503">
        <v>100</v>
      </c>
      <c r="M154" s="504">
        <f t="shared" si="171"/>
        <v>0</v>
      </c>
      <c r="N154" s="502">
        <v>50</v>
      </c>
      <c r="O154" s="406" t="s">
        <v>680</v>
      </c>
      <c r="P154" s="505">
        <v>44741</v>
      </c>
      <c r="Q154" s="249"/>
      <c r="R154" s="250" t="s">
        <v>835</v>
      </c>
      <c r="S154" s="246"/>
      <c r="T154" s="246"/>
      <c r="U154" s="246"/>
      <c r="V154" s="246"/>
      <c r="W154" s="246"/>
      <c r="X154" s="246"/>
      <c r="Y154" s="246"/>
      <c r="Z154" s="246"/>
      <c r="AA154" s="246"/>
      <c r="AB154" s="246"/>
      <c r="AC154" s="246"/>
      <c r="AD154" s="246"/>
      <c r="AE154" s="246"/>
      <c r="AF154" s="246"/>
      <c r="AG154" s="246"/>
      <c r="AH154" s="246"/>
      <c r="AI154" s="246"/>
      <c r="AJ154" s="246"/>
      <c r="AK154" s="246"/>
      <c r="AL154" s="246"/>
    </row>
    <row r="155" spans="1:38" s="247" customFormat="1" ht="12.75" customHeight="1">
      <c r="A155" s="482"/>
      <c r="B155" s="414">
        <v>44742</v>
      </c>
      <c r="C155" s="415"/>
      <c r="D155" s="415" t="s">
        <v>1087</v>
      </c>
      <c r="E155" s="413" t="s">
        <v>560</v>
      </c>
      <c r="F155" s="413">
        <v>52</v>
      </c>
      <c r="G155" s="413">
        <v>10</v>
      </c>
      <c r="H155" s="413">
        <v>81</v>
      </c>
      <c r="I155" s="413" t="s">
        <v>1162</v>
      </c>
      <c r="J155" s="507" t="s">
        <v>1062</v>
      </c>
      <c r="K155" s="508">
        <f t="shared" ref="K155:K158" si="173">H155-F155</f>
        <v>29</v>
      </c>
      <c r="L155" s="509">
        <v>100</v>
      </c>
      <c r="M155" s="510">
        <f t="shared" ref="M155:M158" si="174">(K155*N155)-L155</f>
        <v>1350</v>
      </c>
      <c r="N155" s="508">
        <v>50</v>
      </c>
      <c r="O155" s="322" t="s">
        <v>558</v>
      </c>
      <c r="P155" s="511">
        <v>44742</v>
      </c>
      <c r="Q155" s="249"/>
      <c r="R155" s="250" t="s">
        <v>835</v>
      </c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246"/>
      <c r="AG155" s="246"/>
      <c r="AH155" s="246"/>
      <c r="AI155" s="246"/>
      <c r="AJ155" s="246"/>
      <c r="AK155" s="246"/>
      <c r="AL155" s="246"/>
    </row>
    <row r="156" spans="1:38" s="247" customFormat="1" ht="12.75" customHeight="1">
      <c r="A156" s="482"/>
      <c r="B156" s="414">
        <v>44742</v>
      </c>
      <c r="C156" s="415"/>
      <c r="D156" s="415" t="s">
        <v>1163</v>
      </c>
      <c r="E156" s="413" t="s">
        <v>560</v>
      </c>
      <c r="F156" s="413">
        <v>44</v>
      </c>
      <c r="G156" s="413">
        <v>8</v>
      </c>
      <c r="H156" s="413">
        <v>50</v>
      </c>
      <c r="I156" s="413" t="s">
        <v>1040</v>
      </c>
      <c r="J156" s="507" t="s">
        <v>901</v>
      </c>
      <c r="K156" s="508">
        <f t="shared" si="173"/>
        <v>6</v>
      </c>
      <c r="L156" s="509">
        <v>100</v>
      </c>
      <c r="M156" s="510">
        <f t="shared" si="174"/>
        <v>200</v>
      </c>
      <c r="N156" s="508">
        <v>50</v>
      </c>
      <c r="O156" s="322" t="s">
        <v>558</v>
      </c>
      <c r="P156" s="511">
        <v>44742</v>
      </c>
      <c r="Q156" s="249"/>
      <c r="R156" s="250" t="s">
        <v>559</v>
      </c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</row>
    <row r="157" spans="1:38" s="247" customFormat="1" ht="12.75" customHeight="1">
      <c r="A157" s="482"/>
      <c r="B157" s="414">
        <v>44742</v>
      </c>
      <c r="C157" s="415"/>
      <c r="D157" s="415" t="s">
        <v>1164</v>
      </c>
      <c r="E157" s="413" t="s">
        <v>560</v>
      </c>
      <c r="F157" s="413">
        <v>65</v>
      </c>
      <c r="G157" s="413"/>
      <c r="H157" s="413">
        <v>105</v>
      </c>
      <c r="I157" s="413" t="s">
        <v>1165</v>
      </c>
      <c r="J157" s="507" t="s">
        <v>602</v>
      </c>
      <c r="K157" s="508">
        <f t="shared" si="173"/>
        <v>40</v>
      </c>
      <c r="L157" s="509">
        <v>100</v>
      </c>
      <c r="M157" s="510">
        <f t="shared" si="174"/>
        <v>900</v>
      </c>
      <c r="N157" s="508">
        <v>25</v>
      </c>
      <c r="O157" s="322" t="s">
        <v>558</v>
      </c>
      <c r="P157" s="511">
        <v>44742</v>
      </c>
      <c r="Q157" s="249"/>
      <c r="R157" s="250" t="s">
        <v>835</v>
      </c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6"/>
      <c r="AK157" s="246"/>
      <c r="AL157" s="246"/>
    </row>
    <row r="158" spans="1:38" s="247" customFormat="1" ht="12.75" customHeight="1">
      <c r="A158" s="482"/>
      <c r="B158" s="451">
        <v>44742</v>
      </c>
      <c r="C158" s="452"/>
      <c r="D158" s="452" t="s">
        <v>1163</v>
      </c>
      <c r="E158" s="450" t="s">
        <v>560</v>
      </c>
      <c r="F158" s="450">
        <v>32.5</v>
      </c>
      <c r="G158" s="450"/>
      <c r="H158" s="450">
        <v>10</v>
      </c>
      <c r="I158" s="450" t="s">
        <v>1166</v>
      </c>
      <c r="J158" s="464" t="s">
        <v>1167</v>
      </c>
      <c r="K158" s="512">
        <f t="shared" si="173"/>
        <v>-22.5</v>
      </c>
      <c r="L158" s="513">
        <v>100</v>
      </c>
      <c r="M158" s="514">
        <f t="shared" si="174"/>
        <v>-1225</v>
      </c>
      <c r="N158" s="512">
        <v>50</v>
      </c>
      <c r="O158" s="460" t="s">
        <v>570</v>
      </c>
      <c r="P158" s="455">
        <v>44742</v>
      </c>
      <c r="Q158" s="249"/>
      <c r="R158" s="250" t="s">
        <v>559</v>
      </c>
      <c r="S158" s="246"/>
      <c r="T158" s="246"/>
      <c r="U158" s="246"/>
      <c r="V158" s="246"/>
      <c r="W158" s="246"/>
      <c r="X158" s="246"/>
      <c r="Y158" s="246"/>
      <c r="Z158" s="246"/>
      <c r="AA158" s="246"/>
      <c r="AB158" s="246"/>
      <c r="AC158" s="246"/>
      <c r="AD158" s="246"/>
      <c r="AE158" s="246"/>
      <c r="AF158" s="246"/>
      <c r="AG158" s="246"/>
      <c r="AH158" s="246"/>
      <c r="AI158" s="246"/>
      <c r="AJ158" s="246"/>
      <c r="AK158" s="246"/>
      <c r="AL158" s="246"/>
    </row>
    <row r="159" spans="1:38" s="247" customFormat="1" ht="12.75" customHeight="1">
      <c r="A159" s="482"/>
      <c r="B159" s="407"/>
      <c r="C159" s="499"/>
      <c r="D159" s="499"/>
      <c r="E159" s="482"/>
      <c r="F159" s="482"/>
      <c r="G159" s="482"/>
      <c r="H159" s="482"/>
      <c r="I159" s="482"/>
      <c r="J159" s="284"/>
      <c r="K159" s="252"/>
      <c r="L159" s="272"/>
      <c r="M159" s="273"/>
      <c r="N159" s="252"/>
      <c r="O159" s="506"/>
      <c r="P159" s="248"/>
      <c r="Q159" s="249"/>
      <c r="R159" s="250"/>
      <c r="S159" s="246"/>
      <c r="T159" s="246"/>
      <c r="U159" s="246"/>
      <c r="V159" s="246"/>
      <c r="W159" s="246"/>
      <c r="X159" s="246"/>
      <c r="Y159" s="246"/>
      <c r="Z159" s="246"/>
      <c r="AA159" s="246"/>
      <c r="AB159" s="246"/>
      <c r="AC159" s="246"/>
      <c r="AD159" s="246"/>
      <c r="AE159" s="246"/>
      <c r="AF159" s="246"/>
      <c r="AG159" s="246"/>
      <c r="AH159" s="246"/>
      <c r="AI159" s="246"/>
      <c r="AJ159" s="246"/>
      <c r="AK159" s="246"/>
      <c r="AL159" s="246"/>
    </row>
    <row r="160" spans="1:38" ht="14.25" customHeight="1">
      <c r="A160" s="343"/>
      <c r="B160" s="248"/>
      <c r="C160" s="344"/>
      <c r="D160" s="345"/>
      <c r="E160" s="343"/>
      <c r="F160" s="343"/>
      <c r="G160" s="343"/>
      <c r="H160" s="346"/>
      <c r="I160" s="347"/>
      <c r="J160" s="284"/>
      <c r="K160" s="252"/>
      <c r="L160" s="272"/>
      <c r="M160" s="273"/>
      <c r="N160" s="252"/>
      <c r="O160" s="284"/>
      <c r="P160" s="248"/>
      <c r="Q160" s="1"/>
      <c r="R160" s="250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151"/>
      <c r="B161" s="156"/>
      <c r="C161" s="156"/>
      <c r="D161" s="157"/>
      <c r="E161" s="151"/>
      <c r="F161" s="158"/>
      <c r="G161" s="151"/>
      <c r="H161" s="151"/>
      <c r="I161" s="151"/>
      <c r="J161" s="156"/>
      <c r="K161" s="159"/>
      <c r="L161" s="151"/>
      <c r="M161" s="151"/>
      <c r="N161" s="151"/>
      <c r="O161" s="160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38" ht="38.25" customHeight="1">
      <c r="A162" s="94" t="s">
        <v>582</v>
      </c>
      <c r="B162" s="161"/>
      <c r="C162" s="161"/>
      <c r="D162" s="162"/>
      <c r="E162" s="135"/>
      <c r="F162" s="6"/>
      <c r="G162" s="6"/>
      <c r="H162" s="136"/>
      <c r="I162" s="163"/>
      <c r="J162" s="1"/>
      <c r="K162" s="6"/>
      <c r="L162" s="6"/>
      <c r="M162" s="6"/>
      <c r="N162" s="1"/>
      <c r="O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38" s="247" customFormat="1" ht="14.25" customHeight="1">
      <c r="A163" s="95" t="s">
        <v>16</v>
      </c>
      <c r="B163" s="96" t="s">
        <v>535</v>
      </c>
      <c r="C163" s="96"/>
      <c r="D163" s="97" t="s">
        <v>546</v>
      </c>
      <c r="E163" s="96" t="s">
        <v>547</v>
      </c>
      <c r="F163" s="96" t="s">
        <v>548</v>
      </c>
      <c r="G163" s="96" t="s">
        <v>549</v>
      </c>
      <c r="H163" s="96" t="s">
        <v>550</v>
      </c>
      <c r="I163" s="96" t="s">
        <v>551</v>
      </c>
      <c r="J163" s="95" t="s">
        <v>552</v>
      </c>
      <c r="K163" s="139" t="s">
        <v>569</v>
      </c>
      <c r="L163" s="140" t="s">
        <v>554</v>
      </c>
      <c r="M163" s="98" t="s">
        <v>555</v>
      </c>
      <c r="N163" s="96" t="s">
        <v>556</v>
      </c>
      <c r="O163" s="97" t="s">
        <v>557</v>
      </c>
      <c r="P163" s="96" t="s">
        <v>789</v>
      </c>
      <c r="Q163" s="246"/>
      <c r="R163" s="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6"/>
      <c r="AK163" s="246"/>
      <c r="AL163" s="246"/>
    </row>
    <row r="164" spans="1:38" s="247" customFormat="1" ht="12.75" customHeight="1">
      <c r="A164" s="351">
        <v>1</v>
      </c>
      <c r="B164" s="337">
        <v>44488</v>
      </c>
      <c r="C164" s="337"/>
      <c r="D164" s="338" t="s">
        <v>841</v>
      </c>
      <c r="E164" s="339" t="s">
        <v>832</v>
      </c>
      <c r="F164" s="339">
        <v>235.25</v>
      </c>
      <c r="G164" s="339">
        <v>198</v>
      </c>
      <c r="H164" s="339">
        <v>273</v>
      </c>
      <c r="I164" s="339" t="s">
        <v>794</v>
      </c>
      <c r="J164" s="326" t="s">
        <v>840</v>
      </c>
      <c r="K164" s="326">
        <f t="shared" ref="K164" si="175">H164-F164</f>
        <v>37.75</v>
      </c>
      <c r="L164" s="327">
        <f t="shared" ref="L164" si="176">(F164*-0.7)/100</f>
        <v>-1.6467499999999999</v>
      </c>
      <c r="M164" s="328">
        <f t="shared" ref="M164" si="177">(K164+L164)/F164</f>
        <v>0.15346758767268864</v>
      </c>
      <c r="N164" s="326" t="s">
        <v>558</v>
      </c>
      <c r="O164" s="329">
        <v>44700</v>
      </c>
      <c r="P164" s="326"/>
      <c r="Q164" s="246"/>
      <c r="R164" s="1" t="s">
        <v>559</v>
      </c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246"/>
      <c r="AG164" s="246"/>
      <c r="AH164" s="246"/>
      <c r="AI164" s="246"/>
      <c r="AJ164" s="246"/>
      <c r="AK164" s="246"/>
      <c r="AL164" s="246"/>
    </row>
    <row r="165" spans="1:38" s="247" customFormat="1" ht="12.75" customHeight="1">
      <c r="A165" s="356">
        <v>2</v>
      </c>
      <c r="B165" s="357">
        <v>44651</v>
      </c>
      <c r="C165" s="358"/>
      <c r="D165" s="359" t="s">
        <v>421</v>
      </c>
      <c r="E165" s="360" t="s">
        <v>560</v>
      </c>
      <c r="F165" s="360">
        <v>379</v>
      </c>
      <c r="G165" s="360">
        <v>348</v>
      </c>
      <c r="H165" s="360">
        <v>403.5</v>
      </c>
      <c r="I165" s="360" t="s">
        <v>834</v>
      </c>
      <c r="J165" s="322" t="s">
        <v>852</v>
      </c>
      <c r="K165" s="322">
        <f t="shared" ref="K165" si="178">H165-F165</f>
        <v>24.5</v>
      </c>
      <c r="L165" s="323">
        <f t="shared" ref="L165" si="179">(F165*-0.7)/100</f>
        <v>-2.653</v>
      </c>
      <c r="M165" s="324">
        <f t="shared" ref="M165" si="180">(K165+L165)/F165</f>
        <v>5.7643799472295518E-2</v>
      </c>
      <c r="N165" s="322" t="s">
        <v>558</v>
      </c>
      <c r="O165" s="325">
        <v>44713</v>
      </c>
      <c r="P165" s="322"/>
      <c r="Q165" s="246"/>
      <c r="R165" s="246" t="s">
        <v>559</v>
      </c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246"/>
      <c r="AG165" s="246"/>
      <c r="AH165" s="246"/>
      <c r="AI165" s="246"/>
      <c r="AJ165" s="246"/>
      <c r="AK165" s="246"/>
      <c r="AL165" s="246"/>
    </row>
    <row r="166" spans="1:38" ht="14.25" customHeight="1">
      <c r="A166" s="356">
        <v>3</v>
      </c>
      <c r="B166" s="357">
        <v>44687</v>
      </c>
      <c r="C166" s="358"/>
      <c r="D166" s="359" t="s">
        <v>71</v>
      </c>
      <c r="E166" s="360" t="s">
        <v>560</v>
      </c>
      <c r="F166" s="360">
        <v>228</v>
      </c>
      <c r="G166" s="360">
        <v>206</v>
      </c>
      <c r="H166" s="360">
        <v>244</v>
      </c>
      <c r="I166" s="360" t="s">
        <v>837</v>
      </c>
      <c r="J166" s="322" t="s">
        <v>851</v>
      </c>
      <c r="K166" s="322">
        <f t="shared" ref="K166:K167" si="181">H166-F166</f>
        <v>16</v>
      </c>
      <c r="L166" s="323">
        <f t="shared" ref="L166" si="182">(F166*-0.7)/100</f>
        <v>-1.5959999999999999</v>
      </c>
      <c r="M166" s="324">
        <f t="shared" ref="M166:M167" si="183">(K166+L166)/F166</f>
        <v>6.3175438596491232E-2</v>
      </c>
      <c r="N166" s="322" t="s">
        <v>558</v>
      </c>
      <c r="O166" s="325">
        <v>44713</v>
      </c>
      <c r="P166" s="360"/>
      <c r="R166" s="246" t="s">
        <v>559</v>
      </c>
      <c r="S166" s="41"/>
      <c r="T166" s="1"/>
      <c r="U166" s="1"/>
      <c r="V166" s="1"/>
      <c r="W166" s="1"/>
      <c r="X166" s="1"/>
      <c r="Y166" s="1"/>
      <c r="Z166" s="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</row>
    <row r="167" spans="1:38" ht="14.25" customHeight="1">
      <c r="A167" s="351">
        <v>4</v>
      </c>
      <c r="B167" s="337">
        <v>44736</v>
      </c>
      <c r="C167" s="337"/>
      <c r="D167" s="338" t="s">
        <v>1053</v>
      </c>
      <c r="E167" s="339" t="s">
        <v>560</v>
      </c>
      <c r="F167" s="339">
        <v>1450</v>
      </c>
      <c r="G167" s="339">
        <v>1300</v>
      </c>
      <c r="H167" s="339">
        <v>1625</v>
      </c>
      <c r="I167" s="339" t="s">
        <v>1054</v>
      </c>
      <c r="J167" s="326" t="s">
        <v>1055</v>
      </c>
      <c r="K167" s="326">
        <f t="shared" si="181"/>
        <v>175</v>
      </c>
      <c r="L167" s="327">
        <f>(F167*-0.07)/100</f>
        <v>-1.0150000000000001</v>
      </c>
      <c r="M167" s="328">
        <f t="shared" si="183"/>
        <v>0.11998965517241381</v>
      </c>
      <c r="N167" s="326" t="s">
        <v>558</v>
      </c>
      <c r="O167" s="329">
        <v>44736</v>
      </c>
      <c r="P167" s="326"/>
      <c r="R167" s="246" t="s">
        <v>559</v>
      </c>
      <c r="S167" s="41"/>
      <c r="T167" s="1"/>
      <c r="U167" s="1"/>
      <c r="V167" s="1"/>
      <c r="W167" s="1"/>
      <c r="X167" s="1"/>
      <c r="Y167" s="1"/>
      <c r="Z167" s="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</row>
    <row r="168" spans="1:38" ht="12.75" customHeight="1">
      <c r="A168" s="164"/>
      <c r="B168" s="141"/>
      <c r="C168" s="165"/>
      <c r="D168" s="100"/>
      <c r="E168" s="166"/>
      <c r="F168" s="166"/>
      <c r="G168" s="166"/>
      <c r="H168" s="166"/>
      <c r="I168" s="166"/>
      <c r="J168" s="166"/>
      <c r="K168" s="167"/>
      <c r="L168" s="168"/>
      <c r="M168" s="166"/>
      <c r="N168" s="169"/>
      <c r="O168" s="170"/>
      <c r="P168" s="170"/>
      <c r="R168" s="6"/>
      <c r="S168" s="1"/>
      <c r="T168" s="1"/>
      <c r="U168" s="1"/>
      <c r="V168" s="1"/>
      <c r="W168" s="1"/>
      <c r="X168" s="1"/>
      <c r="Y168" s="1"/>
    </row>
    <row r="169" spans="1:38" ht="12.75" customHeight="1">
      <c r="A169" s="119" t="s">
        <v>562</v>
      </c>
      <c r="B169" s="119"/>
      <c r="C169" s="119"/>
      <c r="D169" s="119"/>
      <c r="E169" s="41"/>
      <c r="F169" s="127" t="s">
        <v>564</v>
      </c>
      <c r="G169" s="56"/>
      <c r="H169" s="56"/>
      <c r="I169" s="56"/>
      <c r="J169" s="6"/>
      <c r="K169" s="145"/>
      <c r="L169" s="146"/>
      <c r="M169" s="6"/>
      <c r="N169" s="109"/>
      <c r="O169" s="17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12.75" customHeight="1">
      <c r="A170" s="126" t="s">
        <v>563</v>
      </c>
      <c r="B170" s="119"/>
      <c r="C170" s="119"/>
      <c r="D170" s="119"/>
      <c r="E170" s="6"/>
      <c r="F170" s="127" t="s">
        <v>566</v>
      </c>
      <c r="G170" s="6"/>
      <c r="H170" s="6" t="s">
        <v>785</v>
      </c>
      <c r="I170" s="6"/>
      <c r="J170" s="1"/>
      <c r="K170" s="6"/>
      <c r="L170" s="6"/>
      <c r="M170" s="6"/>
      <c r="N170" s="1"/>
      <c r="O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2.75" customHeight="1">
      <c r="A171" s="126"/>
      <c r="B171" s="119"/>
      <c r="C171" s="119"/>
      <c r="D171" s="119"/>
      <c r="E171" s="6"/>
      <c r="F171" s="127"/>
      <c r="G171" s="6"/>
      <c r="H171" s="6"/>
      <c r="I171" s="6"/>
      <c r="J171" s="1"/>
      <c r="K171" s="6"/>
      <c r="L171" s="6"/>
      <c r="M171" s="6"/>
      <c r="N171" s="1"/>
      <c r="O171" s="1"/>
      <c r="Q171" s="1"/>
      <c r="R171" s="56"/>
      <c r="S171" s="1"/>
      <c r="T171" s="1"/>
      <c r="U171" s="1"/>
      <c r="V171" s="1"/>
      <c r="W171" s="1"/>
      <c r="X171" s="1"/>
      <c r="Y171" s="1"/>
      <c r="Z171" s="1"/>
    </row>
    <row r="172" spans="1:38" ht="38.25" customHeight="1">
      <c r="A172" s="1"/>
      <c r="B172" s="134" t="s">
        <v>583</v>
      </c>
      <c r="C172" s="134"/>
      <c r="D172" s="134"/>
      <c r="E172" s="134"/>
      <c r="F172" s="135"/>
      <c r="G172" s="6"/>
      <c r="H172" s="6"/>
      <c r="I172" s="136"/>
      <c r="J172" s="137"/>
      <c r="K172" s="138"/>
      <c r="L172" s="137"/>
      <c r="M172" s="6"/>
      <c r="N172" s="1"/>
      <c r="O172" s="1"/>
      <c r="Q172" s="1"/>
      <c r="R172" s="56"/>
      <c r="S172" s="1"/>
      <c r="T172" s="1"/>
      <c r="U172" s="1"/>
      <c r="V172" s="1"/>
      <c r="W172" s="1"/>
      <c r="X172" s="1"/>
      <c r="Y172" s="1"/>
      <c r="Z172" s="1"/>
    </row>
    <row r="173" spans="1:38" ht="14.25" customHeight="1">
      <c r="A173" s="95" t="s">
        <v>16</v>
      </c>
      <c r="B173" s="96" t="s">
        <v>535</v>
      </c>
      <c r="C173" s="96"/>
      <c r="D173" s="97" t="s">
        <v>546</v>
      </c>
      <c r="E173" s="96" t="s">
        <v>547</v>
      </c>
      <c r="F173" s="96" t="s">
        <v>548</v>
      </c>
      <c r="G173" s="96" t="s">
        <v>568</v>
      </c>
      <c r="H173" s="96" t="s">
        <v>550</v>
      </c>
      <c r="I173" s="96" t="s">
        <v>551</v>
      </c>
      <c r="J173" s="172" t="s">
        <v>552</v>
      </c>
      <c r="K173" s="139" t="s">
        <v>569</v>
      </c>
      <c r="L173" s="149" t="s">
        <v>577</v>
      </c>
      <c r="M173" s="96" t="s">
        <v>578</v>
      </c>
      <c r="N173" s="140" t="s">
        <v>554</v>
      </c>
      <c r="O173" s="98" t="s">
        <v>555</v>
      </c>
      <c r="P173" s="96" t="s">
        <v>556</v>
      </c>
      <c r="Q173" s="97" t="s">
        <v>557</v>
      </c>
      <c r="R173" s="56"/>
      <c r="S173" s="113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38" ht="14.25" customHeight="1">
      <c r="A174" s="101"/>
      <c r="B174" s="102"/>
      <c r="C174" s="173"/>
      <c r="D174" s="103"/>
      <c r="E174" s="104"/>
      <c r="F174" s="174"/>
      <c r="G174" s="101"/>
      <c r="H174" s="104"/>
      <c r="I174" s="105"/>
      <c r="J174" s="175"/>
      <c r="K174" s="175"/>
      <c r="L174" s="176"/>
      <c r="M174" s="99"/>
      <c r="N174" s="176"/>
      <c r="O174" s="177"/>
      <c r="P174" s="178"/>
      <c r="Q174" s="179"/>
      <c r="R174" s="144"/>
      <c r="S174" s="113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38" ht="14.25" customHeight="1">
      <c r="A175" s="101"/>
      <c r="B175" s="102"/>
      <c r="C175" s="173"/>
      <c r="D175" s="103"/>
      <c r="E175" s="104"/>
      <c r="F175" s="174"/>
      <c r="G175" s="101"/>
      <c r="H175" s="104"/>
      <c r="I175" s="105"/>
      <c r="J175" s="175"/>
      <c r="K175" s="175"/>
      <c r="L175" s="176"/>
      <c r="M175" s="99"/>
      <c r="N175" s="176"/>
      <c r="O175" s="177"/>
      <c r="P175" s="178"/>
      <c r="Q175" s="179"/>
      <c r="R175" s="144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4.25" customHeight="1">
      <c r="A176" s="101"/>
      <c r="B176" s="102"/>
      <c r="C176" s="173"/>
      <c r="D176" s="103"/>
      <c r="E176" s="104"/>
      <c r="F176" s="174"/>
      <c r="G176" s="101"/>
      <c r="H176" s="104"/>
      <c r="I176" s="105"/>
      <c r="J176" s="175"/>
      <c r="K176" s="175"/>
      <c r="L176" s="176"/>
      <c r="M176" s="99"/>
      <c r="N176" s="176"/>
      <c r="O176" s="177"/>
      <c r="P176" s="178"/>
      <c r="Q176" s="179"/>
      <c r="R176" s="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4.25" customHeight="1">
      <c r="A177" s="101"/>
      <c r="B177" s="102"/>
      <c r="C177" s="173"/>
      <c r="D177" s="103"/>
      <c r="E177" s="104"/>
      <c r="F177" s="175"/>
      <c r="G177" s="101"/>
      <c r="H177" s="104"/>
      <c r="I177" s="105"/>
      <c r="J177" s="175"/>
      <c r="K177" s="175"/>
      <c r="L177" s="176"/>
      <c r="M177" s="99"/>
      <c r="N177" s="176"/>
      <c r="O177" s="177"/>
      <c r="P177" s="178"/>
      <c r="Q177" s="179"/>
      <c r="R177" s="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4.25" customHeight="1">
      <c r="A178" s="101"/>
      <c r="B178" s="102"/>
      <c r="C178" s="173"/>
      <c r="D178" s="103"/>
      <c r="E178" s="104"/>
      <c r="F178" s="175"/>
      <c r="G178" s="101"/>
      <c r="H178" s="104"/>
      <c r="I178" s="105"/>
      <c r="J178" s="175"/>
      <c r="K178" s="175"/>
      <c r="L178" s="176"/>
      <c r="M178" s="99"/>
      <c r="N178" s="176"/>
      <c r="O178" s="177"/>
      <c r="P178" s="178"/>
      <c r="Q178" s="179"/>
      <c r="R178" s="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4.25" customHeight="1">
      <c r="A179" s="101"/>
      <c r="B179" s="102"/>
      <c r="C179" s="173"/>
      <c r="D179" s="103"/>
      <c r="E179" s="104"/>
      <c r="F179" s="174"/>
      <c r="G179" s="101"/>
      <c r="H179" s="104"/>
      <c r="I179" s="105"/>
      <c r="J179" s="175"/>
      <c r="K179" s="175"/>
      <c r="L179" s="176"/>
      <c r="M179" s="99"/>
      <c r="N179" s="176"/>
      <c r="O179" s="177"/>
      <c r="P179" s="178"/>
      <c r="Q179" s="179"/>
      <c r="R179" s="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4.25" customHeight="1">
      <c r="A180" s="101"/>
      <c r="B180" s="102"/>
      <c r="C180" s="173"/>
      <c r="D180" s="103"/>
      <c r="E180" s="104"/>
      <c r="F180" s="174"/>
      <c r="G180" s="101"/>
      <c r="H180" s="104"/>
      <c r="I180" s="105"/>
      <c r="J180" s="175"/>
      <c r="K180" s="175"/>
      <c r="L180" s="175"/>
      <c r="M180" s="175"/>
      <c r="N180" s="176"/>
      <c r="O180" s="180"/>
      <c r="P180" s="178"/>
      <c r="Q180" s="179"/>
      <c r="R180" s="6"/>
      <c r="S180" s="113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4.25" customHeight="1">
      <c r="A181" s="101"/>
      <c r="B181" s="102"/>
      <c r="C181" s="173"/>
      <c r="D181" s="103"/>
      <c r="E181" s="104"/>
      <c r="F181" s="175"/>
      <c r="G181" s="101"/>
      <c r="H181" s="104"/>
      <c r="I181" s="105"/>
      <c r="J181" s="175"/>
      <c r="K181" s="175"/>
      <c r="L181" s="176"/>
      <c r="M181" s="99"/>
      <c r="N181" s="176"/>
      <c r="O181" s="177"/>
      <c r="P181" s="178"/>
      <c r="Q181" s="179"/>
      <c r="R181" s="144"/>
      <c r="S181" s="113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>
      <c r="A182" s="101"/>
      <c r="B182" s="102"/>
      <c r="C182" s="173"/>
      <c r="D182" s="103"/>
      <c r="E182" s="104"/>
      <c r="F182" s="174"/>
      <c r="G182" s="101"/>
      <c r="H182" s="104"/>
      <c r="I182" s="105"/>
      <c r="J182" s="181"/>
      <c r="K182" s="181"/>
      <c r="L182" s="181"/>
      <c r="M182" s="181"/>
      <c r="N182" s="182"/>
      <c r="O182" s="177"/>
      <c r="P182" s="106"/>
      <c r="Q182" s="179"/>
      <c r="R182" s="144"/>
      <c r="S182" s="1"/>
      <c r="T182" s="1"/>
      <c r="U182" s="1"/>
      <c r="V182" s="1"/>
      <c r="W182" s="1"/>
      <c r="X182" s="1"/>
      <c r="Y182" s="1"/>
      <c r="Z182" s="1"/>
    </row>
    <row r="183" spans="1:38" ht="12.75" customHeight="1">
      <c r="A183" s="126"/>
      <c r="B183" s="119"/>
      <c r="C183" s="119"/>
      <c r="D183" s="119"/>
      <c r="E183" s="6"/>
      <c r="F183" s="127"/>
      <c r="G183" s="6"/>
      <c r="H183" s="6"/>
      <c r="I183" s="6"/>
      <c r="J183" s="1"/>
      <c r="K183" s="6"/>
      <c r="L183" s="6"/>
      <c r="M183" s="6"/>
      <c r="N183" s="1"/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38" ht="12.75" customHeight="1">
      <c r="A184" s="126"/>
      <c r="B184" s="119"/>
      <c r="C184" s="119"/>
      <c r="D184" s="119"/>
      <c r="E184" s="6"/>
      <c r="F184" s="127"/>
      <c r="G184" s="56"/>
      <c r="H184" s="41"/>
      <c r="I184" s="56"/>
      <c r="J184" s="6"/>
      <c r="K184" s="145"/>
      <c r="L184" s="146"/>
      <c r="M184" s="6"/>
      <c r="N184" s="109"/>
      <c r="O184" s="147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38" ht="12.75" customHeight="1">
      <c r="A185" s="56"/>
      <c r="B185" s="108"/>
      <c r="C185" s="108"/>
      <c r="D185" s="41"/>
      <c r="E185" s="56"/>
      <c r="F185" s="56"/>
      <c r="G185" s="56"/>
      <c r="H185" s="41"/>
      <c r="I185" s="56"/>
      <c r="J185" s="6"/>
      <c r="K185" s="145"/>
      <c r="L185" s="146"/>
      <c r="M185" s="6"/>
      <c r="N185" s="109"/>
      <c r="O185" s="147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38" ht="38.25" customHeight="1">
      <c r="A186" s="41"/>
      <c r="B186" s="183" t="s">
        <v>584</v>
      </c>
      <c r="C186" s="183"/>
      <c r="D186" s="183"/>
      <c r="E186" s="183"/>
      <c r="F186" s="6"/>
      <c r="G186" s="6"/>
      <c r="H186" s="137"/>
      <c r="I186" s="6"/>
      <c r="J186" s="137"/>
      <c r="K186" s="138"/>
      <c r="L186" s="6"/>
      <c r="M186" s="6"/>
      <c r="N186" s="1"/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38" ht="12.75" customHeight="1">
      <c r="A187" s="95" t="s">
        <v>16</v>
      </c>
      <c r="B187" s="96" t="s">
        <v>535</v>
      </c>
      <c r="C187" s="96"/>
      <c r="D187" s="97" t="s">
        <v>546</v>
      </c>
      <c r="E187" s="96" t="s">
        <v>547</v>
      </c>
      <c r="F187" s="96" t="s">
        <v>548</v>
      </c>
      <c r="G187" s="96" t="s">
        <v>585</v>
      </c>
      <c r="H187" s="96" t="s">
        <v>586</v>
      </c>
      <c r="I187" s="96" t="s">
        <v>551</v>
      </c>
      <c r="J187" s="184" t="s">
        <v>552</v>
      </c>
      <c r="K187" s="96" t="s">
        <v>553</v>
      </c>
      <c r="L187" s="96" t="s">
        <v>587</v>
      </c>
      <c r="M187" s="96" t="s">
        <v>556</v>
      </c>
      <c r="N187" s="97" t="s">
        <v>557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38" ht="12.75" customHeight="1">
      <c r="A188" s="185">
        <v>1</v>
      </c>
      <c r="B188" s="186">
        <v>41579</v>
      </c>
      <c r="C188" s="186"/>
      <c r="D188" s="187" t="s">
        <v>588</v>
      </c>
      <c r="E188" s="188" t="s">
        <v>589</v>
      </c>
      <c r="F188" s="189">
        <v>82</v>
      </c>
      <c r="G188" s="188" t="s">
        <v>590</v>
      </c>
      <c r="H188" s="188">
        <v>100</v>
      </c>
      <c r="I188" s="190">
        <v>100</v>
      </c>
      <c r="J188" s="191" t="s">
        <v>591</v>
      </c>
      <c r="K188" s="192">
        <f t="shared" ref="K188:K240" si="184">H188-F188</f>
        <v>18</v>
      </c>
      <c r="L188" s="193">
        <f t="shared" ref="L188:L240" si="185">K188/F188</f>
        <v>0.21951219512195122</v>
      </c>
      <c r="M188" s="188" t="s">
        <v>558</v>
      </c>
      <c r="N188" s="194">
        <v>42657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85">
        <v>2</v>
      </c>
      <c r="B189" s="186">
        <v>41794</v>
      </c>
      <c r="C189" s="186"/>
      <c r="D189" s="187" t="s">
        <v>592</v>
      </c>
      <c r="E189" s="188" t="s">
        <v>560</v>
      </c>
      <c r="F189" s="189">
        <v>257</v>
      </c>
      <c r="G189" s="188" t="s">
        <v>590</v>
      </c>
      <c r="H189" s="188">
        <v>300</v>
      </c>
      <c r="I189" s="190">
        <v>300</v>
      </c>
      <c r="J189" s="191" t="s">
        <v>591</v>
      </c>
      <c r="K189" s="192">
        <f t="shared" si="184"/>
        <v>43</v>
      </c>
      <c r="L189" s="193">
        <f t="shared" si="185"/>
        <v>0.16731517509727625</v>
      </c>
      <c r="M189" s="188" t="s">
        <v>558</v>
      </c>
      <c r="N189" s="194">
        <v>41822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185">
        <v>3</v>
      </c>
      <c r="B190" s="186">
        <v>41828</v>
      </c>
      <c r="C190" s="186"/>
      <c r="D190" s="187" t="s">
        <v>593</v>
      </c>
      <c r="E190" s="188" t="s">
        <v>560</v>
      </c>
      <c r="F190" s="189">
        <v>393</v>
      </c>
      <c r="G190" s="188" t="s">
        <v>590</v>
      </c>
      <c r="H190" s="188">
        <v>468</v>
      </c>
      <c r="I190" s="190">
        <v>468</v>
      </c>
      <c r="J190" s="191" t="s">
        <v>591</v>
      </c>
      <c r="K190" s="192">
        <f t="shared" si="184"/>
        <v>75</v>
      </c>
      <c r="L190" s="193">
        <f t="shared" si="185"/>
        <v>0.19083969465648856</v>
      </c>
      <c r="M190" s="188" t="s">
        <v>558</v>
      </c>
      <c r="N190" s="194">
        <v>41863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185">
        <v>4</v>
      </c>
      <c r="B191" s="186">
        <v>41857</v>
      </c>
      <c r="C191" s="186"/>
      <c r="D191" s="187" t="s">
        <v>594</v>
      </c>
      <c r="E191" s="188" t="s">
        <v>560</v>
      </c>
      <c r="F191" s="189">
        <v>205</v>
      </c>
      <c r="G191" s="188" t="s">
        <v>590</v>
      </c>
      <c r="H191" s="188">
        <v>275</v>
      </c>
      <c r="I191" s="190">
        <v>250</v>
      </c>
      <c r="J191" s="191" t="s">
        <v>591</v>
      </c>
      <c r="K191" s="192">
        <f t="shared" si="184"/>
        <v>70</v>
      </c>
      <c r="L191" s="193">
        <f t="shared" si="185"/>
        <v>0.34146341463414637</v>
      </c>
      <c r="M191" s="188" t="s">
        <v>558</v>
      </c>
      <c r="N191" s="194">
        <v>41962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12.75" customHeight="1">
      <c r="A192" s="185">
        <v>5</v>
      </c>
      <c r="B192" s="186">
        <v>41886</v>
      </c>
      <c r="C192" s="186"/>
      <c r="D192" s="187" t="s">
        <v>595</v>
      </c>
      <c r="E192" s="188" t="s">
        <v>560</v>
      </c>
      <c r="F192" s="189">
        <v>162</v>
      </c>
      <c r="G192" s="188" t="s">
        <v>590</v>
      </c>
      <c r="H192" s="188">
        <v>190</v>
      </c>
      <c r="I192" s="190">
        <v>190</v>
      </c>
      <c r="J192" s="191" t="s">
        <v>591</v>
      </c>
      <c r="K192" s="192">
        <f t="shared" si="184"/>
        <v>28</v>
      </c>
      <c r="L192" s="193">
        <f t="shared" si="185"/>
        <v>0.1728395061728395</v>
      </c>
      <c r="M192" s="188" t="s">
        <v>558</v>
      </c>
      <c r="N192" s="194">
        <v>42006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6</v>
      </c>
      <c r="B193" s="186">
        <v>41886</v>
      </c>
      <c r="C193" s="186"/>
      <c r="D193" s="187" t="s">
        <v>596</v>
      </c>
      <c r="E193" s="188" t="s">
        <v>560</v>
      </c>
      <c r="F193" s="189">
        <v>75</v>
      </c>
      <c r="G193" s="188" t="s">
        <v>590</v>
      </c>
      <c r="H193" s="188">
        <v>91.5</v>
      </c>
      <c r="I193" s="190" t="s">
        <v>597</v>
      </c>
      <c r="J193" s="191" t="s">
        <v>598</v>
      </c>
      <c r="K193" s="192">
        <f t="shared" si="184"/>
        <v>16.5</v>
      </c>
      <c r="L193" s="193">
        <f t="shared" si="185"/>
        <v>0.22</v>
      </c>
      <c r="M193" s="188" t="s">
        <v>558</v>
      </c>
      <c r="N193" s="194">
        <v>41954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</v>
      </c>
      <c r="B194" s="186">
        <v>41913</v>
      </c>
      <c r="C194" s="186"/>
      <c r="D194" s="187" t="s">
        <v>599</v>
      </c>
      <c r="E194" s="188" t="s">
        <v>560</v>
      </c>
      <c r="F194" s="189">
        <v>850</v>
      </c>
      <c r="G194" s="188" t="s">
        <v>590</v>
      </c>
      <c r="H194" s="188">
        <v>982.5</v>
      </c>
      <c r="I194" s="190">
        <v>1050</v>
      </c>
      <c r="J194" s="191" t="s">
        <v>600</v>
      </c>
      <c r="K194" s="192">
        <f t="shared" si="184"/>
        <v>132.5</v>
      </c>
      <c r="L194" s="193">
        <f t="shared" si="185"/>
        <v>0.15588235294117647</v>
      </c>
      <c r="M194" s="188" t="s">
        <v>558</v>
      </c>
      <c r="N194" s="194">
        <v>42039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8</v>
      </c>
      <c r="B195" s="186">
        <v>41913</v>
      </c>
      <c r="C195" s="186"/>
      <c r="D195" s="187" t="s">
        <v>601</v>
      </c>
      <c r="E195" s="188" t="s">
        <v>560</v>
      </c>
      <c r="F195" s="189">
        <v>475</v>
      </c>
      <c r="G195" s="188" t="s">
        <v>590</v>
      </c>
      <c r="H195" s="188">
        <v>515</v>
      </c>
      <c r="I195" s="190">
        <v>600</v>
      </c>
      <c r="J195" s="191" t="s">
        <v>602</v>
      </c>
      <c r="K195" s="192">
        <f t="shared" si="184"/>
        <v>40</v>
      </c>
      <c r="L195" s="193">
        <f t="shared" si="185"/>
        <v>8.4210526315789472E-2</v>
      </c>
      <c r="M195" s="188" t="s">
        <v>558</v>
      </c>
      <c r="N195" s="194">
        <v>41939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9</v>
      </c>
      <c r="B196" s="186">
        <v>41913</v>
      </c>
      <c r="C196" s="186"/>
      <c r="D196" s="187" t="s">
        <v>603</v>
      </c>
      <c r="E196" s="188" t="s">
        <v>560</v>
      </c>
      <c r="F196" s="189">
        <v>86</v>
      </c>
      <c r="G196" s="188" t="s">
        <v>590</v>
      </c>
      <c r="H196" s="188">
        <v>99</v>
      </c>
      <c r="I196" s="190">
        <v>140</v>
      </c>
      <c r="J196" s="191" t="s">
        <v>604</v>
      </c>
      <c r="K196" s="192">
        <f t="shared" si="184"/>
        <v>13</v>
      </c>
      <c r="L196" s="193">
        <f t="shared" si="185"/>
        <v>0.15116279069767441</v>
      </c>
      <c r="M196" s="188" t="s">
        <v>558</v>
      </c>
      <c r="N196" s="194">
        <v>41939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10</v>
      </c>
      <c r="B197" s="186">
        <v>41926</v>
      </c>
      <c r="C197" s="186"/>
      <c r="D197" s="187" t="s">
        <v>605</v>
      </c>
      <c r="E197" s="188" t="s">
        <v>560</v>
      </c>
      <c r="F197" s="189">
        <v>496.6</v>
      </c>
      <c r="G197" s="188" t="s">
        <v>590</v>
      </c>
      <c r="H197" s="188">
        <v>621</v>
      </c>
      <c r="I197" s="190">
        <v>580</v>
      </c>
      <c r="J197" s="191" t="s">
        <v>591</v>
      </c>
      <c r="K197" s="192">
        <f t="shared" si="184"/>
        <v>124.39999999999998</v>
      </c>
      <c r="L197" s="193">
        <f t="shared" si="185"/>
        <v>0.25050342327829234</v>
      </c>
      <c r="M197" s="188" t="s">
        <v>558</v>
      </c>
      <c r="N197" s="194">
        <v>42605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</v>
      </c>
      <c r="B198" s="186">
        <v>41926</v>
      </c>
      <c r="C198" s="186"/>
      <c r="D198" s="187" t="s">
        <v>606</v>
      </c>
      <c r="E198" s="188" t="s">
        <v>560</v>
      </c>
      <c r="F198" s="189">
        <v>2481.9</v>
      </c>
      <c r="G198" s="188" t="s">
        <v>590</v>
      </c>
      <c r="H198" s="188">
        <v>2840</v>
      </c>
      <c r="I198" s="190">
        <v>2870</v>
      </c>
      <c r="J198" s="191" t="s">
        <v>607</v>
      </c>
      <c r="K198" s="192">
        <f t="shared" si="184"/>
        <v>358.09999999999991</v>
      </c>
      <c r="L198" s="193">
        <f t="shared" si="185"/>
        <v>0.14428462065353154</v>
      </c>
      <c r="M198" s="188" t="s">
        <v>558</v>
      </c>
      <c r="N198" s="194">
        <v>42017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12</v>
      </c>
      <c r="B199" s="186">
        <v>41928</v>
      </c>
      <c r="C199" s="186"/>
      <c r="D199" s="187" t="s">
        <v>608</v>
      </c>
      <c r="E199" s="188" t="s">
        <v>560</v>
      </c>
      <c r="F199" s="189">
        <v>84.5</v>
      </c>
      <c r="G199" s="188" t="s">
        <v>590</v>
      </c>
      <c r="H199" s="188">
        <v>93</v>
      </c>
      <c r="I199" s="190">
        <v>110</v>
      </c>
      <c r="J199" s="191" t="s">
        <v>609</v>
      </c>
      <c r="K199" s="192">
        <f t="shared" si="184"/>
        <v>8.5</v>
      </c>
      <c r="L199" s="193">
        <f t="shared" si="185"/>
        <v>0.10059171597633136</v>
      </c>
      <c r="M199" s="188" t="s">
        <v>558</v>
      </c>
      <c r="N199" s="194">
        <v>41939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13</v>
      </c>
      <c r="B200" s="186">
        <v>41928</v>
      </c>
      <c r="C200" s="186"/>
      <c r="D200" s="187" t="s">
        <v>610</v>
      </c>
      <c r="E200" s="188" t="s">
        <v>560</v>
      </c>
      <c r="F200" s="189">
        <v>401</v>
      </c>
      <c r="G200" s="188" t="s">
        <v>590</v>
      </c>
      <c r="H200" s="188">
        <v>428</v>
      </c>
      <c r="I200" s="190">
        <v>450</v>
      </c>
      <c r="J200" s="191" t="s">
        <v>611</v>
      </c>
      <c r="K200" s="192">
        <f t="shared" si="184"/>
        <v>27</v>
      </c>
      <c r="L200" s="193">
        <f t="shared" si="185"/>
        <v>6.7331670822942641E-2</v>
      </c>
      <c r="M200" s="188" t="s">
        <v>558</v>
      </c>
      <c r="N200" s="194">
        <v>42020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14</v>
      </c>
      <c r="B201" s="186">
        <v>41928</v>
      </c>
      <c r="C201" s="186"/>
      <c r="D201" s="187" t="s">
        <v>612</v>
      </c>
      <c r="E201" s="188" t="s">
        <v>560</v>
      </c>
      <c r="F201" s="189">
        <v>101</v>
      </c>
      <c r="G201" s="188" t="s">
        <v>590</v>
      </c>
      <c r="H201" s="188">
        <v>112</v>
      </c>
      <c r="I201" s="190">
        <v>120</v>
      </c>
      <c r="J201" s="191" t="s">
        <v>613</v>
      </c>
      <c r="K201" s="192">
        <f t="shared" si="184"/>
        <v>11</v>
      </c>
      <c r="L201" s="193">
        <f t="shared" si="185"/>
        <v>0.10891089108910891</v>
      </c>
      <c r="M201" s="188" t="s">
        <v>558</v>
      </c>
      <c r="N201" s="194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15</v>
      </c>
      <c r="B202" s="186">
        <v>41954</v>
      </c>
      <c r="C202" s="186"/>
      <c r="D202" s="187" t="s">
        <v>614</v>
      </c>
      <c r="E202" s="188" t="s">
        <v>560</v>
      </c>
      <c r="F202" s="189">
        <v>59</v>
      </c>
      <c r="G202" s="188" t="s">
        <v>590</v>
      </c>
      <c r="H202" s="188">
        <v>76</v>
      </c>
      <c r="I202" s="190">
        <v>76</v>
      </c>
      <c r="J202" s="191" t="s">
        <v>591</v>
      </c>
      <c r="K202" s="192">
        <f t="shared" si="184"/>
        <v>17</v>
      </c>
      <c r="L202" s="193">
        <f t="shared" si="185"/>
        <v>0.28813559322033899</v>
      </c>
      <c r="M202" s="188" t="s">
        <v>558</v>
      </c>
      <c r="N202" s="194">
        <v>43032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16</v>
      </c>
      <c r="B203" s="186">
        <v>41954</v>
      </c>
      <c r="C203" s="186"/>
      <c r="D203" s="187" t="s">
        <v>603</v>
      </c>
      <c r="E203" s="188" t="s">
        <v>560</v>
      </c>
      <c r="F203" s="189">
        <v>99</v>
      </c>
      <c r="G203" s="188" t="s">
        <v>590</v>
      </c>
      <c r="H203" s="188">
        <v>120</v>
      </c>
      <c r="I203" s="190">
        <v>120</v>
      </c>
      <c r="J203" s="191" t="s">
        <v>571</v>
      </c>
      <c r="K203" s="192">
        <f t="shared" si="184"/>
        <v>21</v>
      </c>
      <c r="L203" s="193">
        <f t="shared" si="185"/>
        <v>0.21212121212121213</v>
      </c>
      <c r="M203" s="188" t="s">
        <v>558</v>
      </c>
      <c r="N203" s="194">
        <v>41960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17</v>
      </c>
      <c r="B204" s="186">
        <v>41956</v>
      </c>
      <c r="C204" s="186"/>
      <c r="D204" s="187" t="s">
        <v>615</v>
      </c>
      <c r="E204" s="188" t="s">
        <v>560</v>
      </c>
      <c r="F204" s="189">
        <v>22</v>
      </c>
      <c r="G204" s="188" t="s">
        <v>590</v>
      </c>
      <c r="H204" s="188">
        <v>33.549999999999997</v>
      </c>
      <c r="I204" s="190">
        <v>32</v>
      </c>
      <c r="J204" s="191" t="s">
        <v>616</v>
      </c>
      <c r="K204" s="192">
        <f t="shared" si="184"/>
        <v>11.549999999999997</v>
      </c>
      <c r="L204" s="193">
        <f t="shared" si="185"/>
        <v>0.52499999999999991</v>
      </c>
      <c r="M204" s="188" t="s">
        <v>558</v>
      </c>
      <c r="N204" s="194">
        <v>42188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18</v>
      </c>
      <c r="B205" s="186">
        <v>41976</v>
      </c>
      <c r="C205" s="186"/>
      <c r="D205" s="187" t="s">
        <v>617</v>
      </c>
      <c r="E205" s="188" t="s">
        <v>560</v>
      </c>
      <c r="F205" s="189">
        <v>440</v>
      </c>
      <c r="G205" s="188" t="s">
        <v>590</v>
      </c>
      <c r="H205" s="188">
        <v>520</v>
      </c>
      <c r="I205" s="190">
        <v>520</v>
      </c>
      <c r="J205" s="191" t="s">
        <v>618</v>
      </c>
      <c r="K205" s="192">
        <f t="shared" si="184"/>
        <v>80</v>
      </c>
      <c r="L205" s="193">
        <f t="shared" si="185"/>
        <v>0.18181818181818182</v>
      </c>
      <c r="M205" s="188" t="s">
        <v>558</v>
      </c>
      <c r="N205" s="194">
        <v>42208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19</v>
      </c>
      <c r="B206" s="186">
        <v>41976</v>
      </c>
      <c r="C206" s="186"/>
      <c r="D206" s="187" t="s">
        <v>619</v>
      </c>
      <c r="E206" s="188" t="s">
        <v>560</v>
      </c>
      <c r="F206" s="189">
        <v>360</v>
      </c>
      <c r="G206" s="188" t="s">
        <v>590</v>
      </c>
      <c r="H206" s="188">
        <v>427</v>
      </c>
      <c r="I206" s="190">
        <v>425</v>
      </c>
      <c r="J206" s="191" t="s">
        <v>620</v>
      </c>
      <c r="K206" s="192">
        <f t="shared" si="184"/>
        <v>67</v>
      </c>
      <c r="L206" s="193">
        <f t="shared" si="185"/>
        <v>0.18611111111111112</v>
      </c>
      <c r="M206" s="188" t="s">
        <v>558</v>
      </c>
      <c r="N206" s="194">
        <v>42058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20</v>
      </c>
      <c r="B207" s="186">
        <v>42012</v>
      </c>
      <c r="C207" s="186"/>
      <c r="D207" s="187" t="s">
        <v>621</v>
      </c>
      <c r="E207" s="188" t="s">
        <v>560</v>
      </c>
      <c r="F207" s="189">
        <v>360</v>
      </c>
      <c r="G207" s="188" t="s">
        <v>590</v>
      </c>
      <c r="H207" s="188">
        <v>455</v>
      </c>
      <c r="I207" s="190">
        <v>420</v>
      </c>
      <c r="J207" s="191" t="s">
        <v>622</v>
      </c>
      <c r="K207" s="192">
        <f t="shared" si="184"/>
        <v>95</v>
      </c>
      <c r="L207" s="193">
        <f t="shared" si="185"/>
        <v>0.2638888888888889</v>
      </c>
      <c r="M207" s="188" t="s">
        <v>558</v>
      </c>
      <c r="N207" s="194">
        <v>42024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21</v>
      </c>
      <c r="B208" s="186">
        <v>42012</v>
      </c>
      <c r="C208" s="186"/>
      <c r="D208" s="187" t="s">
        <v>623</v>
      </c>
      <c r="E208" s="188" t="s">
        <v>560</v>
      </c>
      <c r="F208" s="189">
        <v>130</v>
      </c>
      <c r="G208" s="188"/>
      <c r="H208" s="188">
        <v>175.5</v>
      </c>
      <c r="I208" s="190">
        <v>165</v>
      </c>
      <c r="J208" s="191" t="s">
        <v>624</v>
      </c>
      <c r="K208" s="192">
        <f t="shared" si="184"/>
        <v>45.5</v>
      </c>
      <c r="L208" s="193">
        <f t="shared" si="185"/>
        <v>0.35</v>
      </c>
      <c r="M208" s="188" t="s">
        <v>558</v>
      </c>
      <c r="N208" s="194">
        <v>43088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22</v>
      </c>
      <c r="B209" s="186">
        <v>42040</v>
      </c>
      <c r="C209" s="186"/>
      <c r="D209" s="187" t="s">
        <v>373</v>
      </c>
      <c r="E209" s="188" t="s">
        <v>589</v>
      </c>
      <c r="F209" s="189">
        <v>98</v>
      </c>
      <c r="G209" s="188"/>
      <c r="H209" s="188">
        <v>120</v>
      </c>
      <c r="I209" s="190">
        <v>120</v>
      </c>
      <c r="J209" s="191" t="s">
        <v>591</v>
      </c>
      <c r="K209" s="192">
        <f t="shared" si="184"/>
        <v>22</v>
      </c>
      <c r="L209" s="193">
        <f t="shared" si="185"/>
        <v>0.22448979591836735</v>
      </c>
      <c r="M209" s="188" t="s">
        <v>558</v>
      </c>
      <c r="N209" s="194">
        <v>42753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23</v>
      </c>
      <c r="B210" s="186">
        <v>42040</v>
      </c>
      <c r="C210" s="186"/>
      <c r="D210" s="187" t="s">
        <v>625</v>
      </c>
      <c r="E210" s="188" t="s">
        <v>589</v>
      </c>
      <c r="F210" s="189">
        <v>196</v>
      </c>
      <c r="G210" s="188"/>
      <c r="H210" s="188">
        <v>262</v>
      </c>
      <c r="I210" s="190">
        <v>255</v>
      </c>
      <c r="J210" s="191" t="s">
        <v>591</v>
      </c>
      <c r="K210" s="192">
        <f t="shared" si="184"/>
        <v>66</v>
      </c>
      <c r="L210" s="193">
        <f t="shared" si="185"/>
        <v>0.33673469387755101</v>
      </c>
      <c r="M210" s="188" t="s">
        <v>558</v>
      </c>
      <c r="N210" s="194">
        <v>42599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5">
        <v>24</v>
      </c>
      <c r="B211" s="196">
        <v>42067</v>
      </c>
      <c r="C211" s="196"/>
      <c r="D211" s="197" t="s">
        <v>372</v>
      </c>
      <c r="E211" s="198" t="s">
        <v>589</v>
      </c>
      <c r="F211" s="199">
        <v>235</v>
      </c>
      <c r="G211" s="199"/>
      <c r="H211" s="200">
        <v>77</v>
      </c>
      <c r="I211" s="200" t="s">
        <v>626</v>
      </c>
      <c r="J211" s="201" t="s">
        <v>627</v>
      </c>
      <c r="K211" s="202">
        <f t="shared" si="184"/>
        <v>-158</v>
      </c>
      <c r="L211" s="203">
        <f t="shared" si="185"/>
        <v>-0.67234042553191486</v>
      </c>
      <c r="M211" s="199" t="s">
        <v>570</v>
      </c>
      <c r="N211" s="196">
        <v>43522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25</v>
      </c>
      <c r="B212" s="186">
        <v>42067</v>
      </c>
      <c r="C212" s="186"/>
      <c r="D212" s="187" t="s">
        <v>628</v>
      </c>
      <c r="E212" s="188" t="s">
        <v>589</v>
      </c>
      <c r="F212" s="189">
        <v>185</v>
      </c>
      <c r="G212" s="188"/>
      <c r="H212" s="188">
        <v>224</v>
      </c>
      <c r="I212" s="190" t="s">
        <v>629</v>
      </c>
      <c r="J212" s="191" t="s">
        <v>591</v>
      </c>
      <c r="K212" s="192">
        <f t="shared" si="184"/>
        <v>39</v>
      </c>
      <c r="L212" s="193">
        <f t="shared" si="185"/>
        <v>0.21081081081081082</v>
      </c>
      <c r="M212" s="188" t="s">
        <v>558</v>
      </c>
      <c r="N212" s="194">
        <v>42647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5">
        <v>26</v>
      </c>
      <c r="B213" s="196">
        <v>42090</v>
      </c>
      <c r="C213" s="196"/>
      <c r="D213" s="204" t="s">
        <v>630</v>
      </c>
      <c r="E213" s="199" t="s">
        <v>589</v>
      </c>
      <c r="F213" s="199">
        <v>49.5</v>
      </c>
      <c r="G213" s="200"/>
      <c r="H213" s="200">
        <v>15.85</v>
      </c>
      <c r="I213" s="200">
        <v>67</v>
      </c>
      <c r="J213" s="201" t="s">
        <v>631</v>
      </c>
      <c r="K213" s="200">
        <f t="shared" si="184"/>
        <v>-33.65</v>
      </c>
      <c r="L213" s="205">
        <f t="shared" si="185"/>
        <v>-0.67979797979797973</v>
      </c>
      <c r="M213" s="199" t="s">
        <v>570</v>
      </c>
      <c r="N213" s="206">
        <v>43627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27</v>
      </c>
      <c r="B214" s="186">
        <v>42093</v>
      </c>
      <c r="C214" s="186"/>
      <c r="D214" s="187" t="s">
        <v>632</v>
      </c>
      <c r="E214" s="188" t="s">
        <v>589</v>
      </c>
      <c r="F214" s="189">
        <v>183.5</v>
      </c>
      <c r="G214" s="188"/>
      <c r="H214" s="188">
        <v>219</v>
      </c>
      <c r="I214" s="190">
        <v>218</v>
      </c>
      <c r="J214" s="191" t="s">
        <v>633</v>
      </c>
      <c r="K214" s="192">
        <f t="shared" si="184"/>
        <v>35.5</v>
      </c>
      <c r="L214" s="193">
        <f t="shared" si="185"/>
        <v>0.19346049046321526</v>
      </c>
      <c r="M214" s="188" t="s">
        <v>558</v>
      </c>
      <c r="N214" s="194">
        <v>42103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28</v>
      </c>
      <c r="B215" s="186">
        <v>42114</v>
      </c>
      <c r="C215" s="186"/>
      <c r="D215" s="187" t="s">
        <v>634</v>
      </c>
      <c r="E215" s="188" t="s">
        <v>589</v>
      </c>
      <c r="F215" s="189">
        <f>(227+237)/2</f>
        <v>232</v>
      </c>
      <c r="G215" s="188"/>
      <c r="H215" s="188">
        <v>298</v>
      </c>
      <c r="I215" s="190">
        <v>298</v>
      </c>
      <c r="J215" s="191" t="s">
        <v>591</v>
      </c>
      <c r="K215" s="192">
        <f t="shared" si="184"/>
        <v>66</v>
      </c>
      <c r="L215" s="193">
        <f t="shared" si="185"/>
        <v>0.28448275862068967</v>
      </c>
      <c r="M215" s="188" t="s">
        <v>558</v>
      </c>
      <c r="N215" s="194">
        <v>42823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29</v>
      </c>
      <c r="B216" s="186">
        <v>42128</v>
      </c>
      <c r="C216" s="186"/>
      <c r="D216" s="187" t="s">
        <v>635</v>
      </c>
      <c r="E216" s="188" t="s">
        <v>560</v>
      </c>
      <c r="F216" s="189">
        <v>385</v>
      </c>
      <c r="G216" s="188"/>
      <c r="H216" s="188">
        <f>212.5+331</f>
        <v>543.5</v>
      </c>
      <c r="I216" s="190">
        <v>510</v>
      </c>
      <c r="J216" s="191" t="s">
        <v>636</v>
      </c>
      <c r="K216" s="192">
        <f t="shared" si="184"/>
        <v>158.5</v>
      </c>
      <c r="L216" s="193">
        <f t="shared" si="185"/>
        <v>0.41168831168831171</v>
      </c>
      <c r="M216" s="188" t="s">
        <v>558</v>
      </c>
      <c r="N216" s="194">
        <v>42235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30</v>
      </c>
      <c r="B217" s="186">
        <v>42128</v>
      </c>
      <c r="C217" s="186"/>
      <c r="D217" s="187" t="s">
        <v>637</v>
      </c>
      <c r="E217" s="188" t="s">
        <v>560</v>
      </c>
      <c r="F217" s="189">
        <v>115.5</v>
      </c>
      <c r="G217" s="188"/>
      <c r="H217" s="188">
        <v>146</v>
      </c>
      <c r="I217" s="190">
        <v>142</v>
      </c>
      <c r="J217" s="191" t="s">
        <v>638</v>
      </c>
      <c r="K217" s="192">
        <f t="shared" si="184"/>
        <v>30.5</v>
      </c>
      <c r="L217" s="193">
        <f t="shared" si="185"/>
        <v>0.26406926406926406</v>
      </c>
      <c r="M217" s="188" t="s">
        <v>558</v>
      </c>
      <c r="N217" s="194">
        <v>42202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31</v>
      </c>
      <c r="B218" s="186">
        <v>42151</v>
      </c>
      <c r="C218" s="186"/>
      <c r="D218" s="187" t="s">
        <v>639</v>
      </c>
      <c r="E218" s="188" t="s">
        <v>560</v>
      </c>
      <c r="F218" s="189">
        <v>237.5</v>
      </c>
      <c r="G218" s="188"/>
      <c r="H218" s="188">
        <v>279.5</v>
      </c>
      <c r="I218" s="190">
        <v>278</v>
      </c>
      <c r="J218" s="191" t="s">
        <v>591</v>
      </c>
      <c r="K218" s="192">
        <f t="shared" si="184"/>
        <v>42</v>
      </c>
      <c r="L218" s="193">
        <f t="shared" si="185"/>
        <v>0.17684210526315788</v>
      </c>
      <c r="M218" s="188" t="s">
        <v>558</v>
      </c>
      <c r="N218" s="194">
        <v>42222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32</v>
      </c>
      <c r="B219" s="186">
        <v>42174</v>
      </c>
      <c r="C219" s="186"/>
      <c r="D219" s="187" t="s">
        <v>610</v>
      </c>
      <c r="E219" s="188" t="s">
        <v>589</v>
      </c>
      <c r="F219" s="189">
        <v>340</v>
      </c>
      <c r="G219" s="188"/>
      <c r="H219" s="188">
        <v>448</v>
      </c>
      <c r="I219" s="190">
        <v>448</v>
      </c>
      <c r="J219" s="191" t="s">
        <v>591</v>
      </c>
      <c r="K219" s="192">
        <f t="shared" si="184"/>
        <v>108</v>
      </c>
      <c r="L219" s="193">
        <f t="shared" si="185"/>
        <v>0.31764705882352939</v>
      </c>
      <c r="M219" s="188" t="s">
        <v>558</v>
      </c>
      <c r="N219" s="194">
        <v>43018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33</v>
      </c>
      <c r="B220" s="186">
        <v>42191</v>
      </c>
      <c r="C220" s="186"/>
      <c r="D220" s="187" t="s">
        <v>640</v>
      </c>
      <c r="E220" s="188" t="s">
        <v>589</v>
      </c>
      <c r="F220" s="189">
        <v>390</v>
      </c>
      <c r="G220" s="188"/>
      <c r="H220" s="188">
        <v>460</v>
      </c>
      <c r="I220" s="190">
        <v>460</v>
      </c>
      <c r="J220" s="191" t="s">
        <v>591</v>
      </c>
      <c r="K220" s="192">
        <f t="shared" si="184"/>
        <v>70</v>
      </c>
      <c r="L220" s="193">
        <f t="shared" si="185"/>
        <v>0.17948717948717949</v>
      </c>
      <c r="M220" s="188" t="s">
        <v>558</v>
      </c>
      <c r="N220" s="194">
        <v>42478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5">
        <v>34</v>
      </c>
      <c r="B221" s="196">
        <v>42195</v>
      </c>
      <c r="C221" s="196"/>
      <c r="D221" s="197" t="s">
        <v>641</v>
      </c>
      <c r="E221" s="198" t="s">
        <v>589</v>
      </c>
      <c r="F221" s="199">
        <v>122.5</v>
      </c>
      <c r="G221" s="199"/>
      <c r="H221" s="200">
        <v>61</v>
      </c>
      <c r="I221" s="200">
        <v>172</v>
      </c>
      <c r="J221" s="201" t="s">
        <v>642</v>
      </c>
      <c r="K221" s="202">
        <f t="shared" si="184"/>
        <v>-61.5</v>
      </c>
      <c r="L221" s="203">
        <f t="shared" si="185"/>
        <v>-0.50204081632653064</v>
      </c>
      <c r="M221" s="199" t="s">
        <v>570</v>
      </c>
      <c r="N221" s="196">
        <v>43333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35</v>
      </c>
      <c r="B222" s="186">
        <v>42219</v>
      </c>
      <c r="C222" s="186"/>
      <c r="D222" s="187" t="s">
        <v>643</v>
      </c>
      <c r="E222" s="188" t="s">
        <v>589</v>
      </c>
      <c r="F222" s="189">
        <v>297.5</v>
      </c>
      <c r="G222" s="188"/>
      <c r="H222" s="188">
        <v>350</v>
      </c>
      <c r="I222" s="190">
        <v>360</v>
      </c>
      <c r="J222" s="191" t="s">
        <v>644</v>
      </c>
      <c r="K222" s="192">
        <f t="shared" si="184"/>
        <v>52.5</v>
      </c>
      <c r="L222" s="193">
        <f t="shared" si="185"/>
        <v>0.17647058823529413</v>
      </c>
      <c r="M222" s="188" t="s">
        <v>558</v>
      </c>
      <c r="N222" s="194">
        <v>42232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36</v>
      </c>
      <c r="B223" s="186">
        <v>42219</v>
      </c>
      <c r="C223" s="186"/>
      <c r="D223" s="187" t="s">
        <v>645</v>
      </c>
      <c r="E223" s="188" t="s">
        <v>589</v>
      </c>
      <c r="F223" s="189">
        <v>115.5</v>
      </c>
      <c r="G223" s="188"/>
      <c r="H223" s="188">
        <v>149</v>
      </c>
      <c r="I223" s="190">
        <v>140</v>
      </c>
      <c r="J223" s="191" t="s">
        <v>646</v>
      </c>
      <c r="K223" s="192">
        <f t="shared" si="184"/>
        <v>33.5</v>
      </c>
      <c r="L223" s="193">
        <f t="shared" si="185"/>
        <v>0.29004329004329005</v>
      </c>
      <c r="M223" s="188" t="s">
        <v>558</v>
      </c>
      <c r="N223" s="194">
        <v>42740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37</v>
      </c>
      <c r="B224" s="186">
        <v>42251</v>
      </c>
      <c r="C224" s="186"/>
      <c r="D224" s="187" t="s">
        <v>639</v>
      </c>
      <c r="E224" s="188" t="s">
        <v>589</v>
      </c>
      <c r="F224" s="189">
        <v>226</v>
      </c>
      <c r="G224" s="188"/>
      <c r="H224" s="188">
        <v>292</v>
      </c>
      <c r="I224" s="190">
        <v>292</v>
      </c>
      <c r="J224" s="191" t="s">
        <v>647</v>
      </c>
      <c r="K224" s="192">
        <f t="shared" si="184"/>
        <v>66</v>
      </c>
      <c r="L224" s="193">
        <f t="shared" si="185"/>
        <v>0.29203539823008851</v>
      </c>
      <c r="M224" s="188" t="s">
        <v>558</v>
      </c>
      <c r="N224" s="194">
        <v>42286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38</v>
      </c>
      <c r="B225" s="186">
        <v>42254</v>
      </c>
      <c r="C225" s="186"/>
      <c r="D225" s="187" t="s">
        <v>634</v>
      </c>
      <c r="E225" s="188" t="s">
        <v>589</v>
      </c>
      <c r="F225" s="189">
        <v>232.5</v>
      </c>
      <c r="G225" s="188"/>
      <c r="H225" s="188">
        <v>312.5</v>
      </c>
      <c r="I225" s="190">
        <v>310</v>
      </c>
      <c r="J225" s="191" t="s">
        <v>591</v>
      </c>
      <c r="K225" s="192">
        <f t="shared" si="184"/>
        <v>80</v>
      </c>
      <c r="L225" s="193">
        <f t="shared" si="185"/>
        <v>0.34408602150537637</v>
      </c>
      <c r="M225" s="188" t="s">
        <v>558</v>
      </c>
      <c r="N225" s="194">
        <v>42823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39</v>
      </c>
      <c r="B226" s="186">
        <v>42268</v>
      </c>
      <c r="C226" s="186"/>
      <c r="D226" s="187" t="s">
        <v>648</v>
      </c>
      <c r="E226" s="188" t="s">
        <v>589</v>
      </c>
      <c r="F226" s="189">
        <v>196.5</v>
      </c>
      <c r="G226" s="188"/>
      <c r="H226" s="188">
        <v>238</v>
      </c>
      <c r="I226" s="190">
        <v>238</v>
      </c>
      <c r="J226" s="191" t="s">
        <v>647</v>
      </c>
      <c r="K226" s="192">
        <f t="shared" si="184"/>
        <v>41.5</v>
      </c>
      <c r="L226" s="193">
        <f t="shared" si="185"/>
        <v>0.21119592875318066</v>
      </c>
      <c r="M226" s="188" t="s">
        <v>558</v>
      </c>
      <c r="N226" s="194">
        <v>42291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40</v>
      </c>
      <c r="B227" s="186">
        <v>42271</v>
      </c>
      <c r="C227" s="186"/>
      <c r="D227" s="187" t="s">
        <v>588</v>
      </c>
      <c r="E227" s="188" t="s">
        <v>589</v>
      </c>
      <c r="F227" s="189">
        <v>65</v>
      </c>
      <c r="G227" s="188"/>
      <c r="H227" s="188">
        <v>82</v>
      </c>
      <c r="I227" s="190">
        <v>82</v>
      </c>
      <c r="J227" s="191" t="s">
        <v>647</v>
      </c>
      <c r="K227" s="192">
        <f t="shared" si="184"/>
        <v>17</v>
      </c>
      <c r="L227" s="193">
        <f t="shared" si="185"/>
        <v>0.26153846153846155</v>
      </c>
      <c r="M227" s="188" t="s">
        <v>558</v>
      </c>
      <c r="N227" s="194">
        <v>42578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41</v>
      </c>
      <c r="B228" s="186">
        <v>42291</v>
      </c>
      <c r="C228" s="186"/>
      <c r="D228" s="187" t="s">
        <v>649</v>
      </c>
      <c r="E228" s="188" t="s">
        <v>589</v>
      </c>
      <c r="F228" s="189">
        <v>144</v>
      </c>
      <c r="G228" s="188"/>
      <c r="H228" s="188">
        <v>182.5</v>
      </c>
      <c r="I228" s="190">
        <v>181</v>
      </c>
      <c r="J228" s="191" t="s">
        <v>647</v>
      </c>
      <c r="K228" s="192">
        <f t="shared" si="184"/>
        <v>38.5</v>
      </c>
      <c r="L228" s="193">
        <f t="shared" si="185"/>
        <v>0.2673611111111111</v>
      </c>
      <c r="M228" s="188" t="s">
        <v>558</v>
      </c>
      <c r="N228" s="194">
        <v>42817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42</v>
      </c>
      <c r="B229" s="186">
        <v>42291</v>
      </c>
      <c r="C229" s="186"/>
      <c r="D229" s="187" t="s">
        <v>650</v>
      </c>
      <c r="E229" s="188" t="s">
        <v>589</v>
      </c>
      <c r="F229" s="189">
        <v>264</v>
      </c>
      <c r="G229" s="188"/>
      <c r="H229" s="188">
        <v>311</v>
      </c>
      <c r="I229" s="190">
        <v>311</v>
      </c>
      <c r="J229" s="191" t="s">
        <v>647</v>
      </c>
      <c r="K229" s="192">
        <f t="shared" si="184"/>
        <v>47</v>
      </c>
      <c r="L229" s="193">
        <f t="shared" si="185"/>
        <v>0.17803030303030304</v>
      </c>
      <c r="M229" s="188" t="s">
        <v>558</v>
      </c>
      <c r="N229" s="194">
        <v>42604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43</v>
      </c>
      <c r="B230" s="186">
        <v>42318</v>
      </c>
      <c r="C230" s="186"/>
      <c r="D230" s="187" t="s">
        <v>651</v>
      </c>
      <c r="E230" s="188" t="s">
        <v>560</v>
      </c>
      <c r="F230" s="189">
        <v>549.5</v>
      </c>
      <c r="G230" s="188"/>
      <c r="H230" s="188">
        <v>630</v>
      </c>
      <c r="I230" s="190">
        <v>630</v>
      </c>
      <c r="J230" s="191" t="s">
        <v>647</v>
      </c>
      <c r="K230" s="192">
        <f t="shared" si="184"/>
        <v>80.5</v>
      </c>
      <c r="L230" s="193">
        <f t="shared" si="185"/>
        <v>0.1464968152866242</v>
      </c>
      <c r="M230" s="188" t="s">
        <v>558</v>
      </c>
      <c r="N230" s="194">
        <v>42419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44</v>
      </c>
      <c r="B231" s="186">
        <v>42342</v>
      </c>
      <c r="C231" s="186"/>
      <c r="D231" s="187" t="s">
        <v>652</v>
      </c>
      <c r="E231" s="188" t="s">
        <v>589</v>
      </c>
      <c r="F231" s="189">
        <v>1027.5</v>
      </c>
      <c r="G231" s="188"/>
      <c r="H231" s="188">
        <v>1315</v>
      </c>
      <c r="I231" s="190">
        <v>1250</v>
      </c>
      <c r="J231" s="191" t="s">
        <v>647</v>
      </c>
      <c r="K231" s="192">
        <f t="shared" si="184"/>
        <v>287.5</v>
      </c>
      <c r="L231" s="193">
        <f t="shared" si="185"/>
        <v>0.27980535279805352</v>
      </c>
      <c r="M231" s="188" t="s">
        <v>558</v>
      </c>
      <c r="N231" s="194">
        <v>43244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45</v>
      </c>
      <c r="B232" s="186">
        <v>42367</v>
      </c>
      <c r="C232" s="186"/>
      <c r="D232" s="187" t="s">
        <v>653</v>
      </c>
      <c r="E232" s="188" t="s">
        <v>589</v>
      </c>
      <c r="F232" s="189">
        <v>465</v>
      </c>
      <c r="G232" s="188"/>
      <c r="H232" s="188">
        <v>540</v>
      </c>
      <c r="I232" s="190">
        <v>540</v>
      </c>
      <c r="J232" s="191" t="s">
        <v>647</v>
      </c>
      <c r="K232" s="192">
        <f t="shared" si="184"/>
        <v>75</v>
      </c>
      <c r="L232" s="193">
        <f t="shared" si="185"/>
        <v>0.16129032258064516</v>
      </c>
      <c r="M232" s="188" t="s">
        <v>558</v>
      </c>
      <c r="N232" s="194">
        <v>42530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46</v>
      </c>
      <c r="B233" s="186">
        <v>42380</v>
      </c>
      <c r="C233" s="186"/>
      <c r="D233" s="187" t="s">
        <v>373</v>
      </c>
      <c r="E233" s="188" t="s">
        <v>560</v>
      </c>
      <c r="F233" s="189">
        <v>81</v>
      </c>
      <c r="G233" s="188"/>
      <c r="H233" s="188">
        <v>110</v>
      </c>
      <c r="I233" s="190">
        <v>110</v>
      </c>
      <c r="J233" s="191" t="s">
        <v>647</v>
      </c>
      <c r="K233" s="192">
        <f t="shared" si="184"/>
        <v>29</v>
      </c>
      <c r="L233" s="193">
        <f t="shared" si="185"/>
        <v>0.35802469135802467</v>
      </c>
      <c r="M233" s="188" t="s">
        <v>558</v>
      </c>
      <c r="N233" s="194">
        <v>42745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47</v>
      </c>
      <c r="B234" s="186">
        <v>42382</v>
      </c>
      <c r="C234" s="186"/>
      <c r="D234" s="187" t="s">
        <v>654</v>
      </c>
      <c r="E234" s="188" t="s">
        <v>560</v>
      </c>
      <c r="F234" s="189">
        <v>417.5</v>
      </c>
      <c r="G234" s="188"/>
      <c r="H234" s="188">
        <v>547</v>
      </c>
      <c r="I234" s="190">
        <v>535</v>
      </c>
      <c r="J234" s="191" t="s">
        <v>647</v>
      </c>
      <c r="K234" s="192">
        <f t="shared" si="184"/>
        <v>129.5</v>
      </c>
      <c r="L234" s="193">
        <f t="shared" si="185"/>
        <v>0.31017964071856285</v>
      </c>
      <c r="M234" s="188" t="s">
        <v>558</v>
      </c>
      <c r="N234" s="194">
        <v>42578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48</v>
      </c>
      <c r="B235" s="186">
        <v>42408</v>
      </c>
      <c r="C235" s="186"/>
      <c r="D235" s="187" t="s">
        <v>655</v>
      </c>
      <c r="E235" s="188" t="s">
        <v>589</v>
      </c>
      <c r="F235" s="189">
        <v>650</v>
      </c>
      <c r="G235" s="188"/>
      <c r="H235" s="188">
        <v>800</v>
      </c>
      <c r="I235" s="190">
        <v>800</v>
      </c>
      <c r="J235" s="191" t="s">
        <v>647</v>
      </c>
      <c r="K235" s="192">
        <f t="shared" si="184"/>
        <v>150</v>
      </c>
      <c r="L235" s="193">
        <f t="shared" si="185"/>
        <v>0.23076923076923078</v>
      </c>
      <c r="M235" s="188" t="s">
        <v>558</v>
      </c>
      <c r="N235" s="194">
        <v>43154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49</v>
      </c>
      <c r="B236" s="186">
        <v>42433</v>
      </c>
      <c r="C236" s="186"/>
      <c r="D236" s="187" t="s">
        <v>209</v>
      </c>
      <c r="E236" s="188" t="s">
        <v>589</v>
      </c>
      <c r="F236" s="189">
        <v>437.5</v>
      </c>
      <c r="G236" s="188"/>
      <c r="H236" s="188">
        <v>504.5</v>
      </c>
      <c r="I236" s="190">
        <v>522</v>
      </c>
      <c r="J236" s="191" t="s">
        <v>656</v>
      </c>
      <c r="K236" s="192">
        <f t="shared" si="184"/>
        <v>67</v>
      </c>
      <c r="L236" s="193">
        <f t="shared" si="185"/>
        <v>0.15314285714285714</v>
      </c>
      <c r="M236" s="188" t="s">
        <v>558</v>
      </c>
      <c r="N236" s="194">
        <v>42480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50</v>
      </c>
      <c r="B237" s="186">
        <v>42438</v>
      </c>
      <c r="C237" s="186"/>
      <c r="D237" s="187" t="s">
        <v>657</v>
      </c>
      <c r="E237" s="188" t="s">
        <v>589</v>
      </c>
      <c r="F237" s="189">
        <v>189.5</v>
      </c>
      <c r="G237" s="188"/>
      <c r="H237" s="188">
        <v>218</v>
      </c>
      <c r="I237" s="190">
        <v>218</v>
      </c>
      <c r="J237" s="191" t="s">
        <v>647</v>
      </c>
      <c r="K237" s="192">
        <f t="shared" si="184"/>
        <v>28.5</v>
      </c>
      <c r="L237" s="193">
        <f t="shared" si="185"/>
        <v>0.15039577836411611</v>
      </c>
      <c r="M237" s="188" t="s">
        <v>558</v>
      </c>
      <c r="N237" s="194">
        <v>43034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5">
        <v>51</v>
      </c>
      <c r="B238" s="196">
        <v>42471</v>
      </c>
      <c r="C238" s="196"/>
      <c r="D238" s="204" t="s">
        <v>658</v>
      </c>
      <c r="E238" s="199" t="s">
        <v>589</v>
      </c>
      <c r="F238" s="199">
        <v>36.5</v>
      </c>
      <c r="G238" s="200"/>
      <c r="H238" s="200">
        <v>15.85</v>
      </c>
      <c r="I238" s="200">
        <v>60</v>
      </c>
      <c r="J238" s="201" t="s">
        <v>659</v>
      </c>
      <c r="K238" s="202">
        <f t="shared" si="184"/>
        <v>-20.65</v>
      </c>
      <c r="L238" s="203">
        <f t="shared" si="185"/>
        <v>-0.5657534246575342</v>
      </c>
      <c r="M238" s="199" t="s">
        <v>570</v>
      </c>
      <c r="N238" s="207">
        <v>43627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52</v>
      </c>
      <c r="B239" s="186">
        <v>42472</v>
      </c>
      <c r="C239" s="186"/>
      <c r="D239" s="187" t="s">
        <v>660</v>
      </c>
      <c r="E239" s="188" t="s">
        <v>589</v>
      </c>
      <c r="F239" s="189">
        <v>93</v>
      </c>
      <c r="G239" s="188"/>
      <c r="H239" s="188">
        <v>149</v>
      </c>
      <c r="I239" s="190">
        <v>140</v>
      </c>
      <c r="J239" s="191" t="s">
        <v>661</v>
      </c>
      <c r="K239" s="192">
        <f t="shared" si="184"/>
        <v>56</v>
      </c>
      <c r="L239" s="193">
        <f t="shared" si="185"/>
        <v>0.60215053763440862</v>
      </c>
      <c r="M239" s="188" t="s">
        <v>558</v>
      </c>
      <c r="N239" s="194">
        <v>42740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53</v>
      </c>
      <c r="B240" s="186">
        <v>42472</v>
      </c>
      <c r="C240" s="186"/>
      <c r="D240" s="187" t="s">
        <v>662</v>
      </c>
      <c r="E240" s="188" t="s">
        <v>589</v>
      </c>
      <c r="F240" s="189">
        <v>130</v>
      </c>
      <c r="G240" s="188"/>
      <c r="H240" s="188">
        <v>150</v>
      </c>
      <c r="I240" s="190" t="s">
        <v>663</v>
      </c>
      <c r="J240" s="191" t="s">
        <v>647</v>
      </c>
      <c r="K240" s="192">
        <f t="shared" si="184"/>
        <v>20</v>
      </c>
      <c r="L240" s="193">
        <f t="shared" si="185"/>
        <v>0.15384615384615385</v>
      </c>
      <c r="M240" s="188" t="s">
        <v>558</v>
      </c>
      <c r="N240" s="194">
        <v>42564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54</v>
      </c>
      <c r="B241" s="186">
        <v>42473</v>
      </c>
      <c r="C241" s="186"/>
      <c r="D241" s="187" t="s">
        <v>664</v>
      </c>
      <c r="E241" s="188" t="s">
        <v>589</v>
      </c>
      <c r="F241" s="189">
        <v>196</v>
      </c>
      <c r="G241" s="188"/>
      <c r="H241" s="188">
        <v>299</v>
      </c>
      <c r="I241" s="190">
        <v>299</v>
      </c>
      <c r="J241" s="191" t="s">
        <v>647</v>
      </c>
      <c r="K241" s="192">
        <v>103</v>
      </c>
      <c r="L241" s="193">
        <v>0.52551020408163296</v>
      </c>
      <c r="M241" s="188" t="s">
        <v>558</v>
      </c>
      <c r="N241" s="194">
        <v>42620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55</v>
      </c>
      <c r="B242" s="186">
        <v>42473</v>
      </c>
      <c r="C242" s="186"/>
      <c r="D242" s="187" t="s">
        <v>665</v>
      </c>
      <c r="E242" s="188" t="s">
        <v>589</v>
      </c>
      <c r="F242" s="189">
        <v>88</v>
      </c>
      <c r="G242" s="188"/>
      <c r="H242" s="188">
        <v>103</v>
      </c>
      <c r="I242" s="190">
        <v>103</v>
      </c>
      <c r="J242" s="191" t="s">
        <v>647</v>
      </c>
      <c r="K242" s="192">
        <v>15</v>
      </c>
      <c r="L242" s="193">
        <v>0.170454545454545</v>
      </c>
      <c r="M242" s="188" t="s">
        <v>558</v>
      </c>
      <c r="N242" s="194">
        <v>42530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56</v>
      </c>
      <c r="B243" s="186">
        <v>42492</v>
      </c>
      <c r="C243" s="186"/>
      <c r="D243" s="187" t="s">
        <v>666</v>
      </c>
      <c r="E243" s="188" t="s">
        <v>589</v>
      </c>
      <c r="F243" s="189">
        <v>127.5</v>
      </c>
      <c r="G243" s="188"/>
      <c r="H243" s="188">
        <v>148</v>
      </c>
      <c r="I243" s="190" t="s">
        <v>667</v>
      </c>
      <c r="J243" s="191" t="s">
        <v>647</v>
      </c>
      <c r="K243" s="192">
        <f>H243-F243</f>
        <v>20.5</v>
      </c>
      <c r="L243" s="193">
        <f>K243/F243</f>
        <v>0.16078431372549021</v>
      </c>
      <c r="M243" s="188" t="s">
        <v>558</v>
      </c>
      <c r="N243" s="194">
        <v>42564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57</v>
      </c>
      <c r="B244" s="186">
        <v>42493</v>
      </c>
      <c r="C244" s="186"/>
      <c r="D244" s="187" t="s">
        <v>668</v>
      </c>
      <c r="E244" s="188" t="s">
        <v>589</v>
      </c>
      <c r="F244" s="189">
        <v>675</v>
      </c>
      <c r="G244" s="188"/>
      <c r="H244" s="188">
        <v>815</v>
      </c>
      <c r="I244" s="190" t="s">
        <v>669</v>
      </c>
      <c r="J244" s="191" t="s">
        <v>647</v>
      </c>
      <c r="K244" s="192">
        <f>H244-F244</f>
        <v>140</v>
      </c>
      <c r="L244" s="193">
        <f>K244/F244</f>
        <v>0.2074074074074074</v>
      </c>
      <c r="M244" s="188" t="s">
        <v>558</v>
      </c>
      <c r="N244" s="194">
        <v>43154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58</v>
      </c>
      <c r="B245" s="196">
        <v>42522</v>
      </c>
      <c r="C245" s="196"/>
      <c r="D245" s="197" t="s">
        <v>670</v>
      </c>
      <c r="E245" s="198" t="s">
        <v>589</v>
      </c>
      <c r="F245" s="199">
        <v>500</v>
      </c>
      <c r="G245" s="199"/>
      <c r="H245" s="200">
        <v>232.5</v>
      </c>
      <c r="I245" s="200" t="s">
        <v>671</v>
      </c>
      <c r="J245" s="201" t="s">
        <v>672</v>
      </c>
      <c r="K245" s="202">
        <f>H245-F245</f>
        <v>-267.5</v>
      </c>
      <c r="L245" s="203">
        <f>K245/F245</f>
        <v>-0.53500000000000003</v>
      </c>
      <c r="M245" s="199" t="s">
        <v>570</v>
      </c>
      <c r="N245" s="196">
        <v>43735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59</v>
      </c>
      <c r="B246" s="186">
        <v>42527</v>
      </c>
      <c r="C246" s="186"/>
      <c r="D246" s="187" t="s">
        <v>513</v>
      </c>
      <c r="E246" s="188" t="s">
        <v>589</v>
      </c>
      <c r="F246" s="189">
        <v>110</v>
      </c>
      <c r="G246" s="188"/>
      <c r="H246" s="188">
        <v>126.5</v>
      </c>
      <c r="I246" s="190">
        <v>125</v>
      </c>
      <c r="J246" s="191" t="s">
        <v>598</v>
      </c>
      <c r="K246" s="192">
        <f>H246-F246</f>
        <v>16.5</v>
      </c>
      <c r="L246" s="193">
        <f>K246/F246</f>
        <v>0.15</v>
      </c>
      <c r="M246" s="188" t="s">
        <v>558</v>
      </c>
      <c r="N246" s="194">
        <v>42552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60</v>
      </c>
      <c r="B247" s="186">
        <v>42538</v>
      </c>
      <c r="C247" s="186"/>
      <c r="D247" s="187" t="s">
        <v>673</v>
      </c>
      <c r="E247" s="188" t="s">
        <v>589</v>
      </c>
      <c r="F247" s="189">
        <v>44</v>
      </c>
      <c r="G247" s="188"/>
      <c r="H247" s="188">
        <v>69.5</v>
      </c>
      <c r="I247" s="190">
        <v>69.5</v>
      </c>
      <c r="J247" s="191" t="s">
        <v>674</v>
      </c>
      <c r="K247" s="192">
        <f>H247-F247</f>
        <v>25.5</v>
      </c>
      <c r="L247" s="193">
        <f>K247/F247</f>
        <v>0.57954545454545459</v>
      </c>
      <c r="M247" s="188" t="s">
        <v>558</v>
      </c>
      <c r="N247" s="194">
        <v>42977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61</v>
      </c>
      <c r="B248" s="186">
        <v>42549</v>
      </c>
      <c r="C248" s="186"/>
      <c r="D248" s="187" t="s">
        <v>675</v>
      </c>
      <c r="E248" s="188" t="s">
        <v>589</v>
      </c>
      <c r="F248" s="189">
        <v>262.5</v>
      </c>
      <c r="G248" s="188"/>
      <c r="H248" s="188">
        <v>340</v>
      </c>
      <c r="I248" s="190">
        <v>333</v>
      </c>
      <c r="J248" s="191" t="s">
        <v>676</v>
      </c>
      <c r="K248" s="192">
        <v>77.5</v>
      </c>
      <c r="L248" s="193">
        <v>0.29523809523809502</v>
      </c>
      <c r="M248" s="188" t="s">
        <v>558</v>
      </c>
      <c r="N248" s="194">
        <v>43017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62</v>
      </c>
      <c r="B249" s="186">
        <v>42549</v>
      </c>
      <c r="C249" s="186"/>
      <c r="D249" s="187" t="s">
        <v>677</v>
      </c>
      <c r="E249" s="188" t="s">
        <v>589</v>
      </c>
      <c r="F249" s="189">
        <v>840</v>
      </c>
      <c r="G249" s="188"/>
      <c r="H249" s="188">
        <v>1230</v>
      </c>
      <c r="I249" s="190">
        <v>1230</v>
      </c>
      <c r="J249" s="191" t="s">
        <v>647</v>
      </c>
      <c r="K249" s="192">
        <v>390</v>
      </c>
      <c r="L249" s="193">
        <v>0.46428571428571402</v>
      </c>
      <c r="M249" s="188" t="s">
        <v>558</v>
      </c>
      <c r="N249" s="194">
        <v>42649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8">
        <v>63</v>
      </c>
      <c r="B250" s="209">
        <v>42556</v>
      </c>
      <c r="C250" s="209"/>
      <c r="D250" s="210" t="s">
        <v>678</v>
      </c>
      <c r="E250" s="211" t="s">
        <v>589</v>
      </c>
      <c r="F250" s="211">
        <v>395</v>
      </c>
      <c r="G250" s="212"/>
      <c r="H250" s="212">
        <f>(468.5+342.5)/2</f>
        <v>405.5</v>
      </c>
      <c r="I250" s="212">
        <v>510</v>
      </c>
      <c r="J250" s="213" t="s">
        <v>679</v>
      </c>
      <c r="K250" s="214">
        <f t="shared" ref="K250:K256" si="186">H250-F250</f>
        <v>10.5</v>
      </c>
      <c r="L250" s="215">
        <f t="shared" ref="L250:L256" si="187">K250/F250</f>
        <v>2.6582278481012658E-2</v>
      </c>
      <c r="M250" s="211" t="s">
        <v>680</v>
      </c>
      <c r="N250" s="209">
        <v>43606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5">
        <v>64</v>
      </c>
      <c r="B251" s="196">
        <v>42584</v>
      </c>
      <c r="C251" s="196"/>
      <c r="D251" s="197" t="s">
        <v>681</v>
      </c>
      <c r="E251" s="198" t="s">
        <v>560</v>
      </c>
      <c r="F251" s="199">
        <f>169.5-12.8</f>
        <v>156.69999999999999</v>
      </c>
      <c r="G251" s="199"/>
      <c r="H251" s="200">
        <v>77</v>
      </c>
      <c r="I251" s="200" t="s">
        <v>682</v>
      </c>
      <c r="J251" s="201" t="s">
        <v>683</v>
      </c>
      <c r="K251" s="202">
        <f t="shared" si="186"/>
        <v>-79.699999999999989</v>
      </c>
      <c r="L251" s="203">
        <f t="shared" si="187"/>
        <v>-0.50861518825781749</v>
      </c>
      <c r="M251" s="199" t="s">
        <v>570</v>
      </c>
      <c r="N251" s="196">
        <v>43522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5">
        <v>65</v>
      </c>
      <c r="B252" s="196">
        <v>42586</v>
      </c>
      <c r="C252" s="196"/>
      <c r="D252" s="197" t="s">
        <v>684</v>
      </c>
      <c r="E252" s="198" t="s">
        <v>589</v>
      </c>
      <c r="F252" s="199">
        <v>400</v>
      </c>
      <c r="G252" s="199"/>
      <c r="H252" s="200">
        <v>305</v>
      </c>
      <c r="I252" s="200">
        <v>475</v>
      </c>
      <c r="J252" s="201" t="s">
        <v>685</v>
      </c>
      <c r="K252" s="202">
        <f t="shared" si="186"/>
        <v>-95</v>
      </c>
      <c r="L252" s="203">
        <f t="shared" si="187"/>
        <v>-0.23749999999999999</v>
      </c>
      <c r="M252" s="199" t="s">
        <v>570</v>
      </c>
      <c r="N252" s="196">
        <v>43606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66</v>
      </c>
      <c r="B253" s="186">
        <v>42593</v>
      </c>
      <c r="C253" s="186"/>
      <c r="D253" s="187" t="s">
        <v>686</v>
      </c>
      <c r="E253" s="188" t="s">
        <v>589</v>
      </c>
      <c r="F253" s="189">
        <v>86.5</v>
      </c>
      <c r="G253" s="188"/>
      <c r="H253" s="188">
        <v>130</v>
      </c>
      <c r="I253" s="190">
        <v>130</v>
      </c>
      <c r="J253" s="191" t="s">
        <v>687</v>
      </c>
      <c r="K253" s="192">
        <f t="shared" si="186"/>
        <v>43.5</v>
      </c>
      <c r="L253" s="193">
        <f t="shared" si="187"/>
        <v>0.50289017341040465</v>
      </c>
      <c r="M253" s="188" t="s">
        <v>558</v>
      </c>
      <c r="N253" s="194">
        <v>43091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5">
        <v>67</v>
      </c>
      <c r="B254" s="196">
        <v>42600</v>
      </c>
      <c r="C254" s="196"/>
      <c r="D254" s="197" t="s">
        <v>109</v>
      </c>
      <c r="E254" s="198" t="s">
        <v>589</v>
      </c>
      <c r="F254" s="199">
        <v>133.5</v>
      </c>
      <c r="G254" s="199"/>
      <c r="H254" s="200">
        <v>126.5</v>
      </c>
      <c r="I254" s="200">
        <v>178</v>
      </c>
      <c r="J254" s="201" t="s">
        <v>688</v>
      </c>
      <c r="K254" s="202">
        <f t="shared" si="186"/>
        <v>-7</v>
      </c>
      <c r="L254" s="203">
        <f t="shared" si="187"/>
        <v>-5.2434456928838954E-2</v>
      </c>
      <c r="M254" s="199" t="s">
        <v>570</v>
      </c>
      <c r="N254" s="196">
        <v>42615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68</v>
      </c>
      <c r="B255" s="186">
        <v>42613</v>
      </c>
      <c r="C255" s="186"/>
      <c r="D255" s="187" t="s">
        <v>689</v>
      </c>
      <c r="E255" s="188" t="s">
        <v>589</v>
      </c>
      <c r="F255" s="189">
        <v>560</v>
      </c>
      <c r="G255" s="188"/>
      <c r="H255" s="188">
        <v>725</v>
      </c>
      <c r="I255" s="190">
        <v>725</v>
      </c>
      <c r="J255" s="191" t="s">
        <v>591</v>
      </c>
      <c r="K255" s="192">
        <f t="shared" si="186"/>
        <v>165</v>
      </c>
      <c r="L255" s="193">
        <f t="shared" si="187"/>
        <v>0.29464285714285715</v>
      </c>
      <c r="M255" s="188" t="s">
        <v>558</v>
      </c>
      <c r="N255" s="194">
        <v>42456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69</v>
      </c>
      <c r="B256" s="186">
        <v>42614</v>
      </c>
      <c r="C256" s="186"/>
      <c r="D256" s="187" t="s">
        <v>690</v>
      </c>
      <c r="E256" s="188" t="s">
        <v>589</v>
      </c>
      <c r="F256" s="189">
        <v>160.5</v>
      </c>
      <c r="G256" s="188"/>
      <c r="H256" s="188">
        <v>210</v>
      </c>
      <c r="I256" s="190">
        <v>210</v>
      </c>
      <c r="J256" s="191" t="s">
        <v>591</v>
      </c>
      <c r="K256" s="192">
        <f t="shared" si="186"/>
        <v>49.5</v>
      </c>
      <c r="L256" s="193">
        <f t="shared" si="187"/>
        <v>0.30841121495327101</v>
      </c>
      <c r="M256" s="188" t="s">
        <v>558</v>
      </c>
      <c r="N256" s="194">
        <v>42871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70</v>
      </c>
      <c r="B257" s="186">
        <v>42646</v>
      </c>
      <c r="C257" s="186"/>
      <c r="D257" s="187" t="s">
        <v>387</v>
      </c>
      <c r="E257" s="188" t="s">
        <v>589</v>
      </c>
      <c r="F257" s="189">
        <v>430</v>
      </c>
      <c r="G257" s="188"/>
      <c r="H257" s="188">
        <v>596</v>
      </c>
      <c r="I257" s="190">
        <v>575</v>
      </c>
      <c r="J257" s="191" t="s">
        <v>691</v>
      </c>
      <c r="K257" s="192">
        <v>166</v>
      </c>
      <c r="L257" s="193">
        <v>0.38604651162790699</v>
      </c>
      <c r="M257" s="188" t="s">
        <v>558</v>
      </c>
      <c r="N257" s="194">
        <v>42769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71</v>
      </c>
      <c r="B258" s="186">
        <v>42657</v>
      </c>
      <c r="C258" s="186"/>
      <c r="D258" s="187" t="s">
        <v>692</v>
      </c>
      <c r="E258" s="188" t="s">
        <v>589</v>
      </c>
      <c r="F258" s="189">
        <v>280</v>
      </c>
      <c r="G258" s="188"/>
      <c r="H258" s="188">
        <v>345</v>
      </c>
      <c r="I258" s="190">
        <v>345</v>
      </c>
      <c r="J258" s="191" t="s">
        <v>591</v>
      </c>
      <c r="K258" s="192">
        <f t="shared" ref="K258:K263" si="188">H258-F258</f>
        <v>65</v>
      </c>
      <c r="L258" s="193">
        <f>K258/F258</f>
        <v>0.23214285714285715</v>
      </c>
      <c r="M258" s="188" t="s">
        <v>558</v>
      </c>
      <c r="N258" s="194">
        <v>42814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72</v>
      </c>
      <c r="B259" s="186">
        <v>42657</v>
      </c>
      <c r="C259" s="186"/>
      <c r="D259" s="187" t="s">
        <v>693</v>
      </c>
      <c r="E259" s="188" t="s">
        <v>589</v>
      </c>
      <c r="F259" s="189">
        <v>245</v>
      </c>
      <c r="G259" s="188"/>
      <c r="H259" s="188">
        <v>325.5</v>
      </c>
      <c r="I259" s="190">
        <v>330</v>
      </c>
      <c r="J259" s="191" t="s">
        <v>694</v>
      </c>
      <c r="K259" s="192">
        <f t="shared" si="188"/>
        <v>80.5</v>
      </c>
      <c r="L259" s="193">
        <f>K259/F259</f>
        <v>0.32857142857142857</v>
      </c>
      <c r="M259" s="188" t="s">
        <v>558</v>
      </c>
      <c r="N259" s="194">
        <v>42769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73</v>
      </c>
      <c r="B260" s="186">
        <v>42660</v>
      </c>
      <c r="C260" s="186"/>
      <c r="D260" s="187" t="s">
        <v>339</v>
      </c>
      <c r="E260" s="188" t="s">
        <v>589</v>
      </c>
      <c r="F260" s="189">
        <v>125</v>
      </c>
      <c r="G260" s="188"/>
      <c r="H260" s="188">
        <v>160</v>
      </c>
      <c r="I260" s="190">
        <v>160</v>
      </c>
      <c r="J260" s="191" t="s">
        <v>647</v>
      </c>
      <c r="K260" s="192">
        <f t="shared" si="188"/>
        <v>35</v>
      </c>
      <c r="L260" s="193">
        <v>0.28000000000000003</v>
      </c>
      <c r="M260" s="188" t="s">
        <v>558</v>
      </c>
      <c r="N260" s="194">
        <v>42803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74</v>
      </c>
      <c r="B261" s="186">
        <v>42660</v>
      </c>
      <c r="C261" s="186"/>
      <c r="D261" s="187" t="s">
        <v>447</v>
      </c>
      <c r="E261" s="188" t="s">
        <v>589</v>
      </c>
      <c r="F261" s="189">
        <v>114</v>
      </c>
      <c r="G261" s="188"/>
      <c r="H261" s="188">
        <v>145</v>
      </c>
      <c r="I261" s="190">
        <v>145</v>
      </c>
      <c r="J261" s="191" t="s">
        <v>647</v>
      </c>
      <c r="K261" s="192">
        <f t="shared" si="188"/>
        <v>31</v>
      </c>
      <c r="L261" s="193">
        <f>K261/F261</f>
        <v>0.27192982456140352</v>
      </c>
      <c r="M261" s="188" t="s">
        <v>558</v>
      </c>
      <c r="N261" s="194">
        <v>42859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75</v>
      </c>
      <c r="B262" s="186">
        <v>42660</v>
      </c>
      <c r="C262" s="186"/>
      <c r="D262" s="187" t="s">
        <v>695</v>
      </c>
      <c r="E262" s="188" t="s">
        <v>589</v>
      </c>
      <c r="F262" s="189">
        <v>212</v>
      </c>
      <c r="G262" s="188"/>
      <c r="H262" s="188">
        <v>280</v>
      </c>
      <c r="I262" s="190">
        <v>276</v>
      </c>
      <c r="J262" s="191" t="s">
        <v>696</v>
      </c>
      <c r="K262" s="192">
        <f t="shared" si="188"/>
        <v>68</v>
      </c>
      <c r="L262" s="193">
        <f>K262/F262</f>
        <v>0.32075471698113206</v>
      </c>
      <c r="M262" s="188" t="s">
        <v>558</v>
      </c>
      <c r="N262" s="194">
        <v>42858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76</v>
      </c>
      <c r="B263" s="186">
        <v>42678</v>
      </c>
      <c r="C263" s="186"/>
      <c r="D263" s="187" t="s">
        <v>437</v>
      </c>
      <c r="E263" s="188" t="s">
        <v>589</v>
      </c>
      <c r="F263" s="189">
        <v>155</v>
      </c>
      <c r="G263" s="188"/>
      <c r="H263" s="188">
        <v>210</v>
      </c>
      <c r="I263" s="190">
        <v>210</v>
      </c>
      <c r="J263" s="191" t="s">
        <v>697</v>
      </c>
      <c r="K263" s="192">
        <f t="shared" si="188"/>
        <v>55</v>
      </c>
      <c r="L263" s="193">
        <f>K263/F263</f>
        <v>0.35483870967741937</v>
      </c>
      <c r="M263" s="188" t="s">
        <v>558</v>
      </c>
      <c r="N263" s="194">
        <v>42944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5">
        <v>77</v>
      </c>
      <c r="B264" s="196">
        <v>42710</v>
      </c>
      <c r="C264" s="196"/>
      <c r="D264" s="197" t="s">
        <v>698</v>
      </c>
      <c r="E264" s="198" t="s">
        <v>589</v>
      </c>
      <c r="F264" s="199">
        <v>150.5</v>
      </c>
      <c r="G264" s="199"/>
      <c r="H264" s="200">
        <v>72.5</v>
      </c>
      <c r="I264" s="200">
        <v>174</v>
      </c>
      <c r="J264" s="201" t="s">
        <v>699</v>
      </c>
      <c r="K264" s="202">
        <v>-78</v>
      </c>
      <c r="L264" s="203">
        <v>-0.51827242524916906</v>
      </c>
      <c r="M264" s="199" t="s">
        <v>570</v>
      </c>
      <c r="N264" s="196">
        <v>43333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78</v>
      </c>
      <c r="B265" s="186">
        <v>42712</v>
      </c>
      <c r="C265" s="186"/>
      <c r="D265" s="187" t="s">
        <v>700</v>
      </c>
      <c r="E265" s="188" t="s">
        <v>589</v>
      </c>
      <c r="F265" s="189">
        <v>380</v>
      </c>
      <c r="G265" s="188"/>
      <c r="H265" s="188">
        <v>478</v>
      </c>
      <c r="I265" s="190">
        <v>468</v>
      </c>
      <c r="J265" s="191" t="s">
        <v>647</v>
      </c>
      <c r="K265" s="192">
        <f>H265-F265</f>
        <v>98</v>
      </c>
      <c r="L265" s="193">
        <f>K265/F265</f>
        <v>0.25789473684210529</v>
      </c>
      <c r="M265" s="188" t="s">
        <v>558</v>
      </c>
      <c r="N265" s="194">
        <v>43025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79</v>
      </c>
      <c r="B266" s="186">
        <v>42734</v>
      </c>
      <c r="C266" s="186"/>
      <c r="D266" s="187" t="s">
        <v>108</v>
      </c>
      <c r="E266" s="188" t="s">
        <v>589</v>
      </c>
      <c r="F266" s="189">
        <v>305</v>
      </c>
      <c r="G266" s="188"/>
      <c r="H266" s="188">
        <v>375</v>
      </c>
      <c r="I266" s="190">
        <v>375</v>
      </c>
      <c r="J266" s="191" t="s">
        <v>647</v>
      </c>
      <c r="K266" s="192">
        <f>H266-F266</f>
        <v>70</v>
      </c>
      <c r="L266" s="193">
        <f>K266/F266</f>
        <v>0.22950819672131148</v>
      </c>
      <c r="M266" s="188" t="s">
        <v>558</v>
      </c>
      <c r="N266" s="194">
        <v>42768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80</v>
      </c>
      <c r="B267" s="186">
        <v>42739</v>
      </c>
      <c r="C267" s="186"/>
      <c r="D267" s="187" t="s">
        <v>94</v>
      </c>
      <c r="E267" s="188" t="s">
        <v>589</v>
      </c>
      <c r="F267" s="189">
        <v>99.5</v>
      </c>
      <c r="G267" s="188"/>
      <c r="H267" s="188">
        <v>158</v>
      </c>
      <c r="I267" s="190">
        <v>158</v>
      </c>
      <c r="J267" s="191" t="s">
        <v>647</v>
      </c>
      <c r="K267" s="192">
        <f>H267-F267</f>
        <v>58.5</v>
      </c>
      <c r="L267" s="193">
        <f>K267/F267</f>
        <v>0.5879396984924623</v>
      </c>
      <c r="M267" s="188" t="s">
        <v>558</v>
      </c>
      <c r="N267" s="194">
        <v>42898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81</v>
      </c>
      <c r="B268" s="186">
        <v>42739</v>
      </c>
      <c r="C268" s="186"/>
      <c r="D268" s="187" t="s">
        <v>94</v>
      </c>
      <c r="E268" s="188" t="s">
        <v>589</v>
      </c>
      <c r="F268" s="189">
        <v>99.5</v>
      </c>
      <c r="G268" s="188"/>
      <c r="H268" s="188">
        <v>158</v>
      </c>
      <c r="I268" s="190">
        <v>158</v>
      </c>
      <c r="J268" s="191" t="s">
        <v>647</v>
      </c>
      <c r="K268" s="192">
        <v>58.5</v>
      </c>
      <c r="L268" s="193">
        <v>0.58793969849246197</v>
      </c>
      <c r="M268" s="188" t="s">
        <v>558</v>
      </c>
      <c r="N268" s="194">
        <v>42898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82</v>
      </c>
      <c r="B269" s="186">
        <v>42786</v>
      </c>
      <c r="C269" s="186"/>
      <c r="D269" s="187" t="s">
        <v>184</v>
      </c>
      <c r="E269" s="188" t="s">
        <v>589</v>
      </c>
      <c r="F269" s="189">
        <v>140.5</v>
      </c>
      <c r="G269" s="188"/>
      <c r="H269" s="188">
        <v>220</v>
      </c>
      <c r="I269" s="190">
        <v>220</v>
      </c>
      <c r="J269" s="191" t="s">
        <v>647</v>
      </c>
      <c r="K269" s="192">
        <f>H269-F269</f>
        <v>79.5</v>
      </c>
      <c r="L269" s="193">
        <f>K269/F269</f>
        <v>0.5658362989323843</v>
      </c>
      <c r="M269" s="188" t="s">
        <v>558</v>
      </c>
      <c r="N269" s="194">
        <v>42864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83</v>
      </c>
      <c r="B270" s="186">
        <v>42786</v>
      </c>
      <c r="C270" s="186"/>
      <c r="D270" s="187" t="s">
        <v>701</v>
      </c>
      <c r="E270" s="188" t="s">
        <v>589</v>
      </c>
      <c r="F270" s="189">
        <v>202.5</v>
      </c>
      <c r="G270" s="188"/>
      <c r="H270" s="188">
        <v>234</v>
      </c>
      <c r="I270" s="190">
        <v>234</v>
      </c>
      <c r="J270" s="191" t="s">
        <v>647</v>
      </c>
      <c r="K270" s="192">
        <v>31.5</v>
      </c>
      <c r="L270" s="193">
        <v>0.155555555555556</v>
      </c>
      <c r="M270" s="188" t="s">
        <v>558</v>
      </c>
      <c r="N270" s="194">
        <v>42836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84</v>
      </c>
      <c r="B271" s="186">
        <v>42818</v>
      </c>
      <c r="C271" s="186"/>
      <c r="D271" s="187" t="s">
        <v>702</v>
      </c>
      <c r="E271" s="188" t="s">
        <v>589</v>
      </c>
      <c r="F271" s="189">
        <v>300.5</v>
      </c>
      <c r="G271" s="188"/>
      <c r="H271" s="188">
        <v>417.5</v>
      </c>
      <c r="I271" s="190">
        <v>420</v>
      </c>
      <c r="J271" s="191" t="s">
        <v>703</v>
      </c>
      <c r="K271" s="192">
        <f>H271-F271</f>
        <v>117</v>
      </c>
      <c r="L271" s="193">
        <f>K271/F271</f>
        <v>0.38935108153078202</v>
      </c>
      <c r="M271" s="188" t="s">
        <v>558</v>
      </c>
      <c r="N271" s="194">
        <v>43070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85</v>
      </c>
      <c r="B272" s="186">
        <v>42818</v>
      </c>
      <c r="C272" s="186"/>
      <c r="D272" s="187" t="s">
        <v>677</v>
      </c>
      <c r="E272" s="188" t="s">
        <v>589</v>
      </c>
      <c r="F272" s="189">
        <v>850</v>
      </c>
      <c r="G272" s="188"/>
      <c r="H272" s="188">
        <v>1042.5</v>
      </c>
      <c r="I272" s="190">
        <v>1023</v>
      </c>
      <c r="J272" s="191" t="s">
        <v>704</v>
      </c>
      <c r="K272" s="192">
        <v>192.5</v>
      </c>
      <c r="L272" s="193">
        <v>0.22647058823529401</v>
      </c>
      <c r="M272" s="188" t="s">
        <v>558</v>
      </c>
      <c r="N272" s="194">
        <v>42830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86</v>
      </c>
      <c r="B273" s="186">
        <v>42830</v>
      </c>
      <c r="C273" s="186"/>
      <c r="D273" s="187" t="s">
        <v>466</v>
      </c>
      <c r="E273" s="188" t="s">
        <v>589</v>
      </c>
      <c r="F273" s="189">
        <v>785</v>
      </c>
      <c r="G273" s="188"/>
      <c r="H273" s="188">
        <v>930</v>
      </c>
      <c r="I273" s="190">
        <v>920</v>
      </c>
      <c r="J273" s="191" t="s">
        <v>705</v>
      </c>
      <c r="K273" s="192">
        <f>H273-F273</f>
        <v>145</v>
      </c>
      <c r="L273" s="193">
        <f>K273/F273</f>
        <v>0.18471337579617833</v>
      </c>
      <c r="M273" s="188" t="s">
        <v>558</v>
      </c>
      <c r="N273" s="194">
        <v>42976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5">
        <v>87</v>
      </c>
      <c r="B274" s="196">
        <v>42831</v>
      </c>
      <c r="C274" s="196"/>
      <c r="D274" s="197" t="s">
        <v>706</v>
      </c>
      <c r="E274" s="198" t="s">
        <v>589</v>
      </c>
      <c r="F274" s="199">
        <v>40</v>
      </c>
      <c r="G274" s="199"/>
      <c r="H274" s="200">
        <v>13.1</v>
      </c>
      <c r="I274" s="200">
        <v>60</v>
      </c>
      <c r="J274" s="201" t="s">
        <v>707</v>
      </c>
      <c r="K274" s="202">
        <v>-26.9</v>
      </c>
      <c r="L274" s="203">
        <v>-0.67249999999999999</v>
      </c>
      <c r="M274" s="199" t="s">
        <v>570</v>
      </c>
      <c r="N274" s="196">
        <v>43138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88</v>
      </c>
      <c r="B275" s="186">
        <v>42837</v>
      </c>
      <c r="C275" s="186"/>
      <c r="D275" s="187" t="s">
        <v>93</v>
      </c>
      <c r="E275" s="188" t="s">
        <v>589</v>
      </c>
      <c r="F275" s="189">
        <v>289.5</v>
      </c>
      <c r="G275" s="188"/>
      <c r="H275" s="188">
        <v>354</v>
      </c>
      <c r="I275" s="190">
        <v>360</v>
      </c>
      <c r="J275" s="191" t="s">
        <v>708</v>
      </c>
      <c r="K275" s="192">
        <f t="shared" ref="K275:K283" si="189">H275-F275</f>
        <v>64.5</v>
      </c>
      <c r="L275" s="193">
        <f t="shared" ref="L275:L283" si="190">K275/F275</f>
        <v>0.22279792746113988</v>
      </c>
      <c r="M275" s="188" t="s">
        <v>558</v>
      </c>
      <c r="N275" s="194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89</v>
      </c>
      <c r="B276" s="186">
        <v>42845</v>
      </c>
      <c r="C276" s="186"/>
      <c r="D276" s="187" t="s">
        <v>412</v>
      </c>
      <c r="E276" s="188" t="s">
        <v>589</v>
      </c>
      <c r="F276" s="189">
        <v>700</v>
      </c>
      <c r="G276" s="188"/>
      <c r="H276" s="188">
        <v>840</v>
      </c>
      <c r="I276" s="190">
        <v>840</v>
      </c>
      <c r="J276" s="191" t="s">
        <v>709</v>
      </c>
      <c r="K276" s="192">
        <f t="shared" si="189"/>
        <v>140</v>
      </c>
      <c r="L276" s="193">
        <f t="shared" si="190"/>
        <v>0.2</v>
      </c>
      <c r="M276" s="188" t="s">
        <v>558</v>
      </c>
      <c r="N276" s="194">
        <v>42893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90</v>
      </c>
      <c r="B277" s="186">
        <v>42887</v>
      </c>
      <c r="C277" s="186"/>
      <c r="D277" s="187" t="s">
        <v>710</v>
      </c>
      <c r="E277" s="188" t="s">
        <v>589</v>
      </c>
      <c r="F277" s="189">
        <v>130</v>
      </c>
      <c r="G277" s="188"/>
      <c r="H277" s="188">
        <v>144.25</v>
      </c>
      <c r="I277" s="190">
        <v>170</v>
      </c>
      <c r="J277" s="191" t="s">
        <v>711</v>
      </c>
      <c r="K277" s="192">
        <f t="shared" si="189"/>
        <v>14.25</v>
      </c>
      <c r="L277" s="193">
        <f t="shared" si="190"/>
        <v>0.10961538461538461</v>
      </c>
      <c r="M277" s="188" t="s">
        <v>558</v>
      </c>
      <c r="N277" s="194">
        <v>43675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91</v>
      </c>
      <c r="B278" s="186">
        <v>42901</v>
      </c>
      <c r="C278" s="186"/>
      <c r="D278" s="187" t="s">
        <v>712</v>
      </c>
      <c r="E278" s="188" t="s">
        <v>589</v>
      </c>
      <c r="F278" s="189">
        <v>214.5</v>
      </c>
      <c r="G278" s="188"/>
      <c r="H278" s="188">
        <v>262</v>
      </c>
      <c r="I278" s="190">
        <v>262</v>
      </c>
      <c r="J278" s="191" t="s">
        <v>713</v>
      </c>
      <c r="K278" s="192">
        <f t="shared" si="189"/>
        <v>47.5</v>
      </c>
      <c r="L278" s="193">
        <f t="shared" si="190"/>
        <v>0.22144522144522144</v>
      </c>
      <c r="M278" s="188" t="s">
        <v>558</v>
      </c>
      <c r="N278" s="194">
        <v>42977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92</v>
      </c>
      <c r="B279" s="217">
        <v>42933</v>
      </c>
      <c r="C279" s="217"/>
      <c r="D279" s="218" t="s">
        <v>714</v>
      </c>
      <c r="E279" s="219" t="s">
        <v>589</v>
      </c>
      <c r="F279" s="220">
        <v>370</v>
      </c>
      <c r="G279" s="219"/>
      <c r="H279" s="219">
        <v>447.5</v>
      </c>
      <c r="I279" s="221">
        <v>450</v>
      </c>
      <c r="J279" s="222" t="s">
        <v>647</v>
      </c>
      <c r="K279" s="192">
        <f t="shared" si="189"/>
        <v>77.5</v>
      </c>
      <c r="L279" s="223">
        <f t="shared" si="190"/>
        <v>0.20945945945945946</v>
      </c>
      <c r="M279" s="219" t="s">
        <v>558</v>
      </c>
      <c r="N279" s="224">
        <v>43035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93</v>
      </c>
      <c r="B280" s="217">
        <v>42943</v>
      </c>
      <c r="C280" s="217"/>
      <c r="D280" s="218" t="s">
        <v>182</v>
      </c>
      <c r="E280" s="219" t="s">
        <v>589</v>
      </c>
      <c r="F280" s="220">
        <v>657.5</v>
      </c>
      <c r="G280" s="219"/>
      <c r="H280" s="219">
        <v>825</v>
      </c>
      <c r="I280" s="221">
        <v>820</v>
      </c>
      <c r="J280" s="222" t="s">
        <v>647</v>
      </c>
      <c r="K280" s="192">
        <f t="shared" si="189"/>
        <v>167.5</v>
      </c>
      <c r="L280" s="223">
        <f t="shared" si="190"/>
        <v>0.25475285171102663</v>
      </c>
      <c r="M280" s="219" t="s">
        <v>558</v>
      </c>
      <c r="N280" s="224">
        <v>43090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94</v>
      </c>
      <c r="B281" s="186">
        <v>42964</v>
      </c>
      <c r="C281" s="186"/>
      <c r="D281" s="187" t="s">
        <v>355</v>
      </c>
      <c r="E281" s="188" t="s">
        <v>589</v>
      </c>
      <c r="F281" s="189">
        <v>605</v>
      </c>
      <c r="G281" s="188"/>
      <c r="H281" s="188">
        <v>750</v>
      </c>
      <c r="I281" s="190">
        <v>750</v>
      </c>
      <c r="J281" s="191" t="s">
        <v>705</v>
      </c>
      <c r="K281" s="192">
        <f t="shared" si="189"/>
        <v>145</v>
      </c>
      <c r="L281" s="193">
        <f t="shared" si="190"/>
        <v>0.23966942148760331</v>
      </c>
      <c r="M281" s="188" t="s">
        <v>558</v>
      </c>
      <c r="N281" s="194">
        <v>43027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5">
        <v>95</v>
      </c>
      <c r="B282" s="196">
        <v>42979</v>
      </c>
      <c r="C282" s="196"/>
      <c r="D282" s="204" t="s">
        <v>715</v>
      </c>
      <c r="E282" s="199" t="s">
        <v>589</v>
      </c>
      <c r="F282" s="199">
        <v>255</v>
      </c>
      <c r="G282" s="200"/>
      <c r="H282" s="200">
        <v>217.25</v>
      </c>
      <c r="I282" s="200">
        <v>320</v>
      </c>
      <c r="J282" s="201" t="s">
        <v>716</v>
      </c>
      <c r="K282" s="202">
        <f t="shared" si="189"/>
        <v>-37.75</v>
      </c>
      <c r="L282" s="205">
        <f t="shared" si="190"/>
        <v>-0.14803921568627451</v>
      </c>
      <c r="M282" s="199" t="s">
        <v>570</v>
      </c>
      <c r="N282" s="196">
        <v>43661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96</v>
      </c>
      <c r="B283" s="186">
        <v>42997</v>
      </c>
      <c r="C283" s="186"/>
      <c r="D283" s="187" t="s">
        <v>717</v>
      </c>
      <c r="E283" s="188" t="s">
        <v>589</v>
      </c>
      <c r="F283" s="189">
        <v>215</v>
      </c>
      <c r="G283" s="188"/>
      <c r="H283" s="188">
        <v>258</v>
      </c>
      <c r="I283" s="190">
        <v>258</v>
      </c>
      <c r="J283" s="191" t="s">
        <v>647</v>
      </c>
      <c r="K283" s="192">
        <f t="shared" si="189"/>
        <v>43</v>
      </c>
      <c r="L283" s="193">
        <f t="shared" si="190"/>
        <v>0.2</v>
      </c>
      <c r="M283" s="188" t="s">
        <v>558</v>
      </c>
      <c r="N283" s="194">
        <v>43040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97</v>
      </c>
      <c r="B284" s="186">
        <v>42997</v>
      </c>
      <c r="C284" s="186"/>
      <c r="D284" s="187" t="s">
        <v>717</v>
      </c>
      <c r="E284" s="188" t="s">
        <v>589</v>
      </c>
      <c r="F284" s="189">
        <v>215</v>
      </c>
      <c r="G284" s="188"/>
      <c r="H284" s="188">
        <v>258</v>
      </c>
      <c r="I284" s="190">
        <v>258</v>
      </c>
      <c r="J284" s="222" t="s">
        <v>647</v>
      </c>
      <c r="K284" s="192">
        <v>43</v>
      </c>
      <c r="L284" s="193">
        <v>0.2</v>
      </c>
      <c r="M284" s="188" t="s">
        <v>558</v>
      </c>
      <c r="N284" s="194">
        <v>43040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98</v>
      </c>
      <c r="B285" s="217">
        <v>42998</v>
      </c>
      <c r="C285" s="217"/>
      <c r="D285" s="218" t="s">
        <v>718</v>
      </c>
      <c r="E285" s="219" t="s">
        <v>589</v>
      </c>
      <c r="F285" s="189">
        <v>75</v>
      </c>
      <c r="G285" s="219"/>
      <c r="H285" s="219">
        <v>90</v>
      </c>
      <c r="I285" s="221">
        <v>90</v>
      </c>
      <c r="J285" s="191" t="s">
        <v>719</v>
      </c>
      <c r="K285" s="192">
        <f t="shared" ref="K285:K290" si="191">H285-F285</f>
        <v>15</v>
      </c>
      <c r="L285" s="193">
        <f t="shared" ref="L285:L290" si="192">K285/F285</f>
        <v>0.2</v>
      </c>
      <c r="M285" s="188" t="s">
        <v>558</v>
      </c>
      <c r="N285" s="194">
        <v>43019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99</v>
      </c>
      <c r="B286" s="217">
        <v>43011</v>
      </c>
      <c r="C286" s="217"/>
      <c r="D286" s="218" t="s">
        <v>572</v>
      </c>
      <c r="E286" s="219" t="s">
        <v>589</v>
      </c>
      <c r="F286" s="220">
        <v>315</v>
      </c>
      <c r="G286" s="219"/>
      <c r="H286" s="219">
        <v>392</v>
      </c>
      <c r="I286" s="221">
        <v>384</v>
      </c>
      <c r="J286" s="222" t="s">
        <v>720</v>
      </c>
      <c r="K286" s="192">
        <f t="shared" si="191"/>
        <v>77</v>
      </c>
      <c r="L286" s="223">
        <f t="shared" si="192"/>
        <v>0.24444444444444444</v>
      </c>
      <c r="M286" s="219" t="s">
        <v>558</v>
      </c>
      <c r="N286" s="224">
        <v>43017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100</v>
      </c>
      <c r="B287" s="217">
        <v>43013</v>
      </c>
      <c r="C287" s="217"/>
      <c r="D287" s="218" t="s">
        <v>442</v>
      </c>
      <c r="E287" s="219" t="s">
        <v>589</v>
      </c>
      <c r="F287" s="220">
        <v>145</v>
      </c>
      <c r="G287" s="219"/>
      <c r="H287" s="219">
        <v>179</v>
      </c>
      <c r="I287" s="221">
        <v>180</v>
      </c>
      <c r="J287" s="222" t="s">
        <v>721</v>
      </c>
      <c r="K287" s="192">
        <f t="shared" si="191"/>
        <v>34</v>
      </c>
      <c r="L287" s="223">
        <f t="shared" si="192"/>
        <v>0.23448275862068965</v>
      </c>
      <c r="M287" s="219" t="s">
        <v>558</v>
      </c>
      <c r="N287" s="224">
        <v>43025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101</v>
      </c>
      <c r="B288" s="217">
        <v>43014</v>
      </c>
      <c r="C288" s="217"/>
      <c r="D288" s="218" t="s">
        <v>329</v>
      </c>
      <c r="E288" s="219" t="s">
        <v>589</v>
      </c>
      <c r="F288" s="220">
        <v>256</v>
      </c>
      <c r="G288" s="219"/>
      <c r="H288" s="219">
        <v>323</v>
      </c>
      <c r="I288" s="221">
        <v>320</v>
      </c>
      <c r="J288" s="222" t="s">
        <v>647</v>
      </c>
      <c r="K288" s="192">
        <f t="shared" si="191"/>
        <v>67</v>
      </c>
      <c r="L288" s="223">
        <f t="shared" si="192"/>
        <v>0.26171875</v>
      </c>
      <c r="M288" s="219" t="s">
        <v>558</v>
      </c>
      <c r="N288" s="224">
        <v>43067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102</v>
      </c>
      <c r="B289" s="217">
        <v>43017</v>
      </c>
      <c r="C289" s="217"/>
      <c r="D289" s="218" t="s">
        <v>345</v>
      </c>
      <c r="E289" s="219" t="s">
        <v>589</v>
      </c>
      <c r="F289" s="220">
        <v>137.5</v>
      </c>
      <c r="G289" s="219"/>
      <c r="H289" s="219">
        <v>184</v>
      </c>
      <c r="I289" s="221">
        <v>183</v>
      </c>
      <c r="J289" s="222" t="s">
        <v>722</v>
      </c>
      <c r="K289" s="192">
        <f t="shared" si="191"/>
        <v>46.5</v>
      </c>
      <c r="L289" s="223">
        <f t="shared" si="192"/>
        <v>0.33818181818181819</v>
      </c>
      <c r="M289" s="219" t="s">
        <v>558</v>
      </c>
      <c r="N289" s="224">
        <v>43108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103</v>
      </c>
      <c r="B290" s="217">
        <v>43018</v>
      </c>
      <c r="C290" s="217"/>
      <c r="D290" s="218" t="s">
        <v>723</v>
      </c>
      <c r="E290" s="219" t="s">
        <v>589</v>
      </c>
      <c r="F290" s="220">
        <v>125.5</v>
      </c>
      <c r="G290" s="219"/>
      <c r="H290" s="219">
        <v>158</v>
      </c>
      <c r="I290" s="221">
        <v>155</v>
      </c>
      <c r="J290" s="222" t="s">
        <v>724</v>
      </c>
      <c r="K290" s="192">
        <f t="shared" si="191"/>
        <v>32.5</v>
      </c>
      <c r="L290" s="223">
        <f t="shared" si="192"/>
        <v>0.25896414342629481</v>
      </c>
      <c r="M290" s="219" t="s">
        <v>558</v>
      </c>
      <c r="N290" s="224">
        <v>43067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104</v>
      </c>
      <c r="B291" s="217">
        <v>43018</v>
      </c>
      <c r="C291" s="217"/>
      <c r="D291" s="218" t="s">
        <v>725</v>
      </c>
      <c r="E291" s="219" t="s">
        <v>589</v>
      </c>
      <c r="F291" s="220">
        <v>895</v>
      </c>
      <c r="G291" s="219"/>
      <c r="H291" s="219">
        <v>1122.5</v>
      </c>
      <c r="I291" s="221">
        <v>1078</v>
      </c>
      <c r="J291" s="222" t="s">
        <v>726</v>
      </c>
      <c r="K291" s="192">
        <v>227.5</v>
      </c>
      <c r="L291" s="223">
        <v>0.25418994413407803</v>
      </c>
      <c r="M291" s="219" t="s">
        <v>558</v>
      </c>
      <c r="N291" s="224">
        <v>43117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105</v>
      </c>
      <c r="B292" s="217">
        <v>43020</v>
      </c>
      <c r="C292" s="217"/>
      <c r="D292" s="218" t="s">
        <v>338</v>
      </c>
      <c r="E292" s="219" t="s">
        <v>589</v>
      </c>
      <c r="F292" s="220">
        <v>525</v>
      </c>
      <c r="G292" s="219"/>
      <c r="H292" s="219">
        <v>629</v>
      </c>
      <c r="I292" s="221">
        <v>629</v>
      </c>
      <c r="J292" s="222" t="s">
        <v>647</v>
      </c>
      <c r="K292" s="192">
        <v>104</v>
      </c>
      <c r="L292" s="223">
        <v>0.19809523809523799</v>
      </c>
      <c r="M292" s="219" t="s">
        <v>558</v>
      </c>
      <c r="N292" s="224">
        <v>43119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106</v>
      </c>
      <c r="B293" s="217">
        <v>43046</v>
      </c>
      <c r="C293" s="217"/>
      <c r="D293" s="218" t="s">
        <v>378</v>
      </c>
      <c r="E293" s="219" t="s">
        <v>589</v>
      </c>
      <c r="F293" s="220">
        <v>740</v>
      </c>
      <c r="G293" s="219"/>
      <c r="H293" s="219">
        <v>892.5</v>
      </c>
      <c r="I293" s="221">
        <v>900</v>
      </c>
      <c r="J293" s="222" t="s">
        <v>727</v>
      </c>
      <c r="K293" s="192">
        <f>H293-F293</f>
        <v>152.5</v>
      </c>
      <c r="L293" s="223">
        <f>K293/F293</f>
        <v>0.20608108108108109</v>
      </c>
      <c r="M293" s="219" t="s">
        <v>558</v>
      </c>
      <c r="N293" s="224">
        <v>43052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107</v>
      </c>
      <c r="B294" s="186">
        <v>43073</v>
      </c>
      <c r="C294" s="186"/>
      <c r="D294" s="187" t="s">
        <v>728</v>
      </c>
      <c r="E294" s="188" t="s">
        <v>589</v>
      </c>
      <c r="F294" s="189">
        <v>118.5</v>
      </c>
      <c r="G294" s="188"/>
      <c r="H294" s="188">
        <v>143.5</v>
      </c>
      <c r="I294" s="190">
        <v>145</v>
      </c>
      <c r="J294" s="191" t="s">
        <v>579</v>
      </c>
      <c r="K294" s="192">
        <f>H294-F294</f>
        <v>25</v>
      </c>
      <c r="L294" s="193">
        <f>K294/F294</f>
        <v>0.2109704641350211</v>
      </c>
      <c r="M294" s="188" t="s">
        <v>558</v>
      </c>
      <c r="N294" s="194">
        <v>43097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95">
        <v>108</v>
      </c>
      <c r="B295" s="196">
        <v>43090</v>
      </c>
      <c r="C295" s="196"/>
      <c r="D295" s="197" t="s">
        <v>417</v>
      </c>
      <c r="E295" s="198" t="s">
        <v>589</v>
      </c>
      <c r="F295" s="199">
        <v>715</v>
      </c>
      <c r="G295" s="199"/>
      <c r="H295" s="200">
        <v>500</v>
      </c>
      <c r="I295" s="200">
        <v>872</v>
      </c>
      <c r="J295" s="201" t="s">
        <v>729</v>
      </c>
      <c r="K295" s="202">
        <f>H295-F295</f>
        <v>-215</v>
      </c>
      <c r="L295" s="203">
        <f>K295/F295</f>
        <v>-0.30069930069930068</v>
      </c>
      <c r="M295" s="199" t="s">
        <v>570</v>
      </c>
      <c r="N295" s="196">
        <v>43670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109</v>
      </c>
      <c r="B296" s="186">
        <v>43098</v>
      </c>
      <c r="C296" s="186"/>
      <c r="D296" s="187" t="s">
        <v>572</v>
      </c>
      <c r="E296" s="188" t="s">
        <v>589</v>
      </c>
      <c r="F296" s="189">
        <v>435</v>
      </c>
      <c r="G296" s="188"/>
      <c r="H296" s="188">
        <v>542.5</v>
      </c>
      <c r="I296" s="190">
        <v>539</v>
      </c>
      <c r="J296" s="191" t="s">
        <v>647</v>
      </c>
      <c r="K296" s="192">
        <v>107.5</v>
      </c>
      <c r="L296" s="193">
        <v>0.247126436781609</v>
      </c>
      <c r="M296" s="188" t="s">
        <v>558</v>
      </c>
      <c r="N296" s="194">
        <v>43206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110</v>
      </c>
      <c r="B297" s="186">
        <v>43098</v>
      </c>
      <c r="C297" s="186"/>
      <c r="D297" s="187" t="s">
        <v>530</v>
      </c>
      <c r="E297" s="188" t="s">
        <v>589</v>
      </c>
      <c r="F297" s="189">
        <v>885</v>
      </c>
      <c r="G297" s="188"/>
      <c r="H297" s="188">
        <v>1090</v>
      </c>
      <c r="I297" s="190">
        <v>1084</v>
      </c>
      <c r="J297" s="191" t="s">
        <v>647</v>
      </c>
      <c r="K297" s="192">
        <v>205</v>
      </c>
      <c r="L297" s="193">
        <v>0.23163841807909599</v>
      </c>
      <c r="M297" s="188" t="s">
        <v>558</v>
      </c>
      <c r="N297" s="194">
        <v>43213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5">
        <v>111</v>
      </c>
      <c r="B298" s="226">
        <v>43192</v>
      </c>
      <c r="C298" s="226"/>
      <c r="D298" s="204" t="s">
        <v>730</v>
      </c>
      <c r="E298" s="199" t="s">
        <v>589</v>
      </c>
      <c r="F298" s="227">
        <v>478.5</v>
      </c>
      <c r="G298" s="199"/>
      <c r="H298" s="199">
        <v>442</v>
      </c>
      <c r="I298" s="200">
        <v>613</v>
      </c>
      <c r="J298" s="201" t="s">
        <v>731</v>
      </c>
      <c r="K298" s="202">
        <f>H298-F298</f>
        <v>-36.5</v>
      </c>
      <c r="L298" s="203">
        <f>K298/F298</f>
        <v>-7.6280041797283177E-2</v>
      </c>
      <c r="M298" s="199" t="s">
        <v>570</v>
      </c>
      <c r="N298" s="196">
        <v>43762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95">
        <v>112</v>
      </c>
      <c r="B299" s="196">
        <v>43194</v>
      </c>
      <c r="C299" s="196"/>
      <c r="D299" s="197" t="s">
        <v>732</v>
      </c>
      <c r="E299" s="198" t="s">
        <v>589</v>
      </c>
      <c r="F299" s="199">
        <f>141.5-7.3</f>
        <v>134.19999999999999</v>
      </c>
      <c r="G299" s="199"/>
      <c r="H299" s="200">
        <v>77</v>
      </c>
      <c r="I299" s="200">
        <v>180</v>
      </c>
      <c r="J299" s="201" t="s">
        <v>733</v>
      </c>
      <c r="K299" s="202">
        <f>H299-F299</f>
        <v>-57.199999999999989</v>
      </c>
      <c r="L299" s="203">
        <f>K299/F299</f>
        <v>-0.42622950819672129</v>
      </c>
      <c r="M299" s="199" t="s">
        <v>570</v>
      </c>
      <c r="N299" s="196">
        <v>43522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95">
        <v>113</v>
      </c>
      <c r="B300" s="196">
        <v>43209</v>
      </c>
      <c r="C300" s="196"/>
      <c r="D300" s="197" t="s">
        <v>734</v>
      </c>
      <c r="E300" s="198" t="s">
        <v>589</v>
      </c>
      <c r="F300" s="199">
        <v>430</v>
      </c>
      <c r="G300" s="199"/>
      <c r="H300" s="200">
        <v>220</v>
      </c>
      <c r="I300" s="200">
        <v>537</v>
      </c>
      <c r="J300" s="201" t="s">
        <v>735</v>
      </c>
      <c r="K300" s="202">
        <f>H300-F300</f>
        <v>-210</v>
      </c>
      <c r="L300" s="203">
        <f>K300/F300</f>
        <v>-0.48837209302325579</v>
      </c>
      <c r="M300" s="199" t="s">
        <v>570</v>
      </c>
      <c r="N300" s="196">
        <v>43252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114</v>
      </c>
      <c r="B301" s="217">
        <v>43220</v>
      </c>
      <c r="C301" s="217"/>
      <c r="D301" s="218" t="s">
        <v>379</v>
      </c>
      <c r="E301" s="219" t="s">
        <v>589</v>
      </c>
      <c r="F301" s="219">
        <v>153.5</v>
      </c>
      <c r="G301" s="219"/>
      <c r="H301" s="219">
        <v>196</v>
      </c>
      <c r="I301" s="221">
        <v>196</v>
      </c>
      <c r="J301" s="191" t="s">
        <v>736</v>
      </c>
      <c r="K301" s="192">
        <f>H301-F301</f>
        <v>42.5</v>
      </c>
      <c r="L301" s="193">
        <f>K301/F301</f>
        <v>0.27687296416938112</v>
      </c>
      <c r="M301" s="188" t="s">
        <v>558</v>
      </c>
      <c r="N301" s="194">
        <v>43605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95">
        <v>115</v>
      </c>
      <c r="B302" s="196">
        <v>43306</v>
      </c>
      <c r="C302" s="196"/>
      <c r="D302" s="197" t="s">
        <v>706</v>
      </c>
      <c r="E302" s="198" t="s">
        <v>589</v>
      </c>
      <c r="F302" s="199">
        <v>27.5</v>
      </c>
      <c r="G302" s="199"/>
      <c r="H302" s="200">
        <v>13.1</v>
      </c>
      <c r="I302" s="200">
        <v>60</v>
      </c>
      <c r="J302" s="201" t="s">
        <v>737</v>
      </c>
      <c r="K302" s="202">
        <v>-14.4</v>
      </c>
      <c r="L302" s="203">
        <v>-0.52363636363636401</v>
      </c>
      <c r="M302" s="199" t="s">
        <v>570</v>
      </c>
      <c r="N302" s="196">
        <v>43138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5">
        <v>116</v>
      </c>
      <c r="B303" s="226">
        <v>43318</v>
      </c>
      <c r="C303" s="226"/>
      <c r="D303" s="204" t="s">
        <v>738</v>
      </c>
      <c r="E303" s="199" t="s">
        <v>589</v>
      </c>
      <c r="F303" s="199">
        <v>148.5</v>
      </c>
      <c r="G303" s="199"/>
      <c r="H303" s="199">
        <v>102</v>
      </c>
      <c r="I303" s="200">
        <v>182</v>
      </c>
      <c r="J303" s="201" t="s">
        <v>739</v>
      </c>
      <c r="K303" s="202">
        <f>H303-F303</f>
        <v>-46.5</v>
      </c>
      <c r="L303" s="203">
        <f>K303/F303</f>
        <v>-0.31313131313131315</v>
      </c>
      <c r="M303" s="199" t="s">
        <v>570</v>
      </c>
      <c r="N303" s="196">
        <v>43661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5">
        <v>117</v>
      </c>
      <c r="B304" s="186">
        <v>43335</v>
      </c>
      <c r="C304" s="186"/>
      <c r="D304" s="187" t="s">
        <v>740</v>
      </c>
      <c r="E304" s="188" t="s">
        <v>589</v>
      </c>
      <c r="F304" s="219">
        <v>285</v>
      </c>
      <c r="G304" s="188"/>
      <c r="H304" s="188">
        <v>355</v>
      </c>
      <c r="I304" s="190">
        <v>364</v>
      </c>
      <c r="J304" s="191" t="s">
        <v>741</v>
      </c>
      <c r="K304" s="192">
        <v>70</v>
      </c>
      <c r="L304" s="193">
        <v>0.24561403508771901</v>
      </c>
      <c r="M304" s="188" t="s">
        <v>558</v>
      </c>
      <c r="N304" s="194">
        <v>43455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5">
        <v>118</v>
      </c>
      <c r="B305" s="186">
        <v>43341</v>
      </c>
      <c r="C305" s="186"/>
      <c r="D305" s="187" t="s">
        <v>367</v>
      </c>
      <c r="E305" s="188" t="s">
        <v>589</v>
      </c>
      <c r="F305" s="219">
        <v>525</v>
      </c>
      <c r="G305" s="188"/>
      <c r="H305" s="188">
        <v>585</v>
      </c>
      <c r="I305" s="190">
        <v>635</v>
      </c>
      <c r="J305" s="191" t="s">
        <v>742</v>
      </c>
      <c r="K305" s="192">
        <f t="shared" ref="K305:K322" si="193">H305-F305</f>
        <v>60</v>
      </c>
      <c r="L305" s="193">
        <f t="shared" ref="L305:L322" si="194">K305/F305</f>
        <v>0.11428571428571428</v>
      </c>
      <c r="M305" s="188" t="s">
        <v>558</v>
      </c>
      <c r="N305" s="194">
        <v>43662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5">
        <v>119</v>
      </c>
      <c r="B306" s="186">
        <v>43395</v>
      </c>
      <c r="C306" s="186"/>
      <c r="D306" s="187" t="s">
        <v>355</v>
      </c>
      <c r="E306" s="188" t="s">
        <v>589</v>
      </c>
      <c r="F306" s="219">
        <v>475</v>
      </c>
      <c r="G306" s="188"/>
      <c r="H306" s="188">
        <v>574</v>
      </c>
      <c r="I306" s="190">
        <v>570</v>
      </c>
      <c r="J306" s="191" t="s">
        <v>647</v>
      </c>
      <c r="K306" s="192">
        <f t="shared" si="193"/>
        <v>99</v>
      </c>
      <c r="L306" s="193">
        <f t="shared" si="194"/>
        <v>0.20842105263157895</v>
      </c>
      <c r="M306" s="188" t="s">
        <v>558</v>
      </c>
      <c r="N306" s="194">
        <v>43403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120</v>
      </c>
      <c r="B307" s="217">
        <v>43397</v>
      </c>
      <c r="C307" s="217"/>
      <c r="D307" s="218" t="s">
        <v>374</v>
      </c>
      <c r="E307" s="219" t="s">
        <v>589</v>
      </c>
      <c r="F307" s="219">
        <v>707.5</v>
      </c>
      <c r="G307" s="219"/>
      <c r="H307" s="219">
        <v>872</v>
      </c>
      <c r="I307" s="221">
        <v>872</v>
      </c>
      <c r="J307" s="222" t="s">
        <v>647</v>
      </c>
      <c r="K307" s="192">
        <f t="shared" si="193"/>
        <v>164.5</v>
      </c>
      <c r="L307" s="223">
        <f t="shared" si="194"/>
        <v>0.23250883392226149</v>
      </c>
      <c r="M307" s="219" t="s">
        <v>558</v>
      </c>
      <c r="N307" s="224">
        <v>43482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121</v>
      </c>
      <c r="B308" s="217">
        <v>43398</v>
      </c>
      <c r="C308" s="217"/>
      <c r="D308" s="218" t="s">
        <v>743</v>
      </c>
      <c r="E308" s="219" t="s">
        <v>589</v>
      </c>
      <c r="F308" s="219">
        <v>162</v>
      </c>
      <c r="G308" s="219"/>
      <c r="H308" s="219">
        <v>204</v>
      </c>
      <c r="I308" s="221">
        <v>209</v>
      </c>
      <c r="J308" s="222" t="s">
        <v>744</v>
      </c>
      <c r="K308" s="192">
        <f t="shared" si="193"/>
        <v>42</v>
      </c>
      <c r="L308" s="223">
        <f t="shared" si="194"/>
        <v>0.25925925925925924</v>
      </c>
      <c r="M308" s="219" t="s">
        <v>558</v>
      </c>
      <c r="N308" s="224">
        <v>43539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122</v>
      </c>
      <c r="B309" s="217">
        <v>43399</v>
      </c>
      <c r="C309" s="217"/>
      <c r="D309" s="218" t="s">
        <v>459</v>
      </c>
      <c r="E309" s="219" t="s">
        <v>589</v>
      </c>
      <c r="F309" s="219">
        <v>240</v>
      </c>
      <c r="G309" s="219"/>
      <c r="H309" s="219">
        <v>297</v>
      </c>
      <c r="I309" s="221">
        <v>297</v>
      </c>
      <c r="J309" s="222" t="s">
        <v>647</v>
      </c>
      <c r="K309" s="228">
        <f t="shared" si="193"/>
        <v>57</v>
      </c>
      <c r="L309" s="223">
        <f t="shared" si="194"/>
        <v>0.23749999999999999</v>
      </c>
      <c r="M309" s="219" t="s">
        <v>558</v>
      </c>
      <c r="N309" s="224">
        <v>43417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5">
        <v>123</v>
      </c>
      <c r="B310" s="186">
        <v>43439</v>
      </c>
      <c r="C310" s="186"/>
      <c r="D310" s="187" t="s">
        <v>745</v>
      </c>
      <c r="E310" s="188" t="s">
        <v>589</v>
      </c>
      <c r="F310" s="188">
        <v>202.5</v>
      </c>
      <c r="G310" s="188"/>
      <c r="H310" s="188">
        <v>255</v>
      </c>
      <c r="I310" s="190">
        <v>252</v>
      </c>
      <c r="J310" s="191" t="s">
        <v>647</v>
      </c>
      <c r="K310" s="192">
        <f t="shared" si="193"/>
        <v>52.5</v>
      </c>
      <c r="L310" s="193">
        <f t="shared" si="194"/>
        <v>0.25925925925925924</v>
      </c>
      <c r="M310" s="188" t="s">
        <v>558</v>
      </c>
      <c r="N310" s="194">
        <v>43542</v>
      </c>
      <c r="O310" s="1"/>
      <c r="P310" s="1"/>
      <c r="Q310" s="1"/>
      <c r="R310" s="6" t="s">
        <v>746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16">
        <v>124</v>
      </c>
      <c r="B311" s="217">
        <v>43465</v>
      </c>
      <c r="C311" s="186"/>
      <c r="D311" s="218" t="s">
        <v>404</v>
      </c>
      <c r="E311" s="219" t="s">
        <v>589</v>
      </c>
      <c r="F311" s="219">
        <v>710</v>
      </c>
      <c r="G311" s="219"/>
      <c r="H311" s="219">
        <v>866</v>
      </c>
      <c r="I311" s="221">
        <v>866</v>
      </c>
      <c r="J311" s="222" t="s">
        <v>647</v>
      </c>
      <c r="K311" s="192">
        <f t="shared" si="193"/>
        <v>156</v>
      </c>
      <c r="L311" s="193">
        <f t="shared" si="194"/>
        <v>0.21971830985915494</v>
      </c>
      <c r="M311" s="188" t="s">
        <v>558</v>
      </c>
      <c r="N311" s="194">
        <v>43553</v>
      </c>
      <c r="O311" s="1"/>
      <c r="P311" s="1"/>
      <c r="Q311" s="1"/>
      <c r="R311" s="6" t="s">
        <v>746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6">
        <v>125</v>
      </c>
      <c r="B312" s="217">
        <v>43522</v>
      </c>
      <c r="C312" s="217"/>
      <c r="D312" s="218" t="s">
        <v>152</v>
      </c>
      <c r="E312" s="219" t="s">
        <v>589</v>
      </c>
      <c r="F312" s="219">
        <v>337.25</v>
      </c>
      <c r="G312" s="219"/>
      <c r="H312" s="219">
        <v>398.5</v>
      </c>
      <c r="I312" s="221">
        <v>411</v>
      </c>
      <c r="J312" s="191" t="s">
        <v>747</v>
      </c>
      <c r="K312" s="192">
        <f t="shared" si="193"/>
        <v>61.25</v>
      </c>
      <c r="L312" s="193">
        <f t="shared" si="194"/>
        <v>0.1816160118606375</v>
      </c>
      <c r="M312" s="188" t="s">
        <v>558</v>
      </c>
      <c r="N312" s="194">
        <v>43760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9">
        <v>126</v>
      </c>
      <c r="B313" s="230">
        <v>43559</v>
      </c>
      <c r="C313" s="230"/>
      <c r="D313" s="231" t="s">
        <v>748</v>
      </c>
      <c r="E313" s="232" t="s">
        <v>589</v>
      </c>
      <c r="F313" s="232">
        <v>130</v>
      </c>
      <c r="G313" s="232"/>
      <c r="H313" s="232">
        <v>65</v>
      </c>
      <c r="I313" s="233">
        <v>158</v>
      </c>
      <c r="J313" s="201" t="s">
        <v>749</v>
      </c>
      <c r="K313" s="202">
        <f t="shared" si="193"/>
        <v>-65</v>
      </c>
      <c r="L313" s="203">
        <f t="shared" si="194"/>
        <v>-0.5</v>
      </c>
      <c r="M313" s="199" t="s">
        <v>570</v>
      </c>
      <c r="N313" s="196">
        <v>43726</v>
      </c>
      <c r="O313" s="1"/>
      <c r="P313" s="1"/>
      <c r="Q313" s="1"/>
      <c r="R313" s="6" t="s">
        <v>750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127</v>
      </c>
      <c r="B314" s="217">
        <v>43017</v>
      </c>
      <c r="C314" s="217"/>
      <c r="D314" s="218" t="s">
        <v>184</v>
      </c>
      <c r="E314" s="219" t="s">
        <v>589</v>
      </c>
      <c r="F314" s="219">
        <v>141.5</v>
      </c>
      <c r="G314" s="219"/>
      <c r="H314" s="219">
        <v>183.5</v>
      </c>
      <c r="I314" s="221">
        <v>210</v>
      </c>
      <c r="J314" s="191" t="s">
        <v>744</v>
      </c>
      <c r="K314" s="192">
        <f t="shared" si="193"/>
        <v>42</v>
      </c>
      <c r="L314" s="193">
        <f t="shared" si="194"/>
        <v>0.29681978798586572</v>
      </c>
      <c r="M314" s="188" t="s">
        <v>558</v>
      </c>
      <c r="N314" s="194">
        <v>43042</v>
      </c>
      <c r="O314" s="1"/>
      <c r="P314" s="1"/>
      <c r="Q314" s="1"/>
      <c r="R314" s="6" t="s">
        <v>750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128</v>
      </c>
      <c r="B315" s="230">
        <v>43074</v>
      </c>
      <c r="C315" s="230"/>
      <c r="D315" s="231" t="s">
        <v>751</v>
      </c>
      <c r="E315" s="232" t="s">
        <v>589</v>
      </c>
      <c r="F315" s="227">
        <v>172</v>
      </c>
      <c r="G315" s="232"/>
      <c r="H315" s="232">
        <v>155.25</v>
      </c>
      <c r="I315" s="233">
        <v>230</v>
      </c>
      <c r="J315" s="201" t="s">
        <v>752</v>
      </c>
      <c r="K315" s="202">
        <f t="shared" si="193"/>
        <v>-16.75</v>
      </c>
      <c r="L315" s="203">
        <f t="shared" si="194"/>
        <v>-9.7383720930232565E-2</v>
      </c>
      <c r="M315" s="199" t="s">
        <v>570</v>
      </c>
      <c r="N315" s="196">
        <v>43787</v>
      </c>
      <c r="O315" s="1"/>
      <c r="P315" s="1"/>
      <c r="Q315" s="1"/>
      <c r="R315" s="6" t="s">
        <v>750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16">
        <v>129</v>
      </c>
      <c r="B316" s="217">
        <v>43398</v>
      </c>
      <c r="C316" s="217"/>
      <c r="D316" s="218" t="s">
        <v>107</v>
      </c>
      <c r="E316" s="219" t="s">
        <v>589</v>
      </c>
      <c r="F316" s="219">
        <v>698.5</v>
      </c>
      <c r="G316" s="219"/>
      <c r="H316" s="219">
        <v>890</v>
      </c>
      <c r="I316" s="221">
        <v>890</v>
      </c>
      <c r="J316" s="191" t="s">
        <v>820</v>
      </c>
      <c r="K316" s="192">
        <f t="shared" si="193"/>
        <v>191.5</v>
      </c>
      <c r="L316" s="193">
        <f t="shared" si="194"/>
        <v>0.27415891195418757</v>
      </c>
      <c r="M316" s="188" t="s">
        <v>558</v>
      </c>
      <c r="N316" s="194">
        <v>44328</v>
      </c>
      <c r="O316" s="1"/>
      <c r="P316" s="1"/>
      <c r="Q316" s="1"/>
      <c r="R316" s="6" t="s">
        <v>746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16">
        <v>130</v>
      </c>
      <c r="B317" s="217">
        <v>42877</v>
      </c>
      <c r="C317" s="217"/>
      <c r="D317" s="218" t="s">
        <v>366</v>
      </c>
      <c r="E317" s="219" t="s">
        <v>589</v>
      </c>
      <c r="F317" s="219">
        <v>127.6</v>
      </c>
      <c r="G317" s="219"/>
      <c r="H317" s="219">
        <v>138</v>
      </c>
      <c r="I317" s="221">
        <v>190</v>
      </c>
      <c r="J317" s="191" t="s">
        <v>753</v>
      </c>
      <c r="K317" s="192">
        <f t="shared" si="193"/>
        <v>10.400000000000006</v>
      </c>
      <c r="L317" s="193">
        <f t="shared" si="194"/>
        <v>8.1504702194357417E-2</v>
      </c>
      <c r="M317" s="188" t="s">
        <v>558</v>
      </c>
      <c r="N317" s="194">
        <v>43774</v>
      </c>
      <c r="O317" s="1"/>
      <c r="P317" s="1"/>
      <c r="Q317" s="1"/>
      <c r="R317" s="6" t="s">
        <v>750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16">
        <v>131</v>
      </c>
      <c r="B318" s="217">
        <v>43158</v>
      </c>
      <c r="C318" s="217"/>
      <c r="D318" s="218" t="s">
        <v>754</v>
      </c>
      <c r="E318" s="219" t="s">
        <v>589</v>
      </c>
      <c r="F318" s="219">
        <v>317</v>
      </c>
      <c r="G318" s="219"/>
      <c r="H318" s="219">
        <v>382.5</v>
      </c>
      <c r="I318" s="221">
        <v>398</v>
      </c>
      <c r="J318" s="191" t="s">
        <v>755</v>
      </c>
      <c r="K318" s="192">
        <f t="shared" si="193"/>
        <v>65.5</v>
      </c>
      <c r="L318" s="193">
        <f t="shared" si="194"/>
        <v>0.20662460567823343</v>
      </c>
      <c r="M318" s="188" t="s">
        <v>558</v>
      </c>
      <c r="N318" s="194">
        <v>44238</v>
      </c>
      <c r="O318" s="1"/>
      <c r="P318" s="1"/>
      <c r="Q318" s="1"/>
      <c r="R318" s="6" t="s">
        <v>750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9">
        <v>132</v>
      </c>
      <c r="B319" s="230">
        <v>43164</v>
      </c>
      <c r="C319" s="230"/>
      <c r="D319" s="231" t="s">
        <v>144</v>
      </c>
      <c r="E319" s="232" t="s">
        <v>589</v>
      </c>
      <c r="F319" s="227">
        <f>510-14.4</f>
        <v>495.6</v>
      </c>
      <c r="G319" s="232"/>
      <c r="H319" s="232">
        <v>350</v>
      </c>
      <c r="I319" s="233">
        <v>672</v>
      </c>
      <c r="J319" s="201" t="s">
        <v>756</v>
      </c>
      <c r="K319" s="202">
        <f t="shared" si="193"/>
        <v>-145.60000000000002</v>
      </c>
      <c r="L319" s="203">
        <f t="shared" si="194"/>
        <v>-0.29378531073446329</v>
      </c>
      <c r="M319" s="199" t="s">
        <v>570</v>
      </c>
      <c r="N319" s="196">
        <v>43887</v>
      </c>
      <c r="O319" s="1"/>
      <c r="P319" s="1"/>
      <c r="Q319" s="1"/>
      <c r="R319" s="6" t="s">
        <v>746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9">
        <v>133</v>
      </c>
      <c r="B320" s="230">
        <v>43237</v>
      </c>
      <c r="C320" s="230"/>
      <c r="D320" s="231" t="s">
        <v>451</v>
      </c>
      <c r="E320" s="232" t="s">
        <v>589</v>
      </c>
      <c r="F320" s="227">
        <v>230.3</v>
      </c>
      <c r="G320" s="232"/>
      <c r="H320" s="232">
        <v>102.5</v>
      </c>
      <c r="I320" s="233">
        <v>348</v>
      </c>
      <c r="J320" s="201" t="s">
        <v>757</v>
      </c>
      <c r="K320" s="202">
        <f t="shared" si="193"/>
        <v>-127.80000000000001</v>
      </c>
      <c r="L320" s="203">
        <f t="shared" si="194"/>
        <v>-0.55492835432045162</v>
      </c>
      <c r="M320" s="199" t="s">
        <v>570</v>
      </c>
      <c r="N320" s="196">
        <v>43896</v>
      </c>
      <c r="O320" s="1"/>
      <c r="P320" s="1"/>
      <c r="Q320" s="1"/>
      <c r="R320" s="6" t="s">
        <v>746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6">
        <v>134</v>
      </c>
      <c r="B321" s="217">
        <v>43258</v>
      </c>
      <c r="C321" s="217"/>
      <c r="D321" s="218" t="s">
        <v>421</v>
      </c>
      <c r="E321" s="219" t="s">
        <v>589</v>
      </c>
      <c r="F321" s="219">
        <f>342.5-5.1</f>
        <v>337.4</v>
      </c>
      <c r="G321" s="219"/>
      <c r="H321" s="219">
        <v>412.5</v>
      </c>
      <c r="I321" s="221">
        <v>439</v>
      </c>
      <c r="J321" s="191" t="s">
        <v>758</v>
      </c>
      <c r="K321" s="192">
        <f t="shared" si="193"/>
        <v>75.100000000000023</v>
      </c>
      <c r="L321" s="193">
        <f t="shared" si="194"/>
        <v>0.22258446947243635</v>
      </c>
      <c r="M321" s="188" t="s">
        <v>558</v>
      </c>
      <c r="N321" s="194">
        <v>44230</v>
      </c>
      <c r="O321" s="1"/>
      <c r="P321" s="1"/>
      <c r="Q321" s="1"/>
      <c r="R321" s="6" t="s">
        <v>750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0">
        <v>135</v>
      </c>
      <c r="B322" s="209">
        <v>43285</v>
      </c>
      <c r="C322" s="209"/>
      <c r="D322" s="210" t="s">
        <v>55</v>
      </c>
      <c r="E322" s="211" t="s">
        <v>589</v>
      </c>
      <c r="F322" s="211">
        <f>127.5-5.53</f>
        <v>121.97</v>
      </c>
      <c r="G322" s="212"/>
      <c r="H322" s="212">
        <v>122.5</v>
      </c>
      <c r="I322" s="212">
        <v>170</v>
      </c>
      <c r="J322" s="213" t="s">
        <v>787</v>
      </c>
      <c r="K322" s="214">
        <f t="shared" si="193"/>
        <v>0.53000000000000114</v>
      </c>
      <c r="L322" s="215">
        <f t="shared" si="194"/>
        <v>4.3453308190538747E-3</v>
      </c>
      <c r="M322" s="211" t="s">
        <v>680</v>
      </c>
      <c r="N322" s="209">
        <v>44431</v>
      </c>
      <c r="O322" s="1"/>
      <c r="P322" s="1"/>
      <c r="Q322" s="1"/>
      <c r="R322" s="6" t="s">
        <v>746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9">
        <v>136</v>
      </c>
      <c r="B323" s="230">
        <v>43294</v>
      </c>
      <c r="C323" s="230"/>
      <c r="D323" s="231" t="s">
        <v>357</v>
      </c>
      <c r="E323" s="232" t="s">
        <v>589</v>
      </c>
      <c r="F323" s="227">
        <v>46.5</v>
      </c>
      <c r="G323" s="232"/>
      <c r="H323" s="232">
        <v>17</v>
      </c>
      <c r="I323" s="233">
        <v>59</v>
      </c>
      <c r="J323" s="201" t="s">
        <v>759</v>
      </c>
      <c r="K323" s="202">
        <f t="shared" ref="K323:K331" si="195">H323-F323</f>
        <v>-29.5</v>
      </c>
      <c r="L323" s="203">
        <f t="shared" ref="L323:L331" si="196">K323/F323</f>
        <v>-0.63440860215053763</v>
      </c>
      <c r="M323" s="199" t="s">
        <v>570</v>
      </c>
      <c r="N323" s="196">
        <v>43887</v>
      </c>
      <c r="O323" s="1"/>
      <c r="P323" s="1"/>
      <c r="Q323" s="1"/>
      <c r="R323" s="6" t="s">
        <v>746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6">
        <v>137</v>
      </c>
      <c r="B324" s="217">
        <v>43396</v>
      </c>
      <c r="C324" s="217"/>
      <c r="D324" s="218" t="s">
        <v>406</v>
      </c>
      <c r="E324" s="219" t="s">
        <v>589</v>
      </c>
      <c r="F324" s="219">
        <v>156.5</v>
      </c>
      <c r="G324" s="219"/>
      <c r="H324" s="219">
        <v>207.5</v>
      </c>
      <c r="I324" s="221">
        <v>191</v>
      </c>
      <c r="J324" s="191" t="s">
        <v>647</v>
      </c>
      <c r="K324" s="192">
        <f t="shared" si="195"/>
        <v>51</v>
      </c>
      <c r="L324" s="193">
        <f t="shared" si="196"/>
        <v>0.32587859424920129</v>
      </c>
      <c r="M324" s="188" t="s">
        <v>558</v>
      </c>
      <c r="N324" s="194">
        <v>44369</v>
      </c>
      <c r="O324" s="1"/>
      <c r="P324" s="1"/>
      <c r="Q324" s="1"/>
      <c r="R324" s="6" t="s">
        <v>746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16">
        <v>138</v>
      </c>
      <c r="B325" s="217">
        <v>43439</v>
      </c>
      <c r="C325" s="217"/>
      <c r="D325" s="218" t="s">
        <v>319</v>
      </c>
      <c r="E325" s="219" t="s">
        <v>589</v>
      </c>
      <c r="F325" s="219">
        <v>259.5</v>
      </c>
      <c r="G325" s="219"/>
      <c r="H325" s="219">
        <v>320</v>
      </c>
      <c r="I325" s="221">
        <v>320</v>
      </c>
      <c r="J325" s="191" t="s">
        <v>647</v>
      </c>
      <c r="K325" s="192">
        <f t="shared" si="195"/>
        <v>60.5</v>
      </c>
      <c r="L325" s="193">
        <f t="shared" si="196"/>
        <v>0.23314065510597304</v>
      </c>
      <c r="M325" s="188" t="s">
        <v>558</v>
      </c>
      <c r="N325" s="194">
        <v>44323</v>
      </c>
      <c r="O325" s="1"/>
      <c r="P325" s="1"/>
      <c r="Q325" s="1"/>
      <c r="R325" s="6" t="s">
        <v>746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9">
        <v>139</v>
      </c>
      <c r="B326" s="230">
        <v>43439</v>
      </c>
      <c r="C326" s="230"/>
      <c r="D326" s="231" t="s">
        <v>760</v>
      </c>
      <c r="E326" s="232" t="s">
        <v>589</v>
      </c>
      <c r="F326" s="232">
        <v>715</v>
      </c>
      <c r="G326" s="232"/>
      <c r="H326" s="232">
        <v>445</v>
      </c>
      <c r="I326" s="233">
        <v>840</v>
      </c>
      <c r="J326" s="201" t="s">
        <v>761</v>
      </c>
      <c r="K326" s="202">
        <f t="shared" si="195"/>
        <v>-270</v>
      </c>
      <c r="L326" s="203">
        <f t="shared" si="196"/>
        <v>-0.3776223776223776</v>
      </c>
      <c r="M326" s="199" t="s">
        <v>570</v>
      </c>
      <c r="N326" s="196">
        <v>43800</v>
      </c>
      <c r="O326" s="1"/>
      <c r="P326" s="1"/>
      <c r="Q326" s="1"/>
      <c r="R326" s="6" t="s">
        <v>746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16">
        <v>140</v>
      </c>
      <c r="B327" s="217">
        <v>43469</v>
      </c>
      <c r="C327" s="217"/>
      <c r="D327" s="218" t="s">
        <v>157</v>
      </c>
      <c r="E327" s="219" t="s">
        <v>589</v>
      </c>
      <c r="F327" s="219">
        <v>875</v>
      </c>
      <c r="G327" s="219"/>
      <c r="H327" s="219">
        <v>1165</v>
      </c>
      <c r="I327" s="221">
        <v>1185</v>
      </c>
      <c r="J327" s="191" t="s">
        <v>762</v>
      </c>
      <c r="K327" s="192">
        <f t="shared" si="195"/>
        <v>290</v>
      </c>
      <c r="L327" s="193">
        <f t="shared" si="196"/>
        <v>0.33142857142857141</v>
      </c>
      <c r="M327" s="188" t="s">
        <v>558</v>
      </c>
      <c r="N327" s="194">
        <v>43847</v>
      </c>
      <c r="O327" s="1"/>
      <c r="P327" s="1"/>
      <c r="Q327" s="1"/>
      <c r="R327" s="6" t="s">
        <v>746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16">
        <v>141</v>
      </c>
      <c r="B328" s="217">
        <v>43559</v>
      </c>
      <c r="C328" s="217"/>
      <c r="D328" s="218" t="s">
        <v>335</v>
      </c>
      <c r="E328" s="219" t="s">
        <v>589</v>
      </c>
      <c r="F328" s="219">
        <f>387-14.63</f>
        <v>372.37</v>
      </c>
      <c r="G328" s="219"/>
      <c r="H328" s="219">
        <v>490</v>
      </c>
      <c r="I328" s="221">
        <v>490</v>
      </c>
      <c r="J328" s="191" t="s">
        <v>647</v>
      </c>
      <c r="K328" s="192">
        <f t="shared" si="195"/>
        <v>117.63</v>
      </c>
      <c r="L328" s="193">
        <f t="shared" si="196"/>
        <v>0.31589548030185027</v>
      </c>
      <c r="M328" s="188" t="s">
        <v>558</v>
      </c>
      <c r="N328" s="194">
        <v>43850</v>
      </c>
      <c r="O328" s="1"/>
      <c r="P328" s="1"/>
      <c r="Q328" s="1"/>
      <c r="R328" s="6" t="s">
        <v>746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9">
        <v>142</v>
      </c>
      <c r="B329" s="230">
        <v>43578</v>
      </c>
      <c r="C329" s="230"/>
      <c r="D329" s="231" t="s">
        <v>763</v>
      </c>
      <c r="E329" s="232" t="s">
        <v>560</v>
      </c>
      <c r="F329" s="232">
        <v>220</v>
      </c>
      <c r="G329" s="232"/>
      <c r="H329" s="232">
        <v>127.5</v>
      </c>
      <c r="I329" s="233">
        <v>284</v>
      </c>
      <c r="J329" s="201" t="s">
        <v>764</v>
      </c>
      <c r="K329" s="202">
        <f t="shared" si="195"/>
        <v>-92.5</v>
      </c>
      <c r="L329" s="203">
        <f t="shared" si="196"/>
        <v>-0.42045454545454547</v>
      </c>
      <c r="M329" s="199" t="s">
        <v>570</v>
      </c>
      <c r="N329" s="196">
        <v>43896</v>
      </c>
      <c r="O329" s="1"/>
      <c r="P329" s="1"/>
      <c r="Q329" s="1"/>
      <c r="R329" s="6" t="s">
        <v>746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16">
        <v>143</v>
      </c>
      <c r="B330" s="217">
        <v>43622</v>
      </c>
      <c r="C330" s="217"/>
      <c r="D330" s="218" t="s">
        <v>460</v>
      </c>
      <c r="E330" s="219" t="s">
        <v>560</v>
      </c>
      <c r="F330" s="219">
        <v>332.8</v>
      </c>
      <c r="G330" s="219"/>
      <c r="H330" s="219">
        <v>405</v>
      </c>
      <c r="I330" s="221">
        <v>419</v>
      </c>
      <c r="J330" s="191" t="s">
        <v>765</v>
      </c>
      <c r="K330" s="192">
        <f t="shared" si="195"/>
        <v>72.199999999999989</v>
      </c>
      <c r="L330" s="193">
        <f t="shared" si="196"/>
        <v>0.21694711538461534</v>
      </c>
      <c r="M330" s="188" t="s">
        <v>558</v>
      </c>
      <c r="N330" s="194">
        <v>43860</v>
      </c>
      <c r="O330" s="1"/>
      <c r="P330" s="1"/>
      <c r="Q330" s="1"/>
      <c r="R330" s="6" t="s">
        <v>750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10">
        <v>144</v>
      </c>
      <c r="B331" s="209">
        <v>43641</v>
      </c>
      <c r="C331" s="209"/>
      <c r="D331" s="210" t="s">
        <v>150</v>
      </c>
      <c r="E331" s="211" t="s">
        <v>589</v>
      </c>
      <c r="F331" s="211">
        <v>386</v>
      </c>
      <c r="G331" s="212"/>
      <c r="H331" s="212">
        <v>395</v>
      </c>
      <c r="I331" s="212">
        <v>452</v>
      </c>
      <c r="J331" s="213" t="s">
        <v>766</v>
      </c>
      <c r="K331" s="214">
        <f t="shared" si="195"/>
        <v>9</v>
      </c>
      <c r="L331" s="215">
        <f t="shared" si="196"/>
        <v>2.3316062176165803E-2</v>
      </c>
      <c r="M331" s="211" t="s">
        <v>680</v>
      </c>
      <c r="N331" s="209">
        <v>43868</v>
      </c>
      <c r="O331" s="1"/>
      <c r="P331" s="1"/>
      <c r="Q331" s="1"/>
      <c r="R331" s="6" t="s">
        <v>750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10">
        <v>145</v>
      </c>
      <c r="B332" s="209">
        <v>43707</v>
      </c>
      <c r="C332" s="209"/>
      <c r="D332" s="210" t="s">
        <v>130</v>
      </c>
      <c r="E332" s="211" t="s">
        <v>589</v>
      </c>
      <c r="F332" s="211">
        <v>137.5</v>
      </c>
      <c r="G332" s="212"/>
      <c r="H332" s="212">
        <v>138.5</v>
      </c>
      <c r="I332" s="212">
        <v>190</v>
      </c>
      <c r="J332" s="213" t="s">
        <v>786</v>
      </c>
      <c r="K332" s="214">
        <f>H332-F332</f>
        <v>1</v>
      </c>
      <c r="L332" s="215">
        <f>K332/F332</f>
        <v>7.2727272727272727E-3</v>
      </c>
      <c r="M332" s="211" t="s">
        <v>680</v>
      </c>
      <c r="N332" s="209">
        <v>44432</v>
      </c>
      <c r="O332" s="1"/>
      <c r="P332" s="1"/>
      <c r="Q332" s="1"/>
      <c r="R332" s="6" t="s">
        <v>746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16">
        <v>146</v>
      </c>
      <c r="B333" s="217">
        <v>43731</v>
      </c>
      <c r="C333" s="217"/>
      <c r="D333" s="218" t="s">
        <v>414</v>
      </c>
      <c r="E333" s="219" t="s">
        <v>589</v>
      </c>
      <c r="F333" s="219">
        <v>235</v>
      </c>
      <c r="G333" s="219"/>
      <c r="H333" s="219">
        <v>295</v>
      </c>
      <c r="I333" s="221">
        <v>296</v>
      </c>
      <c r="J333" s="191" t="s">
        <v>767</v>
      </c>
      <c r="K333" s="192">
        <f t="shared" ref="K333:K339" si="197">H333-F333</f>
        <v>60</v>
      </c>
      <c r="L333" s="193">
        <f t="shared" ref="L333:L339" si="198">K333/F333</f>
        <v>0.25531914893617019</v>
      </c>
      <c r="M333" s="188" t="s">
        <v>558</v>
      </c>
      <c r="N333" s="194">
        <v>43844</v>
      </c>
      <c r="O333" s="1"/>
      <c r="P333" s="1"/>
      <c r="Q333" s="1"/>
      <c r="R333" s="6" t="s">
        <v>750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16">
        <v>147</v>
      </c>
      <c r="B334" s="217">
        <v>43752</v>
      </c>
      <c r="C334" s="217"/>
      <c r="D334" s="218" t="s">
        <v>768</v>
      </c>
      <c r="E334" s="219" t="s">
        <v>589</v>
      </c>
      <c r="F334" s="219">
        <v>277.5</v>
      </c>
      <c r="G334" s="219"/>
      <c r="H334" s="219">
        <v>333</v>
      </c>
      <c r="I334" s="221">
        <v>333</v>
      </c>
      <c r="J334" s="191" t="s">
        <v>769</v>
      </c>
      <c r="K334" s="192">
        <f t="shared" si="197"/>
        <v>55.5</v>
      </c>
      <c r="L334" s="193">
        <f t="shared" si="198"/>
        <v>0.2</v>
      </c>
      <c r="M334" s="188" t="s">
        <v>558</v>
      </c>
      <c r="N334" s="194">
        <v>43846</v>
      </c>
      <c r="O334" s="1"/>
      <c r="P334" s="1"/>
      <c r="Q334" s="1"/>
      <c r="R334" s="6" t="s">
        <v>746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16">
        <v>148</v>
      </c>
      <c r="B335" s="217">
        <v>43752</v>
      </c>
      <c r="C335" s="217"/>
      <c r="D335" s="218" t="s">
        <v>770</v>
      </c>
      <c r="E335" s="219" t="s">
        <v>589</v>
      </c>
      <c r="F335" s="219">
        <v>930</v>
      </c>
      <c r="G335" s="219"/>
      <c r="H335" s="219">
        <v>1165</v>
      </c>
      <c r="I335" s="221">
        <v>1200</v>
      </c>
      <c r="J335" s="191" t="s">
        <v>771</v>
      </c>
      <c r="K335" s="192">
        <f t="shared" si="197"/>
        <v>235</v>
      </c>
      <c r="L335" s="193">
        <f t="shared" si="198"/>
        <v>0.25268817204301075</v>
      </c>
      <c r="M335" s="188" t="s">
        <v>558</v>
      </c>
      <c r="N335" s="194">
        <v>43847</v>
      </c>
      <c r="O335" s="1"/>
      <c r="P335" s="1"/>
      <c r="Q335" s="1"/>
      <c r="R335" s="6" t="s">
        <v>750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16">
        <v>149</v>
      </c>
      <c r="B336" s="217">
        <v>43753</v>
      </c>
      <c r="C336" s="217"/>
      <c r="D336" s="218" t="s">
        <v>772</v>
      </c>
      <c r="E336" s="219" t="s">
        <v>589</v>
      </c>
      <c r="F336" s="189">
        <v>111</v>
      </c>
      <c r="G336" s="219"/>
      <c r="H336" s="219">
        <v>141</v>
      </c>
      <c r="I336" s="221">
        <v>141</v>
      </c>
      <c r="J336" s="191" t="s">
        <v>573</v>
      </c>
      <c r="K336" s="192">
        <f t="shared" si="197"/>
        <v>30</v>
      </c>
      <c r="L336" s="193">
        <f t="shared" si="198"/>
        <v>0.27027027027027029</v>
      </c>
      <c r="M336" s="188" t="s">
        <v>558</v>
      </c>
      <c r="N336" s="194">
        <v>44328</v>
      </c>
      <c r="O336" s="1"/>
      <c r="P336" s="1"/>
      <c r="Q336" s="1"/>
      <c r="R336" s="6" t="s">
        <v>750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16">
        <v>150</v>
      </c>
      <c r="B337" s="217">
        <v>43753</v>
      </c>
      <c r="C337" s="217"/>
      <c r="D337" s="218" t="s">
        <v>773</v>
      </c>
      <c r="E337" s="219" t="s">
        <v>589</v>
      </c>
      <c r="F337" s="189">
        <v>296</v>
      </c>
      <c r="G337" s="219"/>
      <c r="H337" s="219">
        <v>370</v>
      </c>
      <c r="I337" s="221">
        <v>370</v>
      </c>
      <c r="J337" s="191" t="s">
        <v>647</v>
      </c>
      <c r="K337" s="192">
        <f t="shared" si="197"/>
        <v>74</v>
      </c>
      <c r="L337" s="193">
        <f t="shared" si="198"/>
        <v>0.25</v>
      </c>
      <c r="M337" s="188" t="s">
        <v>558</v>
      </c>
      <c r="N337" s="194">
        <v>43853</v>
      </c>
      <c r="O337" s="1"/>
      <c r="P337" s="1"/>
      <c r="Q337" s="1"/>
      <c r="R337" s="6" t="s">
        <v>750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16">
        <v>151</v>
      </c>
      <c r="B338" s="217">
        <v>43754</v>
      </c>
      <c r="C338" s="217"/>
      <c r="D338" s="218" t="s">
        <v>774</v>
      </c>
      <c r="E338" s="219" t="s">
        <v>589</v>
      </c>
      <c r="F338" s="189">
        <v>300</v>
      </c>
      <c r="G338" s="219"/>
      <c r="H338" s="219">
        <v>382.5</v>
      </c>
      <c r="I338" s="221">
        <v>344</v>
      </c>
      <c r="J338" s="191" t="s">
        <v>824</v>
      </c>
      <c r="K338" s="192">
        <f t="shared" si="197"/>
        <v>82.5</v>
      </c>
      <c r="L338" s="193">
        <f t="shared" si="198"/>
        <v>0.27500000000000002</v>
      </c>
      <c r="M338" s="188" t="s">
        <v>558</v>
      </c>
      <c r="N338" s="194">
        <v>44238</v>
      </c>
      <c r="O338" s="1"/>
      <c r="P338" s="1"/>
      <c r="Q338" s="1"/>
      <c r="R338" s="6" t="s">
        <v>750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16">
        <v>152</v>
      </c>
      <c r="B339" s="217">
        <v>43832</v>
      </c>
      <c r="C339" s="217"/>
      <c r="D339" s="218" t="s">
        <v>775</v>
      </c>
      <c r="E339" s="219" t="s">
        <v>589</v>
      </c>
      <c r="F339" s="189">
        <v>495</v>
      </c>
      <c r="G339" s="219"/>
      <c r="H339" s="219">
        <v>595</v>
      </c>
      <c r="I339" s="221">
        <v>590</v>
      </c>
      <c r="J339" s="191" t="s">
        <v>823</v>
      </c>
      <c r="K339" s="192">
        <f t="shared" si="197"/>
        <v>100</v>
      </c>
      <c r="L339" s="193">
        <f t="shared" si="198"/>
        <v>0.20202020202020202</v>
      </c>
      <c r="M339" s="188" t="s">
        <v>558</v>
      </c>
      <c r="N339" s="194">
        <v>44589</v>
      </c>
      <c r="O339" s="1"/>
      <c r="P339" s="1"/>
      <c r="Q339" s="1"/>
      <c r="R339" s="6" t="s">
        <v>750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16">
        <v>153</v>
      </c>
      <c r="B340" s="217">
        <v>43966</v>
      </c>
      <c r="C340" s="217"/>
      <c r="D340" s="218" t="s">
        <v>71</v>
      </c>
      <c r="E340" s="219" t="s">
        <v>589</v>
      </c>
      <c r="F340" s="189">
        <v>67.5</v>
      </c>
      <c r="G340" s="219"/>
      <c r="H340" s="219">
        <v>86</v>
      </c>
      <c r="I340" s="221">
        <v>86</v>
      </c>
      <c r="J340" s="191" t="s">
        <v>776</v>
      </c>
      <c r="K340" s="192">
        <f t="shared" ref="K340:K347" si="199">H340-F340</f>
        <v>18.5</v>
      </c>
      <c r="L340" s="193">
        <f t="shared" ref="L340:L347" si="200">K340/F340</f>
        <v>0.27407407407407408</v>
      </c>
      <c r="M340" s="188" t="s">
        <v>558</v>
      </c>
      <c r="N340" s="194">
        <v>44008</v>
      </c>
      <c r="O340" s="1"/>
      <c r="P340" s="1"/>
      <c r="Q340" s="1"/>
      <c r="R340" s="6" t="s">
        <v>750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16">
        <v>154</v>
      </c>
      <c r="B341" s="217">
        <v>44035</v>
      </c>
      <c r="C341" s="217"/>
      <c r="D341" s="218" t="s">
        <v>459</v>
      </c>
      <c r="E341" s="219" t="s">
        <v>589</v>
      </c>
      <c r="F341" s="189">
        <v>231</v>
      </c>
      <c r="G341" s="219"/>
      <c r="H341" s="219">
        <v>281</v>
      </c>
      <c r="I341" s="221">
        <v>281</v>
      </c>
      <c r="J341" s="191" t="s">
        <v>647</v>
      </c>
      <c r="K341" s="192">
        <f t="shared" si="199"/>
        <v>50</v>
      </c>
      <c r="L341" s="193">
        <f t="shared" si="200"/>
        <v>0.21645021645021645</v>
      </c>
      <c r="M341" s="188" t="s">
        <v>558</v>
      </c>
      <c r="N341" s="194">
        <v>44358</v>
      </c>
      <c r="O341" s="1"/>
      <c r="P341" s="1"/>
      <c r="Q341" s="1"/>
      <c r="R341" s="6" t="s">
        <v>750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16">
        <v>155</v>
      </c>
      <c r="B342" s="217">
        <v>44092</v>
      </c>
      <c r="C342" s="217"/>
      <c r="D342" s="218" t="s">
        <v>396</v>
      </c>
      <c r="E342" s="219" t="s">
        <v>589</v>
      </c>
      <c r="F342" s="219">
        <v>206</v>
      </c>
      <c r="G342" s="219"/>
      <c r="H342" s="219">
        <v>248</v>
      </c>
      <c r="I342" s="221">
        <v>248</v>
      </c>
      <c r="J342" s="191" t="s">
        <v>647</v>
      </c>
      <c r="K342" s="192">
        <f t="shared" si="199"/>
        <v>42</v>
      </c>
      <c r="L342" s="193">
        <f t="shared" si="200"/>
        <v>0.20388349514563106</v>
      </c>
      <c r="M342" s="188" t="s">
        <v>558</v>
      </c>
      <c r="N342" s="194">
        <v>44214</v>
      </c>
      <c r="O342" s="1"/>
      <c r="P342" s="1"/>
      <c r="Q342" s="1"/>
      <c r="R342" s="6" t="s">
        <v>750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16">
        <v>156</v>
      </c>
      <c r="B343" s="217">
        <v>44140</v>
      </c>
      <c r="C343" s="217"/>
      <c r="D343" s="218" t="s">
        <v>396</v>
      </c>
      <c r="E343" s="219" t="s">
        <v>589</v>
      </c>
      <c r="F343" s="219">
        <v>182.5</v>
      </c>
      <c r="G343" s="219"/>
      <c r="H343" s="219">
        <v>248</v>
      </c>
      <c r="I343" s="221">
        <v>248</v>
      </c>
      <c r="J343" s="191" t="s">
        <v>647</v>
      </c>
      <c r="K343" s="192">
        <f t="shared" si="199"/>
        <v>65.5</v>
      </c>
      <c r="L343" s="193">
        <f t="shared" si="200"/>
        <v>0.35890410958904112</v>
      </c>
      <c r="M343" s="188" t="s">
        <v>558</v>
      </c>
      <c r="N343" s="194">
        <v>44214</v>
      </c>
      <c r="O343" s="1"/>
      <c r="P343" s="1"/>
      <c r="Q343" s="1"/>
      <c r="R343" s="6" t="s">
        <v>750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16">
        <v>157</v>
      </c>
      <c r="B344" s="217">
        <v>44140</v>
      </c>
      <c r="C344" s="217"/>
      <c r="D344" s="218" t="s">
        <v>319</v>
      </c>
      <c r="E344" s="219" t="s">
        <v>589</v>
      </c>
      <c r="F344" s="219">
        <v>247.5</v>
      </c>
      <c r="G344" s="219"/>
      <c r="H344" s="219">
        <v>320</v>
      </c>
      <c r="I344" s="221">
        <v>320</v>
      </c>
      <c r="J344" s="191" t="s">
        <v>647</v>
      </c>
      <c r="K344" s="192">
        <f t="shared" si="199"/>
        <v>72.5</v>
      </c>
      <c r="L344" s="193">
        <f t="shared" si="200"/>
        <v>0.29292929292929293</v>
      </c>
      <c r="M344" s="188" t="s">
        <v>558</v>
      </c>
      <c r="N344" s="194">
        <v>44323</v>
      </c>
      <c r="O344" s="1"/>
      <c r="P344" s="1"/>
      <c r="Q344" s="1"/>
      <c r="R344" s="6" t="s">
        <v>750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16">
        <v>158</v>
      </c>
      <c r="B345" s="217">
        <v>44140</v>
      </c>
      <c r="C345" s="217"/>
      <c r="D345" s="218" t="s">
        <v>270</v>
      </c>
      <c r="E345" s="219" t="s">
        <v>589</v>
      </c>
      <c r="F345" s="189">
        <v>925</v>
      </c>
      <c r="G345" s="219"/>
      <c r="H345" s="219">
        <v>1095</v>
      </c>
      <c r="I345" s="221">
        <v>1093</v>
      </c>
      <c r="J345" s="191" t="s">
        <v>777</v>
      </c>
      <c r="K345" s="192">
        <f t="shared" si="199"/>
        <v>170</v>
      </c>
      <c r="L345" s="193">
        <f t="shared" si="200"/>
        <v>0.18378378378378379</v>
      </c>
      <c r="M345" s="188" t="s">
        <v>558</v>
      </c>
      <c r="N345" s="194">
        <v>44201</v>
      </c>
      <c r="O345" s="1"/>
      <c r="P345" s="1"/>
      <c r="Q345" s="1"/>
      <c r="R345" s="6" t="s">
        <v>750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16">
        <v>159</v>
      </c>
      <c r="B346" s="217">
        <v>44140</v>
      </c>
      <c r="C346" s="217"/>
      <c r="D346" s="218" t="s">
        <v>335</v>
      </c>
      <c r="E346" s="219" t="s">
        <v>589</v>
      </c>
      <c r="F346" s="189">
        <v>332.5</v>
      </c>
      <c r="G346" s="219"/>
      <c r="H346" s="219">
        <v>393</v>
      </c>
      <c r="I346" s="221">
        <v>406</v>
      </c>
      <c r="J346" s="191" t="s">
        <v>778</v>
      </c>
      <c r="K346" s="192">
        <f t="shared" si="199"/>
        <v>60.5</v>
      </c>
      <c r="L346" s="193">
        <f t="shared" si="200"/>
        <v>0.18195488721804512</v>
      </c>
      <c r="M346" s="188" t="s">
        <v>558</v>
      </c>
      <c r="N346" s="194">
        <v>44256</v>
      </c>
      <c r="O346" s="1"/>
      <c r="P346" s="1"/>
      <c r="Q346" s="1"/>
      <c r="R346" s="6" t="s">
        <v>750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16">
        <v>160</v>
      </c>
      <c r="B347" s="217">
        <v>44141</v>
      </c>
      <c r="C347" s="217"/>
      <c r="D347" s="218" t="s">
        <v>459</v>
      </c>
      <c r="E347" s="219" t="s">
        <v>589</v>
      </c>
      <c r="F347" s="189">
        <v>231</v>
      </c>
      <c r="G347" s="219"/>
      <c r="H347" s="219">
        <v>281</v>
      </c>
      <c r="I347" s="221">
        <v>281</v>
      </c>
      <c r="J347" s="191" t="s">
        <v>647</v>
      </c>
      <c r="K347" s="192">
        <f t="shared" si="199"/>
        <v>50</v>
      </c>
      <c r="L347" s="193">
        <f t="shared" si="200"/>
        <v>0.21645021645021645</v>
      </c>
      <c r="M347" s="188" t="s">
        <v>558</v>
      </c>
      <c r="N347" s="194">
        <v>44358</v>
      </c>
      <c r="O347" s="1"/>
      <c r="P347" s="1"/>
      <c r="Q347" s="1"/>
      <c r="R347" s="6" t="s">
        <v>750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42">
        <v>161</v>
      </c>
      <c r="B348" s="235">
        <v>44187</v>
      </c>
      <c r="C348" s="235"/>
      <c r="D348" s="236" t="s">
        <v>434</v>
      </c>
      <c r="E348" s="53" t="s">
        <v>589</v>
      </c>
      <c r="F348" s="237" t="s">
        <v>779</v>
      </c>
      <c r="G348" s="53"/>
      <c r="H348" s="53"/>
      <c r="I348" s="238">
        <v>239</v>
      </c>
      <c r="J348" s="234" t="s">
        <v>561</v>
      </c>
      <c r="K348" s="234"/>
      <c r="L348" s="239"/>
      <c r="M348" s="240"/>
      <c r="N348" s="241"/>
      <c r="O348" s="1"/>
      <c r="P348" s="1"/>
      <c r="Q348" s="1"/>
      <c r="R348" s="6" t="s">
        <v>750</v>
      </c>
    </row>
    <row r="349" spans="1:26" ht="12.75" customHeight="1">
      <c r="A349" s="216">
        <v>162</v>
      </c>
      <c r="B349" s="217">
        <v>44258</v>
      </c>
      <c r="C349" s="217"/>
      <c r="D349" s="218" t="s">
        <v>775</v>
      </c>
      <c r="E349" s="219" t="s">
        <v>589</v>
      </c>
      <c r="F349" s="189">
        <v>495</v>
      </c>
      <c r="G349" s="219"/>
      <c r="H349" s="219">
        <v>595</v>
      </c>
      <c r="I349" s="221">
        <v>590</v>
      </c>
      <c r="J349" s="191" t="s">
        <v>823</v>
      </c>
      <c r="K349" s="192">
        <f>H349-F349</f>
        <v>100</v>
      </c>
      <c r="L349" s="193">
        <f>K349/F349</f>
        <v>0.20202020202020202</v>
      </c>
      <c r="M349" s="188" t="s">
        <v>558</v>
      </c>
      <c r="N349" s="194">
        <v>44589</v>
      </c>
      <c r="O349" s="1"/>
      <c r="P349" s="1"/>
      <c r="R349" s="6" t="s">
        <v>750</v>
      </c>
    </row>
    <row r="350" spans="1:26" ht="12.75" customHeight="1">
      <c r="A350" s="216">
        <v>163</v>
      </c>
      <c r="B350" s="217">
        <v>44274</v>
      </c>
      <c r="C350" s="217"/>
      <c r="D350" s="218" t="s">
        <v>335</v>
      </c>
      <c r="E350" s="219" t="s">
        <v>589</v>
      </c>
      <c r="F350" s="189">
        <v>355</v>
      </c>
      <c r="G350" s="219"/>
      <c r="H350" s="219">
        <v>422.5</v>
      </c>
      <c r="I350" s="221">
        <v>420</v>
      </c>
      <c r="J350" s="191" t="s">
        <v>780</v>
      </c>
      <c r="K350" s="192">
        <f>H350-F350</f>
        <v>67.5</v>
      </c>
      <c r="L350" s="193">
        <f>K350/F350</f>
        <v>0.19014084507042253</v>
      </c>
      <c r="M350" s="188" t="s">
        <v>558</v>
      </c>
      <c r="N350" s="194">
        <v>44361</v>
      </c>
      <c r="O350" s="1"/>
      <c r="R350" s="243" t="s">
        <v>750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16">
        <v>164</v>
      </c>
      <c r="B351" s="217">
        <v>44295</v>
      </c>
      <c r="C351" s="217"/>
      <c r="D351" s="218" t="s">
        <v>781</v>
      </c>
      <c r="E351" s="219" t="s">
        <v>589</v>
      </c>
      <c r="F351" s="189">
        <v>555</v>
      </c>
      <c r="G351" s="219"/>
      <c r="H351" s="219">
        <v>663</v>
      </c>
      <c r="I351" s="221">
        <v>663</v>
      </c>
      <c r="J351" s="191" t="s">
        <v>782</v>
      </c>
      <c r="K351" s="192">
        <f>H351-F351</f>
        <v>108</v>
      </c>
      <c r="L351" s="193">
        <f>K351/F351</f>
        <v>0.19459459459459461</v>
      </c>
      <c r="M351" s="188" t="s">
        <v>558</v>
      </c>
      <c r="N351" s="194">
        <v>44321</v>
      </c>
      <c r="O351" s="1"/>
      <c r="P351" s="1"/>
      <c r="Q351" s="1"/>
      <c r="R351" s="243" t="s">
        <v>750</v>
      </c>
    </row>
    <row r="352" spans="1:26" ht="12.75" customHeight="1">
      <c r="A352" s="216">
        <v>165</v>
      </c>
      <c r="B352" s="217">
        <v>44308</v>
      </c>
      <c r="C352" s="217"/>
      <c r="D352" s="218" t="s">
        <v>366</v>
      </c>
      <c r="E352" s="219" t="s">
        <v>589</v>
      </c>
      <c r="F352" s="189">
        <v>126.5</v>
      </c>
      <c r="G352" s="219"/>
      <c r="H352" s="219">
        <v>155</v>
      </c>
      <c r="I352" s="221">
        <v>155</v>
      </c>
      <c r="J352" s="191" t="s">
        <v>647</v>
      </c>
      <c r="K352" s="192">
        <f>H352-F352</f>
        <v>28.5</v>
      </c>
      <c r="L352" s="193">
        <f>K352/F352</f>
        <v>0.22529644268774704</v>
      </c>
      <c r="M352" s="188" t="s">
        <v>558</v>
      </c>
      <c r="N352" s="194">
        <v>44362</v>
      </c>
      <c r="O352" s="1"/>
      <c r="R352" s="243" t="s">
        <v>750</v>
      </c>
    </row>
    <row r="353" spans="1:18" ht="12.75" customHeight="1">
      <c r="A353" s="274">
        <v>166</v>
      </c>
      <c r="B353" s="275">
        <v>44368</v>
      </c>
      <c r="C353" s="275"/>
      <c r="D353" s="276" t="s">
        <v>384</v>
      </c>
      <c r="E353" s="277" t="s">
        <v>589</v>
      </c>
      <c r="F353" s="278">
        <v>287.5</v>
      </c>
      <c r="G353" s="277"/>
      <c r="H353" s="277">
        <v>245</v>
      </c>
      <c r="I353" s="279">
        <v>344</v>
      </c>
      <c r="J353" s="201" t="s">
        <v>818</v>
      </c>
      <c r="K353" s="202">
        <f>H353-F353</f>
        <v>-42.5</v>
      </c>
      <c r="L353" s="203">
        <f>K353/F353</f>
        <v>-0.14782608695652175</v>
      </c>
      <c r="M353" s="199" t="s">
        <v>570</v>
      </c>
      <c r="N353" s="196">
        <v>44508</v>
      </c>
      <c r="O353" s="1"/>
      <c r="R353" s="243" t="s">
        <v>750</v>
      </c>
    </row>
    <row r="354" spans="1:18" ht="12.75" customHeight="1">
      <c r="A354" s="242">
        <v>167</v>
      </c>
      <c r="B354" s="235">
        <v>44368</v>
      </c>
      <c r="C354" s="235"/>
      <c r="D354" s="236" t="s">
        <v>459</v>
      </c>
      <c r="E354" s="53" t="s">
        <v>589</v>
      </c>
      <c r="F354" s="237" t="s">
        <v>783</v>
      </c>
      <c r="G354" s="53"/>
      <c r="H354" s="53"/>
      <c r="I354" s="238">
        <v>320</v>
      </c>
      <c r="J354" s="234" t="s">
        <v>561</v>
      </c>
      <c r="K354" s="242"/>
      <c r="L354" s="235"/>
      <c r="M354" s="235"/>
      <c r="N354" s="236"/>
      <c r="O354" s="41"/>
      <c r="R354" s="243" t="s">
        <v>750</v>
      </c>
    </row>
    <row r="355" spans="1:18" ht="12.75" customHeight="1">
      <c r="A355" s="216">
        <v>168</v>
      </c>
      <c r="B355" s="217">
        <v>44406</v>
      </c>
      <c r="C355" s="217"/>
      <c r="D355" s="218" t="s">
        <v>366</v>
      </c>
      <c r="E355" s="219" t="s">
        <v>589</v>
      </c>
      <c r="F355" s="189">
        <v>162.5</v>
      </c>
      <c r="G355" s="219"/>
      <c r="H355" s="219">
        <v>200</v>
      </c>
      <c r="I355" s="221">
        <v>200</v>
      </c>
      <c r="J355" s="191" t="s">
        <v>647</v>
      </c>
      <c r="K355" s="192">
        <f>H355-F355</f>
        <v>37.5</v>
      </c>
      <c r="L355" s="193">
        <f>K355/F355</f>
        <v>0.23076923076923078</v>
      </c>
      <c r="M355" s="188" t="s">
        <v>558</v>
      </c>
      <c r="N355" s="194">
        <v>44571</v>
      </c>
      <c r="O355" s="1"/>
      <c r="R355" s="243" t="s">
        <v>750</v>
      </c>
    </row>
    <row r="356" spans="1:18" ht="12.75" customHeight="1">
      <c r="A356" s="216">
        <v>169</v>
      </c>
      <c r="B356" s="217">
        <v>44462</v>
      </c>
      <c r="C356" s="217"/>
      <c r="D356" s="218" t="s">
        <v>788</v>
      </c>
      <c r="E356" s="219" t="s">
        <v>589</v>
      </c>
      <c r="F356" s="189">
        <v>1235</v>
      </c>
      <c r="G356" s="219"/>
      <c r="H356" s="219">
        <v>1505</v>
      </c>
      <c r="I356" s="221">
        <v>1500</v>
      </c>
      <c r="J356" s="191" t="s">
        <v>647</v>
      </c>
      <c r="K356" s="192">
        <f>H356-F356</f>
        <v>270</v>
      </c>
      <c r="L356" s="193">
        <f>K356/F356</f>
        <v>0.21862348178137653</v>
      </c>
      <c r="M356" s="188" t="s">
        <v>558</v>
      </c>
      <c r="N356" s="194">
        <v>44564</v>
      </c>
      <c r="O356" s="1"/>
      <c r="R356" s="243" t="s">
        <v>750</v>
      </c>
    </row>
    <row r="357" spans="1:18" ht="12.75" customHeight="1">
      <c r="A357" s="258">
        <v>170</v>
      </c>
      <c r="B357" s="259">
        <v>44480</v>
      </c>
      <c r="C357" s="259"/>
      <c r="D357" s="260" t="s">
        <v>790</v>
      </c>
      <c r="E357" s="261" t="s">
        <v>589</v>
      </c>
      <c r="F357" s="262" t="s">
        <v>795</v>
      </c>
      <c r="G357" s="261"/>
      <c r="H357" s="261"/>
      <c r="I357" s="261">
        <v>145</v>
      </c>
      <c r="J357" s="263" t="s">
        <v>561</v>
      </c>
      <c r="K357" s="258"/>
      <c r="L357" s="259"/>
      <c r="M357" s="259"/>
      <c r="N357" s="260"/>
      <c r="O357" s="41"/>
      <c r="R357" s="243" t="s">
        <v>750</v>
      </c>
    </row>
    <row r="358" spans="1:18" ht="12.75" customHeight="1">
      <c r="A358" s="264">
        <v>171</v>
      </c>
      <c r="B358" s="265">
        <v>44481</v>
      </c>
      <c r="C358" s="265"/>
      <c r="D358" s="266" t="s">
        <v>259</v>
      </c>
      <c r="E358" s="267" t="s">
        <v>589</v>
      </c>
      <c r="F358" s="268" t="s">
        <v>792</v>
      </c>
      <c r="G358" s="267"/>
      <c r="H358" s="267"/>
      <c r="I358" s="267">
        <v>380</v>
      </c>
      <c r="J358" s="269" t="s">
        <v>561</v>
      </c>
      <c r="K358" s="264"/>
      <c r="L358" s="265"/>
      <c r="M358" s="265"/>
      <c r="N358" s="266"/>
      <c r="O358" s="41"/>
      <c r="R358" s="243" t="s">
        <v>750</v>
      </c>
    </row>
    <row r="359" spans="1:18" ht="12.75" customHeight="1">
      <c r="A359" s="264">
        <v>172</v>
      </c>
      <c r="B359" s="265">
        <v>44481</v>
      </c>
      <c r="C359" s="265"/>
      <c r="D359" s="266" t="s">
        <v>391</v>
      </c>
      <c r="E359" s="267" t="s">
        <v>589</v>
      </c>
      <c r="F359" s="268" t="s">
        <v>793</v>
      </c>
      <c r="G359" s="267"/>
      <c r="H359" s="267"/>
      <c r="I359" s="267">
        <v>56</v>
      </c>
      <c r="J359" s="269" t="s">
        <v>561</v>
      </c>
      <c r="K359" s="264"/>
      <c r="L359" s="265"/>
      <c r="M359" s="265"/>
      <c r="N359" s="266"/>
      <c r="O359" s="41"/>
      <c r="R359" s="243"/>
    </row>
    <row r="360" spans="1:18" ht="12.75" customHeight="1">
      <c r="A360" s="216">
        <v>173</v>
      </c>
      <c r="B360" s="217">
        <v>44551</v>
      </c>
      <c r="C360" s="217"/>
      <c r="D360" s="218" t="s">
        <v>118</v>
      </c>
      <c r="E360" s="219" t="s">
        <v>589</v>
      </c>
      <c r="F360" s="189">
        <v>2300</v>
      </c>
      <c r="G360" s="219"/>
      <c r="H360" s="219">
        <f>(2820+2200)/2</f>
        <v>2510</v>
      </c>
      <c r="I360" s="221">
        <v>3000</v>
      </c>
      <c r="J360" s="191" t="s">
        <v>833</v>
      </c>
      <c r="K360" s="192">
        <f>H360-F360</f>
        <v>210</v>
      </c>
      <c r="L360" s="193">
        <f>K360/F360</f>
        <v>9.1304347826086957E-2</v>
      </c>
      <c r="M360" s="188" t="s">
        <v>558</v>
      </c>
      <c r="N360" s="194">
        <v>44649</v>
      </c>
      <c r="O360" s="1"/>
      <c r="R360" s="243"/>
    </row>
    <row r="361" spans="1:18" ht="12.75" customHeight="1">
      <c r="A361" s="270">
        <v>174</v>
      </c>
      <c r="B361" s="265">
        <v>44606</v>
      </c>
      <c r="C361" s="270"/>
      <c r="D361" s="270" t="s">
        <v>412</v>
      </c>
      <c r="E361" s="267" t="s">
        <v>589</v>
      </c>
      <c r="F361" s="267" t="s">
        <v>826</v>
      </c>
      <c r="G361" s="267"/>
      <c r="H361" s="267"/>
      <c r="I361" s="267">
        <v>764</v>
      </c>
      <c r="J361" s="267" t="s">
        <v>561</v>
      </c>
      <c r="K361" s="267"/>
      <c r="L361" s="267"/>
      <c r="M361" s="267"/>
      <c r="N361" s="270"/>
      <c r="O361" s="41"/>
      <c r="R361" s="243"/>
    </row>
    <row r="362" spans="1:18" ht="12.75" customHeight="1">
      <c r="A362" s="270">
        <v>175</v>
      </c>
      <c r="B362" s="265">
        <v>44613</v>
      </c>
      <c r="C362" s="270"/>
      <c r="D362" s="270" t="s">
        <v>788</v>
      </c>
      <c r="E362" s="267" t="s">
        <v>589</v>
      </c>
      <c r="F362" s="267" t="s">
        <v>827</v>
      </c>
      <c r="G362" s="267"/>
      <c r="H362" s="267"/>
      <c r="I362" s="267">
        <v>1510</v>
      </c>
      <c r="J362" s="267" t="s">
        <v>561</v>
      </c>
      <c r="K362" s="267"/>
      <c r="L362" s="267"/>
      <c r="M362" s="267"/>
      <c r="N362" s="270"/>
      <c r="O362" s="41"/>
      <c r="R362" s="243"/>
    </row>
    <row r="363" spans="1:18" ht="12.75" customHeight="1">
      <c r="A363">
        <v>176</v>
      </c>
      <c r="B363" s="265">
        <v>44670</v>
      </c>
      <c r="C363" s="265"/>
      <c r="D363" s="270" t="s">
        <v>522</v>
      </c>
      <c r="E363" s="341" t="s">
        <v>589</v>
      </c>
      <c r="F363" s="267" t="s">
        <v>836</v>
      </c>
      <c r="G363" s="267"/>
      <c r="H363" s="267"/>
      <c r="I363" s="267">
        <v>553</v>
      </c>
      <c r="J363" s="267" t="s">
        <v>561</v>
      </c>
      <c r="K363" s="267"/>
      <c r="L363" s="267"/>
      <c r="M363" s="267"/>
      <c r="N363" s="267"/>
      <c r="O363" s="41"/>
      <c r="R363" s="243"/>
    </row>
    <row r="364" spans="1:18" ht="12.75" customHeight="1">
      <c r="A364" s="242"/>
      <c r="F364" s="56"/>
      <c r="G364" s="56"/>
      <c r="H364" s="56"/>
      <c r="I364" s="56"/>
      <c r="J364" s="41"/>
      <c r="K364" s="56"/>
      <c r="L364" s="56"/>
      <c r="M364" s="56"/>
      <c r="O364" s="41"/>
      <c r="R364" s="243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B367" s="244" t="s">
        <v>784</v>
      </c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1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1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1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1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1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1:18" ht="12.75" customHeight="1">
      <c r="A374" s="245"/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1:18" ht="12.75" customHeight="1">
      <c r="A375" s="245"/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1:18" ht="12.75" customHeight="1">
      <c r="A376" s="53"/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1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1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1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1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1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1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1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1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  <row r="542" spans="6:18" ht="12.75" customHeight="1">
      <c r="F542" s="56"/>
      <c r="G542" s="56"/>
      <c r="H542" s="56"/>
      <c r="I542" s="56"/>
      <c r="J542" s="41"/>
      <c r="K542" s="56"/>
      <c r="L542" s="56"/>
      <c r="M542" s="56"/>
      <c r="O542" s="41"/>
      <c r="R542" s="56"/>
    </row>
    <row r="543" spans="6:18" ht="12.75" customHeight="1">
      <c r="F543" s="56"/>
      <c r="G543" s="56"/>
      <c r="H543" s="56"/>
      <c r="I543" s="56"/>
      <c r="J543" s="41"/>
      <c r="K543" s="56"/>
      <c r="L543" s="56"/>
      <c r="M543" s="56"/>
      <c r="O543" s="41"/>
      <c r="R543" s="56"/>
    </row>
    <row r="544" spans="6:18" ht="12.75" customHeight="1">
      <c r="F544" s="56"/>
      <c r="G544" s="56"/>
      <c r="H544" s="56"/>
      <c r="I544" s="56"/>
      <c r="J544" s="41"/>
      <c r="K544" s="56"/>
      <c r="L544" s="56"/>
      <c r="M544" s="56"/>
      <c r="O544" s="41"/>
      <c r="R544" s="56"/>
    </row>
    <row r="545" spans="6:18" ht="12.75" customHeight="1">
      <c r="F545" s="56"/>
      <c r="G545" s="56"/>
      <c r="H545" s="56"/>
      <c r="I545" s="56"/>
      <c r="J545" s="41"/>
      <c r="K545" s="56"/>
      <c r="L545" s="56"/>
      <c r="M545" s="56"/>
      <c r="O545" s="41"/>
      <c r="R545" s="56"/>
    </row>
    <row r="546" spans="6:18" ht="12.75" customHeight="1">
      <c r="F546" s="56"/>
      <c r="G546" s="56"/>
      <c r="H546" s="56"/>
      <c r="I546" s="56"/>
      <c r="J546" s="41"/>
      <c r="K546" s="56"/>
      <c r="L546" s="56"/>
      <c r="M546" s="56"/>
      <c r="O546" s="41"/>
      <c r="R546" s="56"/>
    </row>
    <row r="547" spans="6:18" ht="12.75" customHeight="1">
      <c r="F547" s="56"/>
      <c r="G547" s="56"/>
      <c r="H547" s="56"/>
      <c r="I547" s="56"/>
      <c r="J547" s="41"/>
      <c r="K547" s="56"/>
      <c r="L547" s="56"/>
      <c r="M547" s="56"/>
      <c r="O547" s="41"/>
      <c r="R547" s="56"/>
    </row>
    <row r="548" spans="6:18" ht="12.75" customHeight="1">
      <c r="F548" s="56"/>
      <c r="G548" s="56"/>
      <c r="H548" s="56"/>
      <c r="I548" s="56"/>
      <c r="J548" s="41"/>
      <c r="K548" s="56"/>
      <c r="L548" s="56"/>
      <c r="M548" s="56"/>
      <c r="O548" s="41"/>
      <c r="R548" s="56"/>
    </row>
    <row r="549" spans="6:18" ht="15" customHeight="1">
      <c r="F549" s="56"/>
      <c r="G549" s="56"/>
      <c r="H549" s="56"/>
      <c r="I549" s="56"/>
      <c r="J549" s="41"/>
      <c r="K549" s="56"/>
      <c r="L549" s="56"/>
      <c r="M549" s="56"/>
      <c r="O549" s="41"/>
      <c r="R549" s="56"/>
    </row>
  </sheetData>
  <autoFilter ref="R1:R372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86:K87 K102 K99 K95 K90 K77 K75 K73 K14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2022-07-01T02:56:29Z</dcterms:modified>
</cp:coreProperties>
</file>