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F&amp;O)'!$R$1:$R$381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73" i="7"/>
  <c r="M173" s="1"/>
  <c r="K172"/>
  <c r="M172" s="1"/>
  <c r="L73"/>
  <c r="K73"/>
  <c r="L69"/>
  <c r="K69"/>
  <c r="M69" s="1"/>
  <c r="L76"/>
  <c r="K76"/>
  <c r="K171"/>
  <c r="M171" s="1"/>
  <c r="L109"/>
  <c r="K109"/>
  <c r="L108"/>
  <c r="K108"/>
  <c r="L25"/>
  <c r="K25"/>
  <c r="M170"/>
  <c r="K170"/>
  <c r="L71"/>
  <c r="L70"/>
  <c r="K71"/>
  <c r="K70"/>
  <c r="L75"/>
  <c r="K75"/>
  <c r="L72"/>
  <c r="M72" s="1"/>
  <c r="K72"/>
  <c r="L24"/>
  <c r="K24"/>
  <c r="L23"/>
  <c r="K23"/>
  <c r="K169"/>
  <c r="M169" s="1"/>
  <c r="K168"/>
  <c r="M168" s="1"/>
  <c r="K67"/>
  <c r="L67"/>
  <c r="L66"/>
  <c r="K66"/>
  <c r="K167"/>
  <c r="M167" s="1"/>
  <c r="L21"/>
  <c r="K21"/>
  <c r="L68"/>
  <c r="K68"/>
  <c r="K160"/>
  <c r="M160" s="1"/>
  <c r="K157"/>
  <c r="M157" s="1"/>
  <c r="K164"/>
  <c r="M164" s="1"/>
  <c r="L107"/>
  <c r="K107"/>
  <c r="K166"/>
  <c r="M166" s="1"/>
  <c r="K165"/>
  <c r="M165" s="1"/>
  <c r="K155"/>
  <c r="M155" s="1"/>
  <c r="L65"/>
  <c r="K65"/>
  <c r="L106"/>
  <c r="K106"/>
  <c r="K163"/>
  <c r="M163" s="1"/>
  <c r="K161"/>
  <c r="M161" s="1"/>
  <c r="K162"/>
  <c r="M162" s="1"/>
  <c r="K159"/>
  <c r="M159" s="1"/>
  <c r="K158"/>
  <c r="M158" s="1"/>
  <c r="K154"/>
  <c r="M154" s="1"/>
  <c r="K156"/>
  <c r="M156" s="1"/>
  <c r="L105"/>
  <c r="K105"/>
  <c r="L102"/>
  <c r="K102"/>
  <c r="K152"/>
  <c r="M152" s="1"/>
  <c r="K153"/>
  <c r="M153" s="1"/>
  <c r="L61"/>
  <c r="K61"/>
  <c r="L20"/>
  <c r="K20"/>
  <c r="K150"/>
  <c r="M150" s="1"/>
  <c r="K151"/>
  <c r="M151" s="1"/>
  <c r="L104"/>
  <c r="K104"/>
  <c r="L64"/>
  <c r="K64"/>
  <c r="K149"/>
  <c r="M149" s="1"/>
  <c r="L62"/>
  <c r="K62"/>
  <c r="L60"/>
  <c r="K60"/>
  <c r="L58"/>
  <c r="K58"/>
  <c r="L103"/>
  <c r="K103"/>
  <c r="L59"/>
  <c r="K59"/>
  <c r="L101"/>
  <c r="K145"/>
  <c r="M145" s="1"/>
  <c r="K147"/>
  <c r="M147" s="1"/>
  <c r="K148"/>
  <c r="M148" s="1"/>
  <c r="K146"/>
  <c r="M146" s="1"/>
  <c r="K101"/>
  <c r="K143"/>
  <c r="M143" s="1"/>
  <c r="L56"/>
  <c r="K56"/>
  <c r="L43"/>
  <c r="K43"/>
  <c r="K144"/>
  <c r="M144" s="1"/>
  <c r="L55"/>
  <c r="K55"/>
  <c r="L57"/>
  <c r="K57"/>
  <c r="K142"/>
  <c r="M142" s="1"/>
  <c r="K141"/>
  <c r="M141" s="1"/>
  <c r="K138"/>
  <c r="M138" s="1"/>
  <c r="K140"/>
  <c r="M140" s="1"/>
  <c r="K139"/>
  <c r="M139" s="1"/>
  <c r="L18"/>
  <c r="K18"/>
  <c r="K133"/>
  <c r="M133" s="1"/>
  <c r="L177"/>
  <c r="K137"/>
  <c r="M137" s="1"/>
  <c r="K136"/>
  <c r="M136" s="1"/>
  <c r="K135"/>
  <c r="M135" s="1"/>
  <c r="K134"/>
  <c r="M134" s="1"/>
  <c r="K54"/>
  <c r="L54"/>
  <c r="L14"/>
  <c r="K14"/>
  <c r="K132"/>
  <c r="M132" s="1"/>
  <c r="M97"/>
  <c r="K97"/>
  <c r="M95"/>
  <c r="K96"/>
  <c r="K95"/>
  <c r="L53"/>
  <c r="K53"/>
  <c r="L44"/>
  <c r="K44"/>
  <c r="L51"/>
  <c r="K51"/>
  <c r="L52"/>
  <c r="K52"/>
  <c r="L49"/>
  <c r="K49"/>
  <c r="L45"/>
  <c r="K45"/>
  <c r="L50"/>
  <c r="K50"/>
  <c r="K131"/>
  <c r="M131" s="1"/>
  <c r="K130"/>
  <c r="M130" s="1"/>
  <c r="L94"/>
  <c r="K94"/>
  <c r="K128"/>
  <c r="M128" s="1"/>
  <c r="K129"/>
  <c r="M129" s="1"/>
  <c r="L99"/>
  <c r="L48"/>
  <c r="K48"/>
  <c r="L12"/>
  <c r="K12"/>
  <c r="K127"/>
  <c r="M127" s="1"/>
  <c r="M73" l="1"/>
  <c r="M108"/>
  <c r="M76"/>
  <c r="M109"/>
  <c r="M25"/>
  <c r="M23"/>
  <c r="M24"/>
  <c r="M75"/>
  <c r="M71"/>
  <c r="M70"/>
  <c r="M65"/>
  <c r="M21"/>
  <c r="M66"/>
  <c r="M67"/>
  <c r="M68"/>
  <c r="M106"/>
  <c r="M107"/>
  <c r="M58"/>
  <c r="M20"/>
  <c r="M105"/>
  <c r="M102"/>
  <c r="M55"/>
  <c r="M61"/>
  <c r="M62"/>
  <c r="M43"/>
  <c r="M64"/>
  <c r="M104"/>
  <c r="M60"/>
  <c r="M56"/>
  <c r="M59"/>
  <c r="M103"/>
  <c r="M101"/>
  <c r="M50"/>
  <c r="M57"/>
  <c r="M18"/>
  <c r="M48"/>
  <c r="M44"/>
  <c r="M49"/>
  <c r="M53"/>
  <c r="M14"/>
  <c r="M54"/>
  <c r="M51"/>
  <c r="M52"/>
  <c r="M12"/>
  <c r="M45"/>
  <c r="M94"/>
  <c r="K126"/>
  <c r="M126" s="1"/>
  <c r="K125"/>
  <c r="M125" s="1"/>
  <c r="K124"/>
  <c r="M124" s="1"/>
  <c r="L93"/>
  <c r="K93"/>
  <c r="L47"/>
  <c r="K47"/>
  <c r="L39"/>
  <c r="K39"/>
  <c r="L17"/>
  <c r="K17"/>
  <c r="L16"/>
  <c r="K16"/>
  <c r="L46"/>
  <c r="K46"/>
  <c r="L91"/>
  <c r="K91"/>
  <c r="K123"/>
  <c r="M123" s="1"/>
  <c r="K122"/>
  <c r="M122" s="1"/>
  <c r="K121"/>
  <c r="M121" s="1"/>
  <c r="K120"/>
  <c r="M120" s="1"/>
  <c r="K119"/>
  <c r="M119" s="1"/>
  <c r="L42"/>
  <c r="K42"/>
  <c r="L92"/>
  <c r="K92"/>
  <c r="M93" l="1"/>
  <c r="M47"/>
  <c r="M17"/>
  <c r="M16"/>
  <c r="M39"/>
  <c r="M46"/>
  <c r="M91"/>
  <c r="M42"/>
  <c r="M92"/>
  <c r="K118" l="1"/>
  <c r="M118" s="1"/>
  <c r="K117"/>
  <c r="M117" s="1"/>
  <c r="L41"/>
  <c r="K41"/>
  <c r="L40"/>
  <c r="K40"/>
  <c r="L13"/>
  <c r="K13"/>
  <c r="L15"/>
  <c r="K15"/>
  <c r="H11"/>
  <c r="M15" l="1"/>
  <c r="M41"/>
  <c r="M13"/>
  <c r="M40"/>
  <c r="L179"/>
  <c r="K179"/>
  <c r="L11"/>
  <c r="K11"/>
  <c r="L178"/>
  <c r="K178"/>
  <c r="K359"/>
  <c r="L359" s="1"/>
  <c r="L10"/>
  <c r="K10"/>
  <c r="M179" l="1"/>
  <c r="M11"/>
  <c r="M178"/>
  <c r="M10"/>
  <c r="K177"/>
  <c r="K351"/>
  <c r="L351" s="1"/>
  <c r="K331"/>
  <c r="L331" s="1"/>
  <c r="K356"/>
  <c r="L356" s="1"/>
  <c r="K355"/>
  <c r="L355" s="1"/>
  <c r="K358"/>
  <c r="L358" s="1"/>
  <c r="K353"/>
  <c r="L353" s="1"/>
  <c r="M7"/>
  <c r="F341"/>
  <c r="K341" s="1"/>
  <c r="L341" s="1"/>
  <c r="K342"/>
  <c r="L342" s="1"/>
  <c r="K333"/>
  <c r="L333" s="1"/>
  <c r="K336"/>
  <c r="L336" s="1"/>
  <c r="K344"/>
  <c r="L344" s="1"/>
  <c r="F335"/>
  <c r="F334"/>
  <c r="K334" s="1"/>
  <c r="L334" s="1"/>
  <c r="F332"/>
  <c r="K332" s="1"/>
  <c r="L332" s="1"/>
  <c r="F312"/>
  <c r="K312" s="1"/>
  <c r="L312" s="1"/>
  <c r="F264"/>
  <c r="K264" s="1"/>
  <c r="L264" s="1"/>
  <c r="K343"/>
  <c r="L343" s="1"/>
  <c r="K347"/>
  <c r="L347" s="1"/>
  <c r="K348"/>
  <c r="L348" s="1"/>
  <c r="K340"/>
  <c r="L340" s="1"/>
  <c r="K350"/>
  <c r="L350" s="1"/>
  <c r="K346"/>
  <c r="L346" s="1"/>
  <c r="K339"/>
  <c r="L339" s="1"/>
  <c r="K328"/>
  <c r="L328" s="1"/>
  <c r="K330"/>
  <c r="L330" s="1"/>
  <c r="K327"/>
  <c r="L327" s="1"/>
  <c r="K329"/>
  <c r="L329" s="1"/>
  <c r="K258"/>
  <c r="L258" s="1"/>
  <c r="K311"/>
  <c r="L311" s="1"/>
  <c r="K325"/>
  <c r="L325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4"/>
  <c r="L314" s="1"/>
  <c r="K313"/>
  <c r="L313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2"/>
  <c r="L282" s="1"/>
  <c r="K280"/>
  <c r="L280" s="1"/>
  <c r="K279"/>
  <c r="L279" s="1"/>
  <c r="K278"/>
  <c r="L278" s="1"/>
  <c r="K276"/>
  <c r="L276" s="1"/>
  <c r="K275"/>
  <c r="L275" s="1"/>
  <c r="K274"/>
  <c r="L274" s="1"/>
  <c r="K273"/>
  <c r="K272"/>
  <c r="L272" s="1"/>
  <c r="K271"/>
  <c r="L271" s="1"/>
  <c r="K269"/>
  <c r="L269" s="1"/>
  <c r="K268"/>
  <c r="L268" s="1"/>
  <c r="K267"/>
  <c r="L267" s="1"/>
  <c r="K266"/>
  <c r="L266" s="1"/>
  <c r="K265"/>
  <c r="L265" s="1"/>
  <c r="H263"/>
  <c r="K263" s="1"/>
  <c r="L263" s="1"/>
  <c r="K260"/>
  <c r="L260" s="1"/>
  <c r="K259"/>
  <c r="L259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D7" i="6"/>
  <c r="K6" i="4"/>
  <c r="K6" i="3"/>
  <c r="L6" i="2"/>
  <c r="M177" i="7" l="1"/>
</calcChain>
</file>

<file path=xl/sharedStrings.xml><?xml version="1.0" encoding="utf-8"?>
<sst xmlns="http://schemas.openxmlformats.org/spreadsheetml/2006/main" count="3095" uniqueCount="1177">
  <si>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</si>
  <si>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</si>
  <si>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</si>
  <si>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</si>
  <si>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</si>
  <si>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</si>
  <si>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</si>
  <si>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</si>
  <si>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</si>
  <si>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</si>
  <si>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</si>
  <si>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</si>
  <si>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</si>
  <si>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</si>
  <si>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</si>
  <si>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</si>
  <si>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</si>
  <si>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</si>
  <si>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</si>
  <si>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</si>
  <si>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</si>
  <si>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</si>
  <si>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</si>
  <si>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</si>
  <si>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</si>
  <si>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</si>
  <si>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</si>
  <si>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</si>
  <si>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</si>
  <si>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</si>
  <si>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</si>
  <si>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</si>
  <si>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</si>
  <si>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</si>
  <si>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</si>
  <si>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</si>
  <si>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</si>
  <si>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</si>
  <si>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</si>
  <si>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</si>
  <si>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</si>
  <si>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</si>
  <si>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</si>
  <si>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</si>
  <si>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</si>
  <si>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</si>
  <si>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</si>
  <si>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</si>
  <si>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</si>
  <si>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</si>
  <si>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</si>
  <si>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</si>
  <si>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</si>
  <si>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</si>
  <si>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</si>
  <si>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</si>
  <si>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</si>
  <si>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</si>
  <si>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</si>
  <si>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</si>
  <si>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</si>
  <si>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</si>
  <si>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</si>
  <si>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</si>
  <si>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</si>
  <si>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</si>
  <si>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</si>
  <si>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</si>
  <si>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</si>
  <si>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</si>
  <si>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</si>
  <si>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</si>
  <si>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</si>
  <si>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</si>
  <si>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</si>
  <si>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</si>
  <si>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</si>
  <si>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</si>
  <si>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</si>
  <si>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</si>
  <si>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</si>
  <si>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</si>
  <si>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</si>
  <si>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</si>
  <si>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</si>
  <si>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</si>
  <si>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</si>
  <si>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</si>
  <si>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</si>
  <si>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</si>
  <si>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</si>
  <si>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</si>
  <si>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</si>
  <si>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</si>
  <si>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</si>
  <si>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</si>
  <si>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</si>
  <si>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</si>
  <si>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</si>
  <si>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</si>
  <si>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</si>
  <si>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</si>
  <si>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</si>
  <si>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</si>
  <si>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</si>
  <si>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</si>
  <si>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</si>
  <si>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</si>
  <si>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</si>
  <si>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</si>
  <si>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</si>
  <si>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</si>
  <si>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</si>
  <si>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</si>
  <si>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</si>
  <si>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</si>
  <si>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</si>
  <si>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</si>
  <si>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</si>
  <si>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</si>
  <si>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</si>
  <si>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</si>
  <si>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</si>
  <si>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</si>
  <si>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</si>
  <si>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</si>
  <si>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</si>
  <si>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</si>
  <si>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</si>
  <si>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</si>
  <si>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</si>
  <si>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</si>
  <si>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</si>
  <si>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</si>
  <si>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</si>
  <si>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</si>
  <si>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</si>
  <si>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</si>
  <si>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</si>
  <si>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</si>
  <si>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</si>
  <si>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</si>
  <si>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</si>
  <si>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</si>
  <si>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</si>
  <si>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</si>
  <si>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</si>
  <si>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</si>
  <si>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</si>
  <si>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</si>
  <si>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</si>
  <si>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</si>
  <si>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</si>
  <si>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</si>
  <si>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</si>
  <si>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</si>
  <si>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</si>
  <si>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</si>
  <si>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</si>
  <si>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</si>
  <si>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</si>
  <si>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</si>
  <si>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</si>
  <si>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</si>
  <si>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</si>
  <si>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</si>
  <si>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</si>
  <si>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</si>
  <si>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</si>
  <si>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</si>
  <si>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</si>
  <si>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</si>
  <si>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</si>
  <si>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</si>
  <si>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</si>
  <si>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</si>
  <si>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</si>
  <si>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</si>
  <si>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</si>
  <si>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</si>
  <si>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</si>
  <si>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</si>
  <si>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</si>
  <si>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</si>
  <si>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</si>
  <si>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</si>
  <si>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</si>
  <si>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</si>
  <si>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</si>
  <si>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</si>
  <si>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</si>
  <si>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</si>
  <si>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</si>
  <si>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</si>
  <si>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</si>
  <si>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</si>
  <si>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</si>
  <si>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</si>
  <si>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</si>
  <si>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</si>
  <si>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</si>
  <si>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</si>
  <si>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</si>
  <si>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</si>
  <si>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</si>
  <si>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</si>
  <si>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</si>
  <si>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</si>
  <si>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</si>
  <si>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</si>
  <si>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</si>
  <si>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</si>
  <si>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</si>
  <si>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</si>
  <si>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</si>
  <si>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</si>
  <si>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</si>
  <si>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</si>
  <si>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</si>
  <si>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</si>
  <si>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</si>
  <si>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</si>
  <si>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</si>
  <si>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</si>
  <si>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</si>
  <si>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</si>
  <si>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</si>
  <si>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</si>
  <si>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</si>
  <si>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</si>
  <si>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</si>
  <si>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</si>
  <si>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</si>
  <si>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</si>
  <si>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</si>
  <si>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</si>
  <si>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</si>
  <si>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</si>
  <si>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</si>
  <si>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</si>
  <si>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</si>
  <si>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</si>
  <si>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</si>
  <si>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</si>
  <si>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</si>
  <si>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</si>
  <si>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</si>
  <si>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</si>
  <si>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</si>
  <si>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</si>
  <si>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</si>
  <si>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</si>
  <si>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</si>
  <si>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</si>
  <si>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</si>
  <si>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</si>
  <si>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</si>
  <si>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</si>
  <si>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</si>
  <si>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</si>
  <si>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</si>
  <si>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</si>
  <si>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</si>
  <si>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</si>
  <si>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</si>
  <si>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</si>
  <si>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</si>
  <si>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</si>
  <si>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</si>
  <si>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</si>
  <si>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</si>
  <si>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</si>
  <si>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</si>
  <si>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</si>
  <si>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</si>
  <si>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</si>
  <si>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</si>
  <si>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</si>
  <si>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</si>
  <si>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</si>
  <si>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</si>
  <si>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</si>
  <si>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</si>
  <si>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</si>
  <si>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</si>
  <si>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</si>
  <si>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</si>
  <si>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</si>
  <si>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</si>
  <si>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</si>
  <si>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</si>
  <si>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</si>
  <si>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</si>
  <si>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</si>
  <si>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</si>
  <si>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</si>
  <si>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</si>
  <si>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</si>
  <si>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</si>
  <si>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</si>
  <si>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</si>
  <si>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</si>
  <si>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</si>
  <si>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</si>
  <si>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</si>
  <si>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</si>
  <si>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</si>
  <si>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</si>
  <si>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</si>
  <si>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</si>
  <si>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</si>
  <si>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</si>
  <si>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</si>
  <si>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</si>
  <si>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</si>
  <si>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</si>
  <si>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</si>
  <si>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</si>
  <si>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</si>
  <si>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</si>
  <si>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</si>
  <si>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</si>
  <si>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</si>
  <si>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</si>
  <si>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</si>
  <si>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</si>
  <si>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</si>
  <si>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</si>
  <si>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</si>
  <si>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</si>
  <si>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</si>
  <si>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</si>
  <si>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</si>
  <si>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</si>
  <si>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</si>
  <si>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</si>
  <si>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</si>
  <si>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</si>
  <si>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</si>
  <si>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</si>
  <si>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</si>
  <si>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</si>
  <si>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</si>
  <si>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</si>
  <si>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</si>
  <si>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</si>
  <si>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</si>
  <si>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</si>
  <si>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</si>
  <si>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</si>
  <si>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</si>
  <si>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</si>
  <si>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</si>
  <si>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</si>
  <si>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</si>
  <si>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</si>
  <si>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</si>
  <si>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</si>
  <si>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</si>
  <si>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</si>
  <si>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</si>
  <si>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</si>
  <si>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</si>
  <si>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</si>
  <si>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</si>
  <si>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</si>
  <si>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</si>
  <si>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</si>
  <si>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</si>
  <si>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</si>
  <si>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</si>
  <si>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</si>
  <si>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</si>
  <si>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</si>
  <si>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</si>
  <si>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</si>
  <si>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</si>
  <si>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</si>
  <si>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</si>
  <si>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</si>
  <si>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</si>
  <si>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</si>
  <si>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</si>
  <si>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</si>
  <si>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</si>
  <si>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</si>
  <si>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</si>
  <si>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</si>
  <si>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</si>
  <si>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</si>
  <si>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</si>
  <si>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</si>
  <si>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</si>
  <si>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</si>
  <si>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</si>
  <si>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</si>
  <si>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</si>
  <si>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</si>
  <si>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</si>
  <si>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</si>
  <si>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</si>
  <si>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</si>
  <si>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</si>
  <si>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</si>
  <si>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</si>
  <si>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</si>
  <si>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</si>
  <si>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</si>
  <si>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</si>
  <si>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</si>
  <si>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</si>
  <si>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</si>
  <si>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</si>
  <si>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</si>
  <si>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</si>
  <si>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</si>
  <si>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</si>
  <si>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</si>
  <si>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</si>
  <si>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</si>
  <si>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</si>
  <si>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</si>
  <si>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</si>
  <si>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</si>
  <si>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</si>
  <si>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</si>
  <si>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</si>
  <si>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</si>
  <si>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</si>
  <si>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</si>
  <si>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</si>
  <si>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</si>
  <si>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</si>
  <si>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</si>
  <si>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</si>
  <si>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</si>
  <si>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</si>
  <si>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</si>
  <si>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</si>
  <si>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</si>
  <si>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</si>
  <si>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</si>
  <si>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</si>
  <si>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</si>
  <si>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</si>
  <si>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</si>
  <si>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</si>
  <si>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</si>
  <si>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</si>
  <si>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</si>
  <si>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</si>
  <si>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</si>
  <si>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</si>
  <si>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</si>
  <si>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</si>
  <si>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</si>
  <si>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</si>
  <si>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</si>
  <si>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</si>
  <si>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</si>
  <si>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</si>
  <si>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</si>
  <si>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</si>
  <si>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</si>
  <si>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</si>
  <si>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</si>
  <si>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</si>
  <si>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</si>
  <si>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</si>
  <si>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</si>
  <si>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</si>
  <si>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</si>
  <si>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</si>
  <si>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</si>
  <si>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</si>
  <si>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</si>
  <si>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</si>
  <si>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</si>
  <si>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</si>
  <si>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</si>
  <si>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</si>
  <si>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</si>
  <si>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</si>
  <si>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</si>
  <si>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</si>
  <si>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</si>
  <si>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</si>
  <si>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</si>
  <si>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</si>
  <si>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</si>
  <si>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</si>
  <si>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</si>
  <si>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</si>
  <si>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</si>
  <si>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</si>
  <si>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</si>
  <si>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</si>
  <si>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</si>
  <si>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</si>
  <si>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</si>
  <si>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</si>
  <si>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</si>
  <si>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</si>
  <si>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</si>
  <si>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</si>
  <si>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</si>
  <si>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</si>
  <si>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</si>
  <si>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</si>
  <si>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</si>
  <si>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</si>
  <si>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</si>
  <si>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</si>
  <si>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</si>
  <si>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</si>
  <si>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</si>
  <si>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</si>
  <si>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</si>
  <si>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</si>
  <si>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</si>
  <si>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</si>
  <si>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</si>
  <si>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</si>
  <si>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</si>
  <si>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</si>
  <si>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</si>
  <si>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</si>
  <si>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</si>
  <si>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</si>
  <si>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</si>
  <si>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</si>
  <si>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</si>
  <si>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</si>
  <si>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</si>
  <si>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</si>
  <si>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</si>
  <si>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</si>
  <si>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</si>
  <si>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</si>
  <si>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</si>
  <si>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</si>
  <si>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</si>
  <si>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</si>
  <si>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</si>
  <si>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</si>
  <si>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</si>
  <si>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</si>
  <si>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</si>
  <si>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</si>
  <si>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</si>
  <si>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</si>
  <si>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</si>
  <si>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</si>
  <si>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</si>
  <si>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</si>
  <si>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</si>
  <si>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</si>
  <si>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</si>
  <si>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</si>
  <si>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</si>
  <si>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</si>
  <si>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</si>
  <si>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</si>
  <si>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</si>
  <si>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</si>
  <si>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</si>
  <si>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</si>
  <si>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</si>
  <si>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</si>
  <si>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</si>
  <si>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</si>
  <si>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</si>
  <si>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</si>
  <si>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</si>
  <si>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</si>
  <si>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</si>
  <si>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</si>
  <si>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</si>
  <si>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</si>
  <si>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</si>
  <si>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</si>
  <si>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</si>
  <si>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</si>
  <si>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</si>
  <si>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</si>
  <si>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</si>
  <si>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</si>
  <si>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</si>
  <si>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</si>
  <si>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</si>
  <si>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</si>
  <si>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</si>
  <si>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</si>
  <si>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</si>
  <si>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</si>
  <si>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</si>
  <si>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</si>
  <si>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</si>
  <si>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</si>
  <si>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</si>
  <si>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</si>
  <si>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</si>
  <si>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</si>
  <si>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</si>
  <si>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</si>
  <si>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</si>
  <si>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</si>
  <si>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</si>
  <si>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</si>
  <si>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</si>
  <si>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</si>
  <si>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</si>
  <si>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</si>
  <si>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</si>
  <si>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</si>
  <si>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</si>
  <si>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</si>
  <si>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</si>
  <si>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</si>
  <si>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</si>
  <si>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</si>
  <si>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</si>
  <si>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</si>
  <si>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</si>
  <si>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</si>
  <si>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</si>
  <si>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</si>
  <si>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</si>
  <si>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</si>
  <si>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</si>
  <si>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</si>
  <si>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</si>
  <si>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</si>
  <si>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</si>
  <si>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</si>
  <si>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</si>
  <si>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</si>
  <si>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</si>
  <si>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</si>
  <si>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</si>
  <si>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</si>
  <si>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</si>
  <si>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</si>
  <si>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</si>
  <si>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</si>
  <si>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</si>
  <si>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</si>
  <si>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</si>
  <si>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</si>
  <si>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</si>
  <si>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</si>
  <si>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</si>
  <si>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</si>
  <si>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</si>
  <si>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</si>
  <si>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</si>
  <si>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</si>
  <si>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</si>
  <si>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</si>
  <si>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</si>
  <si>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</si>
  <si>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</si>
  <si>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</si>
  <si>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</si>
  <si>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</si>
  <si>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</si>
  <si>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</si>
  <si>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</si>
  <si>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</si>
  <si>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</si>
  <si>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</si>
  <si>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</si>
  <si>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</si>
  <si>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</si>
  <si>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</si>
  <si>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</si>
  <si>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</si>
  <si>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</si>
  <si>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</si>
  <si>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</si>
  <si>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</si>
  <si>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</si>
  <si>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</si>
  <si>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</si>
  <si>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</si>
  <si>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</si>
  <si>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</si>
  <si>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</si>
  <si>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</si>
  <si>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</si>
  <si>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</si>
  <si>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</si>
  <si>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</si>
  <si>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</si>
  <si>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</si>
  <si>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</si>
  <si>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</si>
  <si>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</si>
  <si>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</si>
  <si>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</si>
  <si>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</si>
  <si>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</si>
  <si>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</si>
  <si>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</si>
  <si>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</si>
  <si>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</si>
  <si>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</si>
  <si>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</si>
  <si>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</si>
  <si>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</si>
  <si>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</si>
  <si>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</si>
  <si>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</si>
  <si>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</si>
  <si>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</si>
  <si>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</si>
  <si>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</si>
  <si>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</si>
  <si>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</si>
  <si>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</si>
  <si>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</si>
  <si>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</si>
  <si>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</si>
  <si>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</si>
  <si>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</si>
  <si>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</si>
  <si>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</si>
  <si>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</si>
  <si>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</si>
  <si>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</si>
  <si>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</si>
  <si>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</si>
  <si>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</si>
  <si>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</si>
  <si>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</si>
  <si>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</si>
  <si>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</si>
  <si>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</si>
  <si>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</si>
  <si>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</si>
  <si>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</si>
  <si>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</si>
  <si>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</si>
  <si>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</si>
  <si>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</si>
  <si>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</si>
  <si>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</si>
  <si>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</si>
  <si>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</si>
  <si>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</si>
  <si>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</si>
  <si>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</si>
  <si>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</si>
  <si>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</si>
  <si>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</si>
  <si>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</si>
  <si>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</si>
  <si>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</si>
  <si>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</si>
  <si>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</si>
  <si>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</si>
  <si>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</si>
  <si>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</si>
  <si>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</si>
  <si>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</si>
  <si>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</si>
  <si>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</si>
  <si>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</si>
  <si>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</si>
  <si>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</si>
  <si>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</si>
  <si>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</si>
  <si>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</si>
  <si>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</si>
  <si>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</si>
  <si>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</si>
  <si>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</si>
  <si>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</si>
  <si>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</si>
  <si>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</si>
  <si>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</si>
  <si>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</si>
  <si>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</si>
  <si>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</si>
  <si>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</si>
  <si>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</si>
  <si>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</si>
  <si>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</si>
  <si>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</si>
  <si>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</si>
  <si>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</si>
  <si>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</si>
  <si>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</si>
  <si>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</si>
  <si>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</si>
  <si>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</si>
  <si>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</si>
  <si>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</si>
  <si>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</si>
  <si>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</si>
  <si>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</si>
  <si>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</si>
  <si>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</si>
  <si>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</si>
  <si>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</si>
  <si>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</si>
  <si>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</si>
  <si>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</si>
  <si>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</si>
  <si>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</si>
  <si>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</si>
  <si>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</si>
  <si>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</si>
  <si>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</si>
  <si>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</si>
  <si>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</si>
  <si>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</si>
  <si>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</si>
  <si>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</si>
  <si>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</si>
  <si>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</si>
  <si>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</si>
  <si>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</si>
  <si>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</si>
  <si>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</si>
  <si>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</si>
  <si>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</si>
  <si>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</si>
  <si>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</si>
  <si>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</si>
  <si>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</si>
  <si>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</si>
  <si>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</si>
  <si>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</si>
  <si>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</si>
  <si>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</si>
  <si>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</si>
  <si>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</si>
  <si>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</si>
  <si>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</si>
  <si>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</si>
  <si>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</si>
  <si>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</si>
  <si>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</si>
  <si>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</si>
  <si>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</si>
  <si>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</si>
  <si>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</si>
  <si>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</si>
  <si>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</si>
  <si>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</si>
  <si>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</si>
  <si>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</si>
  <si>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</si>
  <si>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</si>
  <si>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</si>
  <si>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</si>
  <si>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</si>
  <si>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</si>
  <si>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</si>
  <si>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</si>
  <si>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</si>
  <si>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</si>
  <si>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</si>
  <si>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</si>
  <si>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</si>
  <si>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</si>
  <si>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</si>
  <si>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</si>
  <si>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</si>
  <si>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</si>
  <si>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</si>
  <si>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</si>
  <si>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</si>
  <si>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</si>
  <si>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</si>
  <si>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</si>
  <si>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</si>
  <si>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</si>
  <si>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</si>
  <si>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</si>
  <si>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</si>
  <si>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</si>
  <si>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</si>
  <si>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</si>
  <si>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</si>
  <si>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</si>
  <si>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</si>
  <si>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</si>
  <si>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</si>
  <si>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</si>
  <si>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</si>
  <si>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</si>
  <si>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</si>
  <si>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</si>
  <si>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</si>
  <si>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</si>
  <si>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</si>
  <si>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</si>
  <si>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</si>
  <si>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</si>
  <si>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</si>
  <si>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</si>
  <si>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</si>
  <si>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</si>
  <si>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620-640</t>
  </si>
  <si>
    <t>TCS APRIL FUT</t>
  </si>
  <si>
    <t>3380-3390</t>
  </si>
  <si>
    <t>HEROMOTOCO APRIL FUT</t>
  </si>
  <si>
    <t>HCLTECH APR FUT</t>
  </si>
  <si>
    <t>HCLTECH APR 1090 CE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</si>
  <si>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</si>
  <si>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</si>
  <si>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</si>
  <si>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</si>
  <si>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</si>
  <si>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</si>
  <si>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</si>
  <si>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</si>
  <si>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</si>
  <si>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</si>
  <si>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</si>
  <si>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</si>
  <si>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</si>
  <si>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</si>
  <si>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</si>
  <si>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</si>
  <si>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</si>
  <si>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</si>
  <si>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</si>
  <si>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</si>
  <si>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</si>
  <si>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</si>
  <si>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</si>
  <si>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</si>
  <si>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</si>
  <si>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</si>
  <si>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</si>
  <si>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</si>
  <si>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</si>
  <si>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</si>
  <si>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</si>
  <si>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</si>
  <si>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</si>
  <si>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</si>
  <si>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</si>
  <si>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</si>
  <si>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</si>
  <si>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</si>
  <si>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</si>
  <si>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</si>
  <si>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</si>
  <si>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</si>
  <si>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</si>
  <si>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</si>
  <si>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</si>
  <si>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</si>
  <si>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</si>
  <si>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</si>
  <si>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</si>
  <si>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</si>
  <si>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</si>
  <si>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</si>
  <si>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</si>
  <si>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</si>
  <si>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</si>
  <si>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</si>
  <si>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</si>
  <si>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</si>
  <si>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</si>
  <si>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</si>
  <si>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</si>
  <si>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</si>
  <si>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</si>
  <si>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</si>
  <si>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</si>
  <si>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</si>
  <si>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</si>
  <si>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</si>
  <si>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</si>
  <si>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</si>
  <si>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</si>
  <si>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</si>
  <si>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</si>
  <si>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</si>
  <si>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</si>
  <si>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</si>
  <si>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</si>
  <si>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</si>
  <si>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</si>
  <si>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</si>
  <si>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</si>
  <si>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</si>
  <si>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</si>
  <si>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</si>
  <si>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</si>
  <si>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</si>
  <si>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</si>
  <si>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</si>
  <si>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</si>
  <si>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</si>
  <si>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</si>
  <si>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</si>
  <si>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</si>
  <si>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</si>
  <si>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</si>
  <si>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</si>
  <si>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</si>
  <si>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</si>
  <si>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</si>
  <si>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</si>
  <si>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</si>
  <si>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</si>
  <si>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</si>
  <si>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</si>
  <si>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</si>
  <si>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</si>
  <si>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</si>
  <si>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</si>
  <si>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</si>
  <si>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</si>
  <si>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</si>
  <si>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</si>
  <si>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</si>
  <si>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</si>
  <si>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</si>
  <si>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1220-1240</t>
  </si>
  <si>
    <t>Profit of Rs.1.75/-</t>
  </si>
  <si>
    <t>BANKNIFTY 31600 CE 22-APR</t>
  </si>
  <si>
    <t>Loss of Rs.27.5/-</t>
  </si>
  <si>
    <t>ASIANPAINT 2520 CE APR</t>
  </si>
  <si>
    <t>EXIDEIND 175 CE APR</t>
  </si>
  <si>
    <t>4-5.0</t>
  </si>
  <si>
    <t>HDFCAMC APR FUT</t>
  </si>
  <si>
    <t>Profit of Rs.1.5/-</t>
  </si>
  <si>
    <t>Profit of Rs.7.5/-</t>
  </si>
  <si>
    <t>ALPHA LEON ENTERPRISES LLP</t>
  </si>
  <si>
    <t>OLGA TRADING PRIVATE LIMITED</t>
  </si>
  <si>
    <t>Loss of Rs.6.5/-</t>
  </si>
  <si>
    <t>Profit of Rs.1.8/-</t>
  </si>
  <si>
    <t>ICICIBANK 590 CE APR</t>
  </si>
  <si>
    <t>Profit of Rs.41.5/-</t>
  </si>
  <si>
    <t>Loss of Rs.8/-</t>
  </si>
  <si>
    <t>HDFCLIFE 690 CE APR</t>
  </si>
  <si>
    <t>16-18</t>
  </si>
  <si>
    <t>Profit of Rs.2.25/-</t>
  </si>
  <si>
    <t>Loss of Rs.2.90/-</t>
  </si>
  <si>
    <t>Loss of Rs.1.15/-</t>
  </si>
  <si>
    <t xml:space="preserve">RBLBANK </t>
  </si>
  <si>
    <t xml:space="preserve">LUPIN </t>
  </si>
  <si>
    <t>NIFTY 14400 PE APR</t>
  </si>
  <si>
    <t xml:space="preserve">BIOCON </t>
  </si>
  <si>
    <t xml:space="preserve">GLENMARK </t>
  </si>
  <si>
    <t>Profit of Rs.15.5/-</t>
  </si>
  <si>
    <t>SHANGAR</t>
  </si>
  <si>
    <t>Loss of Rs.33/-</t>
  </si>
  <si>
    <t>Loss of Rs.5/-</t>
  </si>
  <si>
    <t>ASIANPAINT 2560 CE APR</t>
  </si>
  <si>
    <t>Loss of Rs.39/-</t>
  </si>
  <si>
    <t xml:space="preserve">TATACHEM </t>
  </si>
  <si>
    <t>MANSI SHARES &amp; STOCK ADVISORS PVT LTD</t>
  </si>
  <si>
    <t>Profit of Rs.8/-</t>
  </si>
  <si>
    <t>Part Profit of Rs.225/-</t>
  </si>
  <si>
    <t xml:space="preserve">HDFCAMC </t>
  </si>
  <si>
    <t>2790-2810</t>
  </si>
  <si>
    <t>Profit of Rs.38/-</t>
  </si>
  <si>
    <t xml:space="preserve">DHANUKA </t>
  </si>
  <si>
    <t xml:space="preserve">COLPAL </t>
  </si>
  <si>
    <t>1498-1502</t>
  </si>
  <si>
    <t>Profit of Rs.105/-</t>
  </si>
  <si>
    <t>Profit of Rs.13.50/-</t>
  </si>
  <si>
    <t xml:space="preserve">AXISBANK </t>
  </si>
  <si>
    <t>HEROMOTOCO MAY FUT</t>
  </si>
  <si>
    <t>NIFTY 14700 PE APR</t>
  </si>
  <si>
    <t>SSPNFIN</t>
  </si>
  <si>
    <t>ASHOK KUMAR SINGH</t>
  </si>
  <si>
    <t>ESPS FINSERVE PRIVATE LIMITED</t>
  </si>
  <si>
    <t>PNC</t>
  </si>
  <si>
    <t>Pritish Nandy Comm. Ltd.</t>
  </si>
  <si>
    <t>Loss of Rs.23.50/-</t>
  </si>
  <si>
    <t>Part Profit of Rs.22.50/-</t>
  </si>
  <si>
    <t xml:space="preserve">CROMPTON </t>
  </si>
  <si>
    <t>Loss of Rs.42.5/-</t>
  </si>
  <si>
    <t xml:space="preserve">SUMICHEM </t>
  </si>
  <si>
    <t>298-302</t>
  </si>
  <si>
    <t>330-340</t>
  </si>
  <si>
    <t>NIFTY 14900 PE APR</t>
  </si>
  <si>
    <t>50-60</t>
  </si>
  <si>
    <t>HINDUNILVR 2460 CE MAY</t>
  </si>
  <si>
    <t>85-90</t>
  </si>
  <si>
    <t>Loss of Rs.13/-</t>
  </si>
  <si>
    <t>GENNEX</t>
  </si>
  <si>
    <t>PRAGYA MERCANTILE PVT LTD</t>
  </si>
  <si>
    <t>GOENKA BUSINESS &amp; FINANCE LIMITED</t>
  </si>
  <si>
    <t>GRAVITON RESEARCH CAPITAL LLP</t>
  </si>
  <si>
    <t>FILATEX</t>
  </si>
  <si>
    <t>Filatex India Ltd</t>
  </si>
  <si>
    <t>BNALTD</t>
  </si>
  <si>
    <t>RAMESH CHIMANLAL SHAH</t>
  </si>
  <si>
    <t>DEVHARI</t>
  </si>
  <si>
    <t>FESTINO VINCOM LIMITED</t>
  </si>
  <si>
    <t>REGIUS SUPPLIERS PRIVATE LIMITED</t>
  </si>
  <si>
    <t>IFINSER</t>
  </si>
  <si>
    <t>PARAS MAL BOTHRA</t>
  </si>
  <si>
    <t>INDIANACRY</t>
  </si>
  <si>
    <t>GURDIAL SINGH RIAR</t>
  </si>
  <si>
    <t>LAKHOTIA</t>
  </si>
  <si>
    <t>BHARAT B MISHRA HUF</t>
  </si>
  <si>
    <t>VIJAYKUMAR MUKHIYA</t>
  </si>
  <si>
    <t>NUTRICIRCLE</t>
  </si>
  <si>
    <t>VIPUL MOHAN PATEL</t>
  </si>
  <si>
    <t>OSIAJEE</t>
  </si>
  <si>
    <t>ACVC FOREX PRIVATE LIMITED</t>
  </si>
  <si>
    <t>OZONEWORLD</t>
  </si>
  <si>
    <t>JAYANTA RAY CHOUDHURY</t>
  </si>
  <si>
    <t>REMLIFE</t>
  </si>
  <si>
    <t>UPPINANGADYSUDHINDRANAYAK</t>
  </si>
  <si>
    <t>SAURABHMOHNOT</t>
  </si>
  <si>
    <t>ROLTA</t>
  </si>
  <si>
    <t>MULTIPLIER SHARE &amp; STOCK ADVISORS PRIVATE LIMITED</t>
  </si>
  <si>
    <t>RPOWER</t>
  </si>
  <si>
    <t>HOUSING DEVELOPMENT FINANCE CORPORATION LIMITED</t>
  </si>
  <si>
    <t>PAWAN KANSAL</t>
  </si>
  <si>
    <t>MAHESH PRATAP SINGH</t>
  </si>
  <si>
    <t>CHANDER PRAKASH TALWANI</t>
  </si>
  <si>
    <t>SUBASH RAMASHISH MISHRA</t>
  </si>
  <si>
    <t>TOWASOK</t>
  </si>
  <si>
    <t>BHAVINI JAIN</t>
  </si>
  <si>
    <t>SHARAD KANAYALAL SHAH</t>
  </si>
  <si>
    <t>ANDHRSUGAR</t>
  </si>
  <si>
    <t>The Andhra Sugars Ltd</t>
  </si>
  <si>
    <t>VIKAS VIJAYKUMAR KHEMANI</t>
  </si>
  <si>
    <t>BPL</t>
  </si>
  <si>
    <t>BPL Ltd.</t>
  </si>
  <si>
    <t>COFFEEDAY</t>
  </si>
  <si>
    <t>Coffee Day Enterprise Ltd</t>
  </si>
  <si>
    <t>SETU SECURITIES PVT LTD</t>
  </si>
  <si>
    <t>DHAMPURSUG</t>
  </si>
  <si>
    <t>Dhampur Sugar Mills Ltd</t>
  </si>
  <si>
    <t>MBL  &amp; CO. LIMITED</t>
  </si>
  <si>
    <t>WHEELERS DEVELOPERS PRIVATE LIMITED</t>
  </si>
  <si>
    <t>KEERTI</t>
  </si>
  <si>
    <t>Keerti Know &amp; Skill Ltd.</t>
  </si>
  <si>
    <t>MAGADSUGAR</t>
  </si>
  <si>
    <t>Magadh Sugar &amp; Energy Ltd</t>
  </si>
  <si>
    <t>BYTES AND PIXELS FINSOFT LLP .</t>
  </si>
  <si>
    <t>NAVY RAMAVAT (HUF)</t>
  </si>
  <si>
    <t>MANINDS</t>
  </si>
  <si>
    <t>Man Industries (I) Ltd</t>
  </si>
  <si>
    <t>RANASUG</t>
  </si>
  <si>
    <t>Rana Sugars Ltd</t>
  </si>
  <si>
    <t>RCOM</t>
  </si>
  <si>
    <t>Reliance Comm. Ltd.</t>
  </si>
  <si>
    <t>ANKITA VISHAL SHAH</t>
  </si>
  <si>
    <t>RELINFRA</t>
  </si>
  <si>
    <t>Reliance Infrastructu Ltd</t>
  </si>
  <si>
    <t>QE SECURITIES</t>
  </si>
  <si>
    <t>Rolta India Ltd.</t>
  </si>
  <si>
    <t>MULTIPLIER S AND S ADV PVT LTD</t>
  </si>
  <si>
    <t>SWAPNIL MEHTA</t>
  </si>
  <si>
    <t>SHRENIK</t>
  </si>
  <si>
    <t>Shrenik Limited</t>
  </si>
  <si>
    <t>DEVDIP BUILDERS PRIVATE LIMITED</t>
  </si>
  <si>
    <t>TATAMETALI</t>
  </si>
  <si>
    <t>Tata Metaliks Ltd</t>
  </si>
  <si>
    <t>XTX MARKETS LLP</t>
  </si>
  <si>
    <t>BCP</t>
  </si>
  <si>
    <t>B.C. Power Controls Ltd</t>
  </si>
  <si>
    <t>ASHWIN KAMDAR (HUF)</t>
  </si>
  <si>
    <t>Reliance Power Limited</t>
  </si>
  <si>
    <t>TOTAL</t>
  </si>
  <si>
    <t>Total Transport Sys Ltd</t>
  </si>
  <si>
    <t>SHIFALI MEHTA</t>
  </si>
  <si>
    <t>532-535</t>
  </si>
  <si>
    <t>Loss of Rs.12/-</t>
  </si>
  <si>
    <t>Profit of Rs.18/-</t>
  </si>
  <si>
    <t>Loss of Rs.16/-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</si>
</sst>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44319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4" t="s">
        <v>16</v>
      </c>
      <c r="B9" s="586" t="s">
        <v>17</v>
      </c>
      <c r="C9" s="586" t="s">
        <v>18</v>
      </c>
      <c r="D9" s="586" t="s">
        <v>832</v>
      </c>
      <c r="E9" s="260" t="s">
        <v>19</v>
      </c>
      <c r="F9" s="260" t="s">
        <v>20</v>
      </c>
      <c r="G9" s="581" t="s">
        <v>21</v>
      </c>
      <c r="H9" s="582"/>
      <c r="I9" s="583"/>
      <c r="J9" s="581" t="s">
        <v>22</v>
      </c>
      <c r="K9" s="582"/>
      <c r="L9" s="583"/>
      <c r="M9" s="260"/>
      <c r="N9" s="267"/>
      <c r="O9" s="267"/>
      <c r="P9" s="267"/>
    </row>
    <row r="10" spans="1:16" ht="59.25" customHeight="1">
      <c r="A10" s="585"/>
      <c r="B10" s="587" t="s">
        <v>17</v>
      </c>
      <c r="C10" s="587"/>
      <c r="D10" s="58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3" t="s">
        <v>35</v>
      </c>
      <c r="D11" s="464">
        <v>44343</v>
      </c>
      <c r="E11" s="284">
        <v>32893.550000000003</v>
      </c>
      <c r="F11" s="284">
        <v>33101.76666666667</v>
      </c>
      <c r="G11" s="296">
        <v>32603.883333333339</v>
      </c>
      <c r="H11" s="296">
        <v>32314.216666666667</v>
      </c>
      <c r="I11" s="296">
        <v>31816.333333333336</v>
      </c>
      <c r="J11" s="296">
        <v>33391.433333333342</v>
      </c>
      <c r="K11" s="296">
        <v>33889.316666666673</v>
      </c>
      <c r="L11" s="296">
        <v>34178.983333333344</v>
      </c>
      <c r="M11" s="283">
        <v>33599.65</v>
      </c>
      <c r="N11" s="283">
        <v>32812.1</v>
      </c>
      <c r="O11" s="461">
        <v>1356675</v>
      </c>
      <c r="P11" s="462">
        <v>-2.9056556511781861E-2</v>
      </c>
    </row>
    <row r="12" spans="1:16" ht="15">
      <c r="A12" s="263">
        <v>2</v>
      </c>
      <c r="B12" s="362" t="s">
        <v>34</v>
      </c>
      <c r="C12" s="463" t="s">
        <v>36</v>
      </c>
      <c r="D12" s="464">
        <v>44343</v>
      </c>
      <c r="E12" s="297">
        <v>14690.8</v>
      </c>
      <c r="F12" s="297">
        <v>14747.033333333333</v>
      </c>
      <c r="G12" s="298">
        <v>14604.066666666666</v>
      </c>
      <c r="H12" s="298">
        <v>14517.333333333332</v>
      </c>
      <c r="I12" s="298">
        <v>14374.366666666665</v>
      </c>
      <c r="J12" s="298">
        <v>14833.766666666666</v>
      </c>
      <c r="K12" s="298">
        <v>14976.733333333334</v>
      </c>
      <c r="L12" s="298">
        <v>15063.466666666667</v>
      </c>
      <c r="M12" s="285">
        <v>14890</v>
      </c>
      <c r="N12" s="285">
        <v>14660.3</v>
      </c>
      <c r="O12" s="300">
        <v>10856375</v>
      </c>
      <c r="P12" s="301">
        <v>6.0420695852624585E-2</v>
      </c>
    </row>
    <row r="13" spans="1:16" ht="15">
      <c r="A13" s="263">
        <v>3</v>
      </c>
      <c r="B13" s="362" t="s">
        <v>34</v>
      </c>
      <c r="C13" s="463" t="s">
        <v>830</v>
      </c>
      <c r="D13" s="464">
        <v>44343</v>
      </c>
      <c r="E13" s="423">
        <v>15644.15</v>
      </c>
      <c r="F13" s="423">
        <v>15733.449999999999</v>
      </c>
      <c r="G13" s="424">
        <v>15520.699999999997</v>
      </c>
      <c r="H13" s="424">
        <v>15397.249999999998</v>
      </c>
      <c r="I13" s="424">
        <v>15184.499999999996</v>
      </c>
      <c r="J13" s="424">
        <v>15856.899999999998</v>
      </c>
      <c r="K13" s="424">
        <v>16069.650000000001</v>
      </c>
      <c r="L13" s="424">
        <v>16193.099999999999</v>
      </c>
      <c r="M13" s="425">
        <v>15946.2</v>
      </c>
      <c r="N13" s="425">
        <v>15610</v>
      </c>
      <c r="O13" s="426">
        <v>20560</v>
      </c>
      <c r="P13" s="427">
        <v>0.87591240875912413</v>
      </c>
    </row>
    <row r="14" spans="1:16" ht="15">
      <c r="A14" s="263">
        <v>4</v>
      </c>
      <c r="B14" s="382" t="s">
        <v>841</v>
      </c>
      <c r="C14" s="463" t="s">
        <v>735</v>
      </c>
      <c r="D14" s="464">
        <v>44343</v>
      </c>
      <c r="E14" s="297">
        <v>1611.95</v>
      </c>
      <c r="F14" s="297">
        <v>1601.3166666666666</v>
      </c>
      <c r="G14" s="298">
        <v>1554.6333333333332</v>
      </c>
      <c r="H14" s="298">
        <v>1497.3166666666666</v>
      </c>
      <c r="I14" s="298">
        <v>1450.6333333333332</v>
      </c>
      <c r="J14" s="298">
        <v>1658.6333333333332</v>
      </c>
      <c r="K14" s="298">
        <v>1705.3166666666666</v>
      </c>
      <c r="L14" s="298">
        <v>1762.6333333333332</v>
      </c>
      <c r="M14" s="285">
        <v>1648</v>
      </c>
      <c r="N14" s="285">
        <v>1544</v>
      </c>
      <c r="O14" s="300">
        <v>576725</v>
      </c>
      <c r="P14" s="301">
        <v>1.5718562874251496E-2</v>
      </c>
    </row>
    <row r="15" spans="1:16" ht="15">
      <c r="A15" s="263">
        <v>5</v>
      </c>
      <c r="B15" s="362" t="s">
        <v>37</v>
      </c>
      <c r="C15" s="463" t="s">
        <v>38</v>
      </c>
      <c r="D15" s="464">
        <v>44343</v>
      </c>
      <c r="E15" s="297">
        <v>1887.1</v>
      </c>
      <c r="F15" s="297">
        <v>1883.9166666666667</v>
      </c>
      <c r="G15" s="298">
        <v>1860.3333333333335</v>
      </c>
      <c r="H15" s="298">
        <v>1833.5666666666668</v>
      </c>
      <c r="I15" s="298">
        <v>1809.9833333333336</v>
      </c>
      <c r="J15" s="298">
        <v>1910.6833333333334</v>
      </c>
      <c r="K15" s="298">
        <v>1934.2666666666669</v>
      </c>
      <c r="L15" s="298">
        <v>1961.0333333333333</v>
      </c>
      <c r="M15" s="285">
        <v>1907.5</v>
      </c>
      <c r="N15" s="285">
        <v>1857.15</v>
      </c>
      <c r="O15" s="300">
        <v>2418000</v>
      </c>
      <c r="P15" s="301">
        <v>-9.8280098280098278E-3</v>
      </c>
    </row>
    <row r="16" spans="1:16" ht="15">
      <c r="A16" s="263">
        <v>6</v>
      </c>
      <c r="B16" s="362" t="s">
        <v>39</v>
      </c>
      <c r="C16" s="463" t="s">
        <v>40</v>
      </c>
      <c r="D16" s="464">
        <v>44343</v>
      </c>
      <c r="E16" s="297">
        <v>1164.8</v>
      </c>
      <c r="F16" s="297">
        <v>1174.8500000000001</v>
      </c>
      <c r="G16" s="298">
        <v>1142.0000000000002</v>
      </c>
      <c r="H16" s="298">
        <v>1119.2</v>
      </c>
      <c r="I16" s="298">
        <v>1086.3500000000001</v>
      </c>
      <c r="J16" s="298">
        <v>1197.6500000000003</v>
      </c>
      <c r="K16" s="298">
        <v>1230.5000000000002</v>
      </c>
      <c r="L16" s="298">
        <v>1253.3000000000004</v>
      </c>
      <c r="M16" s="285">
        <v>1207.7</v>
      </c>
      <c r="N16" s="285">
        <v>1152.05</v>
      </c>
      <c r="O16" s="300">
        <v>14753000</v>
      </c>
      <c r="P16" s="301">
        <v>2.3802914642609301E-2</v>
      </c>
    </row>
    <row r="17" spans="1:16" ht="15">
      <c r="A17" s="263">
        <v>7</v>
      </c>
      <c r="B17" s="362" t="s">
        <v>39</v>
      </c>
      <c r="C17" s="463" t="s">
        <v>41</v>
      </c>
      <c r="D17" s="464">
        <v>44343</v>
      </c>
      <c r="E17" s="297">
        <v>735.1</v>
      </c>
      <c r="F17" s="297">
        <v>743.15000000000009</v>
      </c>
      <c r="G17" s="298">
        <v>722.10000000000014</v>
      </c>
      <c r="H17" s="298">
        <v>709.1</v>
      </c>
      <c r="I17" s="298">
        <v>688.05000000000007</v>
      </c>
      <c r="J17" s="298">
        <v>756.1500000000002</v>
      </c>
      <c r="K17" s="298">
        <v>777.20000000000016</v>
      </c>
      <c r="L17" s="298">
        <v>790.20000000000027</v>
      </c>
      <c r="M17" s="285">
        <v>764.2</v>
      </c>
      <c r="N17" s="285">
        <v>730.15</v>
      </c>
      <c r="O17" s="300">
        <v>72157500</v>
      </c>
      <c r="P17" s="301">
        <v>4.7342221603369648E-3</v>
      </c>
    </row>
    <row r="18" spans="1:16" ht="15">
      <c r="A18" s="263">
        <v>8</v>
      </c>
      <c r="B18" s="362" t="s">
        <v>51</v>
      </c>
      <c r="C18" s="463" t="s">
        <v>226</v>
      </c>
      <c r="D18" s="464">
        <v>44343</v>
      </c>
      <c r="E18" s="297">
        <v>2773.6</v>
      </c>
      <c r="F18" s="297">
        <v>2777.75</v>
      </c>
      <c r="G18" s="298">
        <v>2758.55</v>
      </c>
      <c r="H18" s="298">
        <v>2743.5</v>
      </c>
      <c r="I18" s="298">
        <v>2724.3</v>
      </c>
      <c r="J18" s="298">
        <v>2792.8</v>
      </c>
      <c r="K18" s="298">
        <v>2812</v>
      </c>
      <c r="L18" s="298">
        <v>2827.05</v>
      </c>
      <c r="M18" s="285">
        <v>2796.95</v>
      </c>
      <c r="N18" s="285">
        <v>2762.7</v>
      </c>
      <c r="O18" s="300">
        <v>226400</v>
      </c>
      <c r="P18" s="301">
        <v>3.5681610247026534E-2</v>
      </c>
    </row>
    <row r="19" spans="1:16" ht="15">
      <c r="A19" s="263">
        <v>9</v>
      </c>
      <c r="B19" s="362" t="s">
        <v>43</v>
      </c>
      <c r="C19" s="463" t="s">
        <v>44</v>
      </c>
      <c r="D19" s="464">
        <v>44343</v>
      </c>
      <c r="E19" s="297">
        <v>813.55</v>
      </c>
      <c r="F19" s="297">
        <v>809.35</v>
      </c>
      <c r="G19" s="298">
        <v>799.2</v>
      </c>
      <c r="H19" s="298">
        <v>784.85</v>
      </c>
      <c r="I19" s="298">
        <v>774.7</v>
      </c>
      <c r="J19" s="298">
        <v>823.7</v>
      </c>
      <c r="K19" s="298">
        <v>833.84999999999991</v>
      </c>
      <c r="L19" s="298">
        <v>848.2</v>
      </c>
      <c r="M19" s="285">
        <v>819.5</v>
      </c>
      <c r="N19" s="285">
        <v>795</v>
      </c>
      <c r="O19" s="300">
        <v>4020000</v>
      </c>
      <c r="P19" s="301">
        <v>2.0822752666328086E-2</v>
      </c>
    </row>
    <row r="20" spans="1:16" ht="15">
      <c r="A20" s="263">
        <v>10</v>
      </c>
      <c r="B20" s="362" t="s">
        <v>37</v>
      </c>
      <c r="C20" s="463" t="s">
        <v>45</v>
      </c>
      <c r="D20" s="464">
        <v>44343</v>
      </c>
      <c r="E20" s="297">
        <v>308.85000000000002</v>
      </c>
      <c r="F20" s="297">
        <v>310.28333333333336</v>
      </c>
      <c r="G20" s="298">
        <v>303.76666666666671</v>
      </c>
      <c r="H20" s="298">
        <v>298.68333333333334</v>
      </c>
      <c r="I20" s="298">
        <v>292.16666666666669</v>
      </c>
      <c r="J20" s="298">
        <v>315.36666666666673</v>
      </c>
      <c r="K20" s="298">
        <v>321.88333333333338</v>
      </c>
      <c r="L20" s="298">
        <v>326.96666666666675</v>
      </c>
      <c r="M20" s="285">
        <v>316.8</v>
      </c>
      <c r="N20" s="285">
        <v>305.2</v>
      </c>
      <c r="O20" s="300">
        <v>19488000</v>
      </c>
      <c r="P20" s="301">
        <v>5.4032127210773974E-2</v>
      </c>
    </row>
    <row r="21" spans="1:16" ht="15">
      <c r="A21" s="263">
        <v>11</v>
      </c>
      <c r="B21" s="362" t="s">
        <v>51</v>
      </c>
      <c r="C21" s="463" t="s">
        <v>294</v>
      </c>
      <c r="D21" s="464">
        <v>44343</v>
      </c>
      <c r="E21" s="297">
        <v>992.2</v>
      </c>
      <c r="F21" s="297">
        <v>988.5</v>
      </c>
      <c r="G21" s="298">
        <v>980</v>
      </c>
      <c r="H21" s="298">
        <v>967.8</v>
      </c>
      <c r="I21" s="298">
        <v>959.3</v>
      </c>
      <c r="J21" s="298">
        <v>1000.7</v>
      </c>
      <c r="K21" s="298">
        <v>1009.2</v>
      </c>
      <c r="L21" s="298">
        <v>1021.4000000000001</v>
      </c>
      <c r="M21" s="285">
        <v>997</v>
      </c>
      <c r="N21" s="285">
        <v>976.3</v>
      </c>
      <c r="O21" s="300">
        <v>1180300</v>
      </c>
      <c r="P21" s="301">
        <v>5.1445369916707499E-2</v>
      </c>
    </row>
    <row r="22" spans="1:16" ht="15">
      <c r="A22" s="263">
        <v>12</v>
      </c>
      <c r="B22" s="362" t="s">
        <v>39</v>
      </c>
      <c r="C22" s="463" t="s">
        <v>46</v>
      </c>
      <c r="D22" s="464">
        <v>44343</v>
      </c>
      <c r="E22" s="297">
        <v>3216.05</v>
      </c>
      <c r="F22" s="297">
        <v>3245.8833333333332</v>
      </c>
      <c r="G22" s="298">
        <v>3174.1666666666665</v>
      </c>
      <c r="H22" s="298">
        <v>3132.2833333333333</v>
      </c>
      <c r="I22" s="298">
        <v>3060.5666666666666</v>
      </c>
      <c r="J22" s="298">
        <v>3287.7666666666664</v>
      </c>
      <c r="K22" s="298">
        <v>3359.4833333333336</v>
      </c>
      <c r="L22" s="298">
        <v>3401.3666666666663</v>
      </c>
      <c r="M22" s="285">
        <v>3317.6</v>
      </c>
      <c r="N22" s="285">
        <v>3204</v>
      </c>
      <c r="O22" s="300">
        <v>1838750</v>
      </c>
      <c r="P22" s="301">
        <v>-6.793478260869565E-4</v>
      </c>
    </row>
    <row r="23" spans="1:16" ht="15">
      <c r="A23" s="263">
        <v>13</v>
      </c>
      <c r="B23" s="362" t="s">
        <v>43</v>
      </c>
      <c r="C23" s="463" t="s">
        <v>47</v>
      </c>
      <c r="D23" s="464">
        <v>44343</v>
      </c>
      <c r="E23" s="297">
        <v>217.6</v>
      </c>
      <c r="F23" s="297">
        <v>213.66666666666666</v>
      </c>
      <c r="G23" s="298">
        <v>202.43333333333331</v>
      </c>
      <c r="H23" s="298">
        <v>187.26666666666665</v>
      </c>
      <c r="I23" s="298">
        <v>176.0333333333333</v>
      </c>
      <c r="J23" s="298">
        <v>228.83333333333331</v>
      </c>
      <c r="K23" s="298">
        <v>240.06666666666666</v>
      </c>
      <c r="L23" s="298">
        <v>255.23333333333332</v>
      </c>
      <c r="M23" s="285">
        <v>224.9</v>
      </c>
      <c r="N23" s="285">
        <v>198.5</v>
      </c>
      <c r="O23" s="300">
        <v>15192500</v>
      </c>
      <c r="P23" s="301">
        <v>4.3440934065934064E-2</v>
      </c>
    </row>
    <row r="24" spans="1:16" ht="15">
      <c r="A24" s="263">
        <v>14</v>
      </c>
      <c r="B24" s="362" t="s">
        <v>43</v>
      </c>
      <c r="C24" s="463" t="s">
        <v>48</v>
      </c>
      <c r="D24" s="464">
        <v>44343</v>
      </c>
      <c r="E24" s="297">
        <v>112.95</v>
      </c>
      <c r="F24" s="297">
        <v>113.88333333333334</v>
      </c>
      <c r="G24" s="298">
        <v>111.36666666666667</v>
      </c>
      <c r="H24" s="298">
        <v>109.78333333333333</v>
      </c>
      <c r="I24" s="298">
        <v>107.26666666666667</v>
      </c>
      <c r="J24" s="298">
        <v>115.46666666666668</v>
      </c>
      <c r="K24" s="298">
        <v>117.98333333333336</v>
      </c>
      <c r="L24" s="298">
        <v>119.56666666666669</v>
      </c>
      <c r="M24" s="285">
        <v>116.4</v>
      </c>
      <c r="N24" s="285">
        <v>112.3</v>
      </c>
      <c r="O24" s="300">
        <v>31549500</v>
      </c>
      <c r="P24" s="301">
        <v>3.9282537800177882E-2</v>
      </c>
    </row>
    <row r="25" spans="1:16" ht="15">
      <c r="A25" s="263">
        <v>15</v>
      </c>
      <c r="B25" s="362" t="s">
        <v>49</v>
      </c>
      <c r="C25" s="463" t="s">
        <v>50</v>
      </c>
      <c r="D25" s="464">
        <v>44343</v>
      </c>
      <c r="E25" s="297">
        <v>2549.6</v>
      </c>
      <c r="F25" s="297">
        <v>2571.1</v>
      </c>
      <c r="G25" s="298">
        <v>2518.9499999999998</v>
      </c>
      <c r="H25" s="298">
        <v>2488.2999999999997</v>
      </c>
      <c r="I25" s="298">
        <v>2436.1499999999996</v>
      </c>
      <c r="J25" s="298">
        <v>2601.75</v>
      </c>
      <c r="K25" s="298">
        <v>2653.9000000000005</v>
      </c>
      <c r="L25" s="298">
        <v>2684.55</v>
      </c>
      <c r="M25" s="285">
        <v>2623.25</v>
      </c>
      <c r="N25" s="285">
        <v>2540.4499999999998</v>
      </c>
      <c r="O25" s="300">
        <v>4097100</v>
      </c>
      <c r="P25" s="301">
        <v>7.9604743083003957E-2</v>
      </c>
    </row>
    <row r="26" spans="1:16" ht="15">
      <c r="A26" s="263">
        <v>16</v>
      </c>
      <c r="B26" s="362" t="s">
        <v>53</v>
      </c>
      <c r="C26" s="463" t="s">
        <v>222</v>
      </c>
      <c r="D26" s="464">
        <v>44343</v>
      </c>
      <c r="E26" s="297">
        <v>1005.75</v>
      </c>
      <c r="F26" s="297">
        <v>1026.75</v>
      </c>
      <c r="G26" s="298">
        <v>971.65000000000009</v>
      </c>
      <c r="H26" s="298">
        <v>937.55000000000007</v>
      </c>
      <c r="I26" s="298">
        <v>882.45000000000016</v>
      </c>
      <c r="J26" s="298">
        <v>1060.8499999999999</v>
      </c>
      <c r="K26" s="298">
        <v>1115.9499999999998</v>
      </c>
      <c r="L26" s="298">
        <v>1150.05</v>
      </c>
      <c r="M26" s="285">
        <v>1081.8499999999999</v>
      </c>
      <c r="N26" s="285">
        <v>992.65</v>
      </c>
      <c r="O26" s="300">
        <v>3183000</v>
      </c>
      <c r="P26" s="301">
        <v>0.1040582726326743</v>
      </c>
    </row>
    <row r="27" spans="1:16" ht="15">
      <c r="A27" s="263">
        <v>17</v>
      </c>
      <c r="B27" s="362" t="s">
        <v>51</v>
      </c>
      <c r="C27" s="463" t="s">
        <v>52</v>
      </c>
      <c r="D27" s="464">
        <v>44343</v>
      </c>
      <c r="E27" s="297">
        <v>985</v>
      </c>
      <c r="F27" s="297">
        <v>983.63333333333333</v>
      </c>
      <c r="G27" s="298">
        <v>971.36666666666667</v>
      </c>
      <c r="H27" s="298">
        <v>957.73333333333335</v>
      </c>
      <c r="I27" s="298">
        <v>945.4666666666667</v>
      </c>
      <c r="J27" s="298">
        <v>997.26666666666665</v>
      </c>
      <c r="K27" s="298">
        <v>1009.5333333333333</v>
      </c>
      <c r="L27" s="298">
        <v>1023.1666666666666</v>
      </c>
      <c r="M27" s="285">
        <v>995.9</v>
      </c>
      <c r="N27" s="285">
        <v>970</v>
      </c>
      <c r="O27" s="300">
        <v>9141600</v>
      </c>
      <c r="P27" s="301">
        <v>-9.1587994927434125E-3</v>
      </c>
    </row>
    <row r="28" spans="1:16" ht="15">
      <c r="A28" s="263">
        <v>18</v>
      </c>
      <c r="B28" s="362" t="s">
        <v>53</v>
      </c>
      <c r="C28" s="463" t="s">
        <v>54</v>
      </c>
      <c r="D28" s="464">
        <v>44343</v>
      </c>
      <c r="E28" s="297">
        <v>716.95</v>
      </c>
      <c r="F28" s="297">
        <v>719.0333333333333</v>
      </c>
      <c r="G28" s="298">
        <v>705.41666666666663</v>
      </c>
      <c r="H28" s="298">
        <v>693.88333333333333</v>
      </c>
      <c r="I28" s="298">
        <v>680.26666666666665</v>
      </c>
      <c r="J28" s="298">
        <v>730.56666666666661</v>
      </c>
      <c r="K28" s="298">
        <v>744.18333333333339</v>
      </c>
      <c r="L28" s="298">
        <v>755.71666666666658</v>
      </c>
      <c r="M28" s="285">
        <v>732.65</v>
      </c>
      <c r="N28" s="285">
        <v>707.5</v>
      </c>
      <c r="O28" s="300">
        <v>40246800</v>
      </c>
      <c r="P28" s="301">
        <v>2.5061890644579601E-2</v>
      </c>
    </row>
    <row r="29" spans="1:16" ht="15">
      <c r="A29" s="263">
        <v>19</v>
      </c>
      <c r="B29" s="362" t="s">
        <v>43</v>
      </c>
      <c r="C29" s="463" t="s">
        <v>55</v>
      </c>
      <c r="D29" s="464">
        <v>44343</v>
      </c>
      <c r="E29" s="297">
        <v>3847.8</v>
      </c>
      <c r="F29" s="297">
        <v>3880.6333333333332</v>
      </c>
      <c r="G29" s="298">
        <v>3776.2666666666664</v>
      </c>
      <c r="H29" s="298">
        <v>3704.7333333333331</v>
      </c>
      <c r="I29" s="298">
        <v>3600.3666666666663</v>
      </c>
      <c r="J29" s="298">
        <v>3952.1666666666665</v>
      </c>
      <c r="K29" s="298">
        <v>4056.5333333333333</v>
      </c>
      <c r="L29" s="298">
        <v>4128.0666666666666</v>
      </c>
      <c r="M29" s="285">
        <v>3985</v>
      </c>
      <c r="N29" s="285">
        <v>3809.1</v>
      </c>
      <c r="O29" s="300">
        <v>2042250</v>
      </c>
      <c r="P29" s="301">
        <v>5.3384912959381046E-2</v>
      </c>
    </row>
    <row r="30" spans="1:16" ht="15">
      <c r="A30" s="263">
        <v>20</v>
      </c>
      <c r="B30" s="362" t="s">
        <v>56</v>
      </c>
      <c r="C30" s="463" t="s">
        <v>57</v>
      </c>
      <c r="D30" s="464">
        <v>44343</v>
      </c>
      <c r="E30" s="297">
        <v>11100.6</v>
      </c>
      <c r="F30" s="297">
        <v>11099.15</v>
      </c>
      <c r="G30" s="298">
        <v>10928.15</v>
      </c>
      <c r="H30" s="298">
        <v>10755.7</v>
      </c>
      <c r="I30" s="298">
        <v>10584.7</v>
      </c>
      <c r="J30" s="298">
        <v>11271.599999999999</v>
      </c>
      <c r="K30" s="298">
        <v>11442.599999999999</v>
      </c>
      <c r="L30" s="298">
        <v>11615.049999999997</v>
      </c>
      <c r="M30" s="285">
        <v>11270.15</v>
      </c>
      <c r="N30" s="285">
        <v>10926.7</v>
      </c>
      <c r="O30" s="300">
        <v>895275</v>
      </c>
      <c r="P30" s="301">
        <v>3.3059281696235399E-2</v>
      </c>
    </row>
    <row r="31" spans="1:16" ht="15">
      <c r="A31" s="263">
        <v>21</v>
      </c>
      <c r="B31" s="362" t="s">
        <v>56</v>
      </c>
      <c r="C31" s="463" t="s">
        <v>58</v>
      </c>
      <c r="D31" s="464">
        <v>44343</v>
      </c>
      <c r="E31" s="297">
        <v>5461.05</v>
      </c>
      <c r="F31" s="297">
        <v>5450.3166666666666</v>
      </c>
      <c r="G31" s="298">
        <v>5361.7333333333336</v>
      </c>
      <c r="H31" s="298">
        <v>5262.416666666667</v>
      </c>
      <c r="I31" s="298">
        <v>5173.8333333333339</v>
      </c>
      <c r="J31" s="298">
        <v>5549.6333333333332</v>
      </c>
      <c r="K31" s="298">
        <v>5638.2166666666672</v>
      </c>
      <c r="L31" s="298">
        <v>5737.5333333333328</v>
      </c>
      <c r="M31" s="285">
        <v>5538.9</v>
      </c>
      <c r="N31" s="285">
        <v>5351</v>
      </c>
      <c r="O31" s="300">
        <v>3894250</v>
      </c>
      <c r="P31" s="301">
        <v>2.8660106980122828E-2</v>
      </c>
    </row>
    <row r="32" spans="1:16" ht="15">
      <c r="A32" s="263">
        <v>22</v>
      </c>
      <c r="B32" s="362" t="s">
        <v>43</v>
      </c>
      <c r="C32" s="463" t="s">
        <v>59</v>
      </c>
      <c r="D32" s="464">
        <v>44343</v>
      </c>
      <c r="E32" s="297">
        <v>1780.1</v>
      </c>
      <c r="F32" s="297">
        <v>1783.8666666666668</v>
      </c>
      <c r="G32" s="298">
        <v>1748.9833333333336</v>
      </c>
      <c r="H32" s="298">
        <v>1717.8666666666668</v>
      </c>
      <c r="I32" s="298">
        <v>1682.9833333333336</v>
      </c>
      <c r="J32" s="298">
        <v>1814.9833333333336</v>
      </c>
      <c r="K32" s="298">
        <v>1849.8666666666668</v>
      </c>
      <c r="L32" s="298">
        <v>1880.9833333333336</v>
      </c>
      <c r="M32" s="285">
        <v>1818.75</v>
      </c>
      <c r="N32" s="285">
        <v>1752.75</v>
      </c>
      <c r="O32" s="300">
        <v>1620400</v>
      </c>
      <c r="P32" s="301">
        <v>4.1923868312757205E-2</v>
      </c>
    </row>
    <row r="33" spans="1:16" ht="15">
      <c r="A33" s="263">
        <v>23</v>
      </c>
      <c r="B33" s="362" t="s">
        <v>53</v>
      </c>
      <c r="C33" s="463" t="s">
        <v>229</v>
      </c>
      <c r="D33" s="464">
        <v>44343</v>
      </c>
      <c r="E33" s="297">
        <v>331.4</v>
      </c>
      <c r="F33" s="297">
        <v>333.15000000000003</v>
      </c>
      <c r="G33" s="298">
        <v>324.30000000000007</v>
      </c>
      <c r="H33" s="298">
        <v>317.20000000000005</v>
      </c>
      <c r="I33" s="298">
        <v>308.35000000000008</v>
      </c>
      <c r="J33" s="298">
        <v>340.25000000000006</v>
      </c>
      <c r="K33" s="298">
        <v>349.10000000000008</v>
      </c>
      <c r="L33" s="298">
        <v>356.20000000000005</v>
      </c>
      <c r="M33" s="285">
        <v>342</v>
      </c>
      <c r="N33" s="285">
        <v>326.05</v>
      </c>
      <c r="O33" s="300">
        <v>15472800</v>
      </c>
      <c r="P33" s="301">
        <v>-9.3350236256770774E-3</v>
      </c>
    </row>
    <row r="34" spans="1:16" ht="15">
      <c r="A34" s="263">
        <v>24</v>
      </c>
      <c r="B34" s="362" t="s">
        <v>53</v>
      </c>
      <c r="C34" s="463" t="s">
        <v>60</v>
      </c>
      <c r="D34" s="464">
        <v>44343</v>
      </c>
      <c r="E34" s="297">
        <v>67.05</v>
      </c>
      <c r="F34" s="297">
        <v>67.100000000000009</v>
      </c>
      <c r="G34" s="298">
        <v>65.40000000000002</v>
      </c>
      <c r="H34" s="298">
        <v>63.750000000000014</v>
      </c>
      <c r="I34" s="298">
        <v>62.050000000000026</v>
      </c>
      <c r="J34" s="298">
        <v>68.750000000000014</v>
      </c>
      <c r="K34" s="298">
        <v>70.45</v>
      </c>
      <c r="L34" s="298">
        <v>72.100000000000009</v>
      </c>
      <c r="M34" s="285">
        <v>68.8</v>
      </c>
      <c r="N34" s="285">
        <v>65.45</v>
      </c>
      <c r="O34" s="300">
        <v>113642100</v>
      </c>
      <c r="P34" s="301">
        <v>9.4574932446476832E-3</v>
      </c>
    </row>
    <row r="35" spans="1:16" ht="15">
      <c r="A35" s="263">
        <v>25</v>
      </c>
      <c r="B35" s="362" t="s">
        <v>49</v>
      </c>
      <c r="C35" s="463" t="s">
        <v>62</v>
      </c>
      <c r="D35" s="464">
        <v>44343</v>
      </c>
      <c r="E35" s="297">
        <v>1371.75</v>
      </c>
      <c r="F35" s="297">
        <v>1368.3166666666666</v>
      </c>
      <c r="G35" s="298">
        <v>1350.1833333333332</v>
      </c>
      <c r="H35" s="298">
        <v>1328.6166666666666</v>
      </c>
      <c r="I35" s="298">
        <v>1310.4833333333331</v>
      </c>
      <c r="J35" s="298">
        <v>1389.8833333333332</v>
      </c>
      <c r="K35" s="298">
        <v>1408.0166666666664</v>
      </c>
      <c r="L35" s="298">
        <v>1429.5833333333333</v>
      </c>
      <c r="M35" s="285">
        <v>1386.45</v>
      </c>
      <c r="N35" s="285">
        <v>1346.75</v>
      </c>
      <c r="O35" s="300">
        <v>1115400</v>
      </c>
      <c r="P35" s="301">
        <v>-0.10974539069359086</v>
      </c>
    </row>
    <row r="36" spans="1:16" ht="15">
      <c r="A36" s="263">
        <v>26</v>
      </c>
      <c r="B36" s="362" t="s">
        <v>63</v>
      </c>
      <c r="C36" s="463" t="s">
        <v>64</v>
      </c>
      <c r="D36" s="464">
        <v>44343</v>
      </c>
      <c r="E36" s="297">
        <v>132.15</v>
      </c>
      <c r="F36" s="297">
        <v>132.66666666666666</v>
      </c>
      <c r="G36" s="298">
        <v>127.98333333333332</v>
      </c>
      <c r="H36" s="298">
        <v>123.81666666666666</v>
      </c>
      <c r="I36" s="298">
        <v>119.13333333333333</v>
      </c>
      <c r="J36" s="298">
        <v>136.83333333333331</v>
      </c>
      <c r="K36" s="298">
        <v>141.51666666666665</v>
      </c>
      <c r="L36" s="298">
        <v>145.68333333333331</v>
      </c>
      <c r="M36" s="285">
        <v>137.35</v>
      </c>
      <c r="N36" s="285">
        <v>128.5</v>
      </c>
      <c r="O36" s="300">
        <v>29708400</v>
      </c>
      <c r="P36" s="301">
        <v>-1.9071518193224592E-2</v>
      </c>
    </row>
    <row r="37" spans="1:16" ht="15">
      <c r="A37" s="263">
        <v>27</v>
      </c>
      <c r="B37" s="362" t="s">
        <v>49</v>
      </c>
      <c r="C37" s="463" t="s">
        <v>65</v>
      </c>
      <c r="D37" s="464">
        <v>44343</v>
      </c>
      <c r="E37" s="297">
        <v>708.15</v>
      </c>
      <c r="F37" s="297">
        <v>710.13333333333333</v>
      </c>
      <c r="G37" s="298">
        <v>701.26666666666665</v>
      </c>
      <c r="H37" s="298">
        <v>694.38333333333333</v>
      </c>
      <c r="I37" s="298">
        <v>685.51666666666665</v>
      </c>
      <c r="J37" s="298">
        <v>717.01666666666665</v>
      </c>
      <c r="K37" s="298">
        <v>725.88333333333321</v>
      </c>
      <c r="L37" s="298">
        <v>732.76666666666665</v>
      </c>
      <c r="M37" s="285">
        <v>719</v>
      </c>
      <c r="N37" s="285">
        <v>703.25</v>
      </c>
      <c r="O37" s="300">
        <v>2927100</v>
      </c>
      <c r="P37" s="301">
        <v>2.2598870056497176E-3</v>
      </c>
    </row>
    <row r="38" spans="1:16" ht="15">
      <c r="A38" s="263">
        <v>28</v>
      </c>
      <c r="B38" s="362" t="s">
        <v>43</v>
      </c>
      <c r="C38" s="463" t="s">
        <v>66</v>
      </c>
      <c r="D38" s="464">
        <v>44343</v>
      </c>
      <c r="E38" s="297">
        <v>613.79999999999995</v>
      </c>
      <c r="F38" s="297">
        <v>612.44999999999993</v>
      </c>
      <c r="G38" s="298">
        <v>599.84999999999991</v>
      </c>
      <c r="H38" s="298">
        <v>585.9</v>
      </c>
      <c r="I38" s="298">
        <v>573.29999999999995</v>
      </c>
      <c r="J38" s="298">
        <v>626.39999999999986</v>
      </c>
      <c r="K38" s="298">
        <v>639</v>
      </c>
      <c r="L38" s="298">
        <v>652.94999999999982</v>
      </c>
      <c r="M38" s="285">
        <v>625.04999999999995</v>
      </c>
      <c r="N38" s="285">
        <v>598.5</v>
      </c>
      <c r="O38" s="300">
        <v>6382500</v>
      </c>
      <c r="P38" s="301">
        <v>1.9161676646706587E-2</v>
      </c>
    </row>
    <row r="39" spans="1:16" ht="15">
      <c r="A39" s="263">
        <v>29</v>
      </c>
      <c r="B39" s="362" t="s">
        <v>67</v>
      </c>
      <c r="C39" s="463" t="s">
        <v>68</v>
      </c>
      <c r="D39" s="464">
        <v>44343</v>
      </c>
      <c r="E39" s="297">
        <v>539.35</v>
      </c>
      <c r="F39" s="297">
        <v>541.65</v>
      </c>
      <c r="G39" s="298">
        <v>534.29999999999995</v>
      </c>
      <c r="H39" s="298">
        <v>529.25</v>
      </c>
      <c r="I39" s="298">
        <v>521.9</v>
      </c>
      <c r="J39" s="298">
        <v>546.69999999999993</v>
      </c>
      <c r="K39" s="298">
        <v>554.05000000000007</v>
      </c>
      <c r="L39" s="298">
        <v>559.09999999999991</v>
      </c>
      <c r="M39" s="285">
        <v>549</v>
      </c>
      <c r="N39" s="285">
        <v>536.6</v>
      </c>
      <c r="O39" s="300">
        <v>93266337</v>
      </c>
      <c r="P39" s="301">
        <v>-2.8102673712125711E-3</v>
      </c>
    </row>
    <row r="40" spans="1:16" ht="15">
      <c r="A40" s="263">
        <v>30</v>
      </c>
      <c r="B40" s="362" t="s">
        <v>63</v>
      </c>
      <c r="C40" s="463" t="s">
        <v>69</v>
      </c>
      <c r="D40" s="464">
        <v>44343</v>
      </c>
      <c r="E40" s="297">
        <v>48.55</v>
      </c>
      <c r="F40" s="297">
        <v>48.199999999999996</v>
      </c>
      <c r="G40" s="298">
        <v>46.699999999999989</v>
      </c>
      <c r="H40" s="298">
        <v>44.849999999999994</v>
      </c>
      <c r="I40" s="298">
        <v>43.349999999999987</v>
      </c>
      <c r="J40" s="298">
        <v>50.04999999999999</v>
      </c>
      <c r="K40" s="298">
        <v>51.550000000000004</v>
      </c>
      <c r="L40" s="298">
        <v>53.399999999999991</v>
      </c>
      <c r="M40" s="285">
        <v>49.7</v>
      </c>
      <c r="N40" s="285">
        <v>46.35</v>
      </c>
      <c r="O40" s="300">
        <v>95917500</v>
      </c>
      <c r="P40" s="301">
        <v>6.278916060806345E-3</v>
      </c>
    </row>
    <row r="41" spans="1:16" ht="15">
      <c r="A41" s="263">
        <v>31</v>
      </c>
      <c r="B41" s="362" t="s">
        <v>51</v>
      </c>
      <c r="C41" s="463" t="s">
        <v>70</v>
      </c>
      <c r="D41" s="464">
        <v>44343</v>
      </c>
      <c r="E41" s="297">
        <v>381.55</v>
      </c>
      <c r="F41" s="297">
        <v>385.75</v>
      </c>
      <c r="G41" s="298">
        <v>376.1</v>
      </c>
      <c r="H41" s="298">
        <v>370.65000000000003</v>
      </c>
      <c r="I41" s="298">
        <v>361.00000000000006</v>
      </c>
      <c r="J41" s="298">
        <v>391.2</v>
      </c>
      <c r="K41" s="298">
        <v>400.84999999999997</v>
      </c>
      <c r="L41" s="298">
        <v>406.29999999999995</v>
      </c>
      <c r="M41" s="285">
        <v>395.4</v>
      </c>
      <c r="N41" s="285">
        <v>380.3</v>
      </c>
      <c r="O41" s="300">
        <v>19490200</v>
      </c>
      <c r="P41" s="301">
        <v>0.11823700184745316</v>
      </c>
    </row>
    <row r="42" spans="1:16" ht="15">
      <c r="A42" s="263">
        <v>32</v>
      </c>
      <c r="B42" s="362" t="s">
        <v>43</v>
      </c>
      <c r="C42" s="463" t="s">
        <v>71</v>
      </c>
      <c r="D42" s="464">
        <v>44343</v>
      </c>
      <c r="E42" s="297">
        <v>13543.95</v>
      </c>
      <c r="F42" s="297">
        <v>13584.983333333332</v>
      </c>
      <c r="G42" s="298">
        <v>13469.966666666664</v>
      </c>
      <c r="H42" s="298">
        <v>13395.983333333332</v>
      </c>
      <c r="I42" s="298">
        <v>13280.966666666664</v>
      </c>
      <c r="J42" s="298">
        <v>13658.966666666664</v>
      </c>
      <c r="K42" s="298">
        <v>13773.98333333333</v>
      </c>
      <c r="L42" s="298">
        <v>13847.966666666664</v>
      </c>
      <c r="M42" s="285">
        <v>13700</v>
      </c>
      <c r="N42" s="285">
        <v>13511</v>
      </c>
      <c r="O42" s="300">
        <v>92750</v>
      </c>
      <c r="P42" s="301">
        <v>4.1549691184727684E-2</v>
      </c>
    </row>
    <row r="43" spans="1:16" ht="15">
      <c r="A43" s="263">
        <v>33</v>
      </c>
      <c r="B43" s="362" t="s">
        <v>72</v>
      </c>
      <c r="C43" s="463" t="s">
        <v>73</v>
      </c>
      <c r="D43" s="464">
        <v>44343</v>
      </c>
      <c r="E43" s="297">
        <v>423.95</v>
      </c>
      <c r="F43" s="297">
        <v>426.83333333333331</v>
      </c>
      <c r="G43" s="298">
        <v>413.31666666666661</v>
      </c>
      <c r="H43" s="298">
        <v>402.68333333333328</v>
      </c>
      <c r="I43" s="298">
        <v>389.16666666666657</v>
      </c>
      <c r="J43" s="298">
        <v>437.46666666666664</v>
      </c>
      <c r="K43" s="298">
        <v>450.98333333333341</v>
      </c>
      <c r="L43" s="298">
        <v>461.61666666666667</v>
      </c>
      <c r="M43" s="285">
        <v>440.35</v>
      </c>
      <c r="N43" s="285">
        <v>416.2</v>
      </c>
      <c r="O43" s="300">
        <v>43633800</v>
      </c>
      <c r="P43" s="301">
        <v>6.4228641671788572E-2</v>
      </c>
    </row>
    <row r="44" spans="1:16" ht="15">
      <c r="A44" s="263">
        <v>34</v>
      </c>
      <c r="B44" s="362" t="s">
        <v>49</v>
      </c>
      <c r="C44" s="463" t="s">
        <v>74</v>
      </c>
      <c r="D44" s="464">
        <v>44343</v>
      </c>
      <c r="E44" s="297">
        <v>3436.35</v>
      </c>
      <c r="F44" s="297">
        <v>3439.4500000000003</v>
      </c>
      <c r="G44" s="298">
        <v>3423.9000000000005</v>
      </c>
      <c r="H44" s="298">
        <v>3411.4500000000003</v>
      </c>
      <c r="I44" s="298">
        <v>3395.9000000000005</v>
      </c>
      <c r="J44" s="298">
        <v>3451.9000000000005</v>
      </c>
      <c r="K44" s="298">
        <v>3467.4500000000007</v>
      </c>
      <c r="L44" s="298">
        <v>3479.9000000000005</v>
      </c>
      <c r="M44" s="285">
        <v>3455</v>
      </c>
      <c r="N44" s="285">
        <v>3427</v>
      </c>
      <c r="O44" s="300">
        <v>1926200</v>
      </c>
      <c r="P44" s="301">
        <v>4.2316017316017314E-2</v>
      </c>
    </row>
    <row r="45" spans="1:16" ht="15">
      <c r="A45" s="263">
        <v>35</v>
      </c>
      <c r="B45" s="362" t="s">
        <v>51</v>
      </c>
      <c r="C45" s="463" t="s">
        <v>75</v>
      </c>
      <c r="D45" s="464">
        <v>44343</v>
      </c>
      <c r="E45" s="297">
        <v>574.70000000000005</v>
      </c>
      <c r="F45" s="297">
        <v>572.88333333333333</v>
      </c>
      <c r="G45" s="298">
        <v>563.36666666666667</v>
      </c>
      <c r="H45" s="298">
        <v>552.0333333333333</v>
      </c>
      <c r="I45" s="298">
        <v>542.51666666666665</v>
      </c>
      <c r="J45" s="298">
        <v>584.2166666666667</v>
      </c>
      <c r="K45" s="298">
        <v>593.73333333333335</v>
      </c>
      <c r="L45" s="298">
        <v>605.06666666666672</v>
      </c>
      <c r="M45" s="285">
        <v>582.4</v>
      </c>
      <c r="N45" s="285">
        <v>561.54999999999995</v>
      </c>
      <c r="O45" s="300">
        <v>15675000</v>
      </c>
      <c r="P45" s="301">
        <v>7.2094995759117899E-3</v>
      </c>
    </row>
    <row r="46" spans="1:16" ht="15">
      <c r="A46" s="263">
        <v>36</v>
      </c>
      <c r="B46" s="362" t="s">
        <v>53</v>
      </c>
      <c r="C46" s="463" t="s">
        <v>76</v>
      </c>
      <c r="D46" s="464">
        <v>44343</v>
      </c>
      <c r="E46" s="297">
        <v>139.4</v>
      </c>
      <c r="F46" s="297">
        <v>140.43333333333337</v>
      </c>
      <c r="G46" s="298">
        <v>136.06666666666672</v>
      </c>
      <c r="H46" s="298">
        <v>132.73333333333335</v>
      </c>
      <c r="I46" s="298">
        <v>128.3666666666667</v>
      </c>
      <c r="J46" s="298">
        <v>143.76666666666674</v>
      </c>
      <c r="K46" s="298">
        <v>148.13333333333335</v>
      </c>
      <c r="L46" s="298">
        <v>151.46666666666675</v>
      </c>
      <c r="M46" s="285">
        <v>144.80000000000001</v>
      </c>
      <c r="N46" s="285">
        <v>137.1</v>
      </c>
      <c r="O46" s="300">
        <v>60512400</v>
      </c>
      <c r="P46" s="301">
        <v>5.3571428571428574E-4</v>
      </c>
    </row>
    <row r="47" spans="1:16" ht="15">
      <c r="A47" s="263">
        <v>37</v>
      </c>
      <c r="B47" s="362" t="s">
        <v>56</v>
      </c>
      <c r="C47" s="463" t="s">
        <v>81</v>
      </c>
      <c r="D47" s="464">
        <v>44343</v>
      </c>
      <c r="E47" s="297">
        <v>574.65</v>
      </c>
      <c r="F47" s="297">
        <v>582.01666666666677</v>
      </c>
      <c r="G47" s="298">
        <v>561.28333333333353</v>
      </c>
      <c r="H47" s="298">
        <v>547.91666666666674</v>
      </c>
      <c r="I47" s="298">
        <v>527.18333333333351</v>
      </c>
      <c r="J47" s="298">
        <v>595.38333333333355</v>
      </c>
      <c r="K47" s="298">
        <v>616.1166666666669</v>
      </c>
      <c r="L47" s="298">
        <v>629.48333333333358</v>
      </c>
      <c r="M47" s="285">
        <v>602.75</v>
      </c>
      <c r="N47" s="285">
        <v>568.65</v>
      </c>
      <c r="O47" s="300">
        <v>4426250</v>
      </c>
      <c r="P47" s="301">
        <v>9.4252163164400493E-2</v>
      </c>
    </row>
    <row r="48" spans="1:16" ht="15">
      <c r="A48" s="263">
        <v>38</v>
      </c>
      <c r="B48" s="382" t="s">
        <v>51</v>
      </c>
      <c r="C48" s="463" t="s">
        <v>82</v>
      </c>
      <c r="D48" s="464">
        <v>44343</v>
      </c>
      <c r="E48" s="297">
        <v>916.3</v>
      </c>
      <c r="F48" s="297">
        <v>915.79999999999984</v>
      </c>
      <c r="G48" s="298">
        <v>905.1999999999997</v>
      </c>
      <c r="H48" s="298">
        <v>894.09999999999991</v>
      </c>
      <c r="I48" s="298">
        <v>883.49999999999977</v>
      </c>
      <c r="J48" s="298">
        <v>926.89999999999964</v>
      </c>
      <c r="K48" s="298">
        <v>937.49999999999977</v>
      </c>
      <c r="L48" s="298">
        <v>948.59999999999957</v>
      </c>
      <c r="M48" s="285">
        <v>926.4</v>
      </c>
      <c r="N48" s="285">
        <v>904.7</v>
      </c>
      <c r="O48" s="300">
        <v>13302250</v>
      </c>
      <c r="P48" s="301">
        <v>2.273863068465767E-2</v>
      </c>
    </row>
    <row r="49" spans="1:16" ht="15">
      <c r="A49" s="263">
        <v>39</v>
      </c>
      <c r="B49" s="362" t="s">
        <v>39</v>
      </c>
      <c r="C49" s="463" t="s">
        <v>83</v>
      </c>
      <c r="D49" s="464">
        <v>44343</v>
      </c>
      <c r="E49" s="297">
        <v>133.55000000000001</v>
      </c>
      <c r="F49" s="297">
        <v>132.13333333333335</v>
      </c>
      <c r="G49" s="298">
        <v>128.9666666666667</v>
      </c>
      <c r="H49" s="298">
        <v>124.38333333333334</v>
      </c>
      <c r="I49" s="298">
        <v>121.21666666666668</v>
      </c>
      <c r="J49" s="298">
        <v>136.7166666666667</v>
      </c>
      <c r="K49" s="298">
        <v>139.88333333333338</v>
      </c>
      <c r="L49" s="298">
        <v>144.46666666666673</v>
      </c>
      <c r="M49" s="285">
        <v>135.30000000000001</v>
      </c>
      <c r="N49" s="285">
        <v>127.55</v>
      </c>
      <c r="O49" s="300">
        <v>33574800</v>
      </c>
      <c r="P49" s="301">
        <v>-5.2057393572868496E-2</v>
      </c>
    </row>
    <row r="50" spans="1:16" ht="15">
      <c r="A50" s="263">
        <v>40</v>
      </c>
      <c r="B50" s="362" t="s">
        <v>106</v>
      </c>
      <c r="C50" s="463" t="s">
        <v>822</v>
      </c>
      <c r="D50" s="464">
        <v>44343</v>
      </c>
      <c r="E50" s="297">
        <v>2871.25</v>
      </c>
      <c r="F50" s="297">
        <v>2873.75</v>
      </c>
      <c r="G50" s="298">
        <v>2823.5</v>
      </c>
      <c r="H50" s="298">
        <v>2775.75</v>
      </c>
      <c r="I50" s="298">
        <v>2725.5</v>
      </c>
      <c r="J50" s="298">
        <v>2921.5</v>
      </c>
      <c r="K50" s="298">
        <v>2971.75</v>
      </c>
      <c r="L50" s="298">
        <v>3019.5</v>
      </c>
      <c r="M50" s="285">
        <v>2924</v>
      </c>
      <c r="N50" s="285">
        <v>2826</v>
      </c>
      <c r="O50" s="300">
        <v>390375</v>
      </c>
      <c r="P50" s="301">
        <v>6.5506653019447289E-2</v>
      </c>
    </row>
    <row r="51" spans="1:16" ht="15">
      <c r="A51" s="263">
        <v>41</v>
      </c>
      <c r="B51" s="362" t="s">
        <v>49</v>
      </c>
      <c r="C51" s="463" t="s">
        <v>84</v>
      </c>
      <c r="D51" s="464">
        <v>44343</v>
      </c>
      <c r="E51" s="297">
        <v>1486.4</v>
      </c>
      <c r="F51" s="297">
        <v>1485.6833333333334</v>
      </c>
      <c r="G51" s="298">
        <v>1474.6166666666668</v>
      </c>
      <c r="H51" s="298">
        <v>1462.8333333333335</v>
      </c>
      <c r="I51" s="298">
        <v>1451.7666666666669</v>
      </c>
      <c r="J51" s="298">
        <v>1497.4666666666667</v>
      </c>
      <c r="K51" s="298">
        <v>1508.5333333333333</v>
      </c>
      <c r="L51" s="298">
        <v>1520.3166666666666</v>
      </c>
      <c r="M51" s="285">
        <v>1496.75</v>
      </c>
      <c r="N51" s="285">
        <v>1473.9</v>
      </c>
      <c r="O51" s="300">
        <v>3571750</v>
      </c>
      <c r="P51" s="301">
        <v>-1.5341566962562718E-2</v>
      </c>
    </row>
    <row r="52" spans="1:16" ht="15">
      <c r="A52" s="263">
        <v>42</v>
      </c>
      <c r="B52" s="362" t="s">
        <v>39</v>
      </c>
      <c r="C52" s="463" t="s">
        <v>85</v>
      </c>
      <c r="D52" s="464">
        <v>44343</v>
      </c>
      <c r="E52" s="297">
        <v>592.75</v>
      </c>
      <c r="F52" s="297">
        <v>585.73333333333323</v>
      </c>
      <c r="G52" s="298">
        <v>564.11666666666645</v>
      </c>
      <c r="H52" s="298">
        <v>535.48333333333323</v>
      </c>
      <c r="I52" s="298">
        <v>513.86666666666645</v>
      </c>
      <c r="J52" s="298">
        <v>614.36666666666645</v>
      </c>
      <c r="K52" s="298">
        <v>635.98333333333323</v>
      </c>
      <c r="L52" s="298">
        <v>664.61666666666645</v>
      </c>
      <c r="M52" s="285">
        <v>607.35</v>
      </c>
      <c r="N52" s="285">
        <v>557.1</v>
      </c>
      <c r="O52" s="300">
        <v>5809671</v>
      </c>
      <c r="P52" s="301">
        <v>6.1696658097686374E-2</v>
      </c>
    </row>
    <row r="53" spans="1:16" ht="15">
      <c r="A53" s="263">
        <v>43</v>
      </c>
      <c r="B53" s="362" t="s">
        <v>53</v>
      </c>
      <c r="C53" s="463" t="s">
        <v>231</v>
      </c>
      <c r="D53" s="464">
        <v>44343</v>
      </c>
      <c r="E53" s="297">
        <v>167.25</v>
      </c>
      <c r="F53" s="297">
        <v>167.96666666666667</v>
      </c>
      <c r="G53" s="298">
        <v>165.78333333333333</v>
      </c>
      <c r="H53" s="298">
        <v>164.31666666666666</v>
      </c>
      <c r="I53" s="298">
        <v>162.13333333333333</v>
      </c>
      <c r="J53" s="298">
        <v>169.43333333333334</v>
      </c>
      <c r="K53" s="298">
        <v>171.61666666666667</v>
      </c>
      <c r="L53" s="298">
        <v>173.08333333333334</v>
      </c>
      <c r="M53" s="285">
        <v>170.15</v>
      </c>
      <c r="N53" s="285">
        <v>166.5</v>
      </c>
      <c r="O53" s="300">
        <v>4929000</v>
      </c>
      <c r="P53" s="301">
        <v>1.0165184243964422E-2</v>
      </c>
    </row>
    <row r="54" spans="1:16" ht="15">
      <c r="A54" s="263">
        <v>44</v>
      </c>
      <c r="B54" s="362" t="s">
        <v>63</v>
      </c>
      <c r="C54" s="463" t="s">
        <v>86</v>
      </c>
      <c r="D54" s="464">
        <v>44343</v>
      </c>
      <c r="E54" s="297">
        <v>838.8</v>
      </c>
      <c r="F54" s="297">
        <v>845.94999999999993</v>
      </c>
      <c r="G54" s="298">
        <v>827.89999999999986</v>
      </c>
      <c r="H54" s="298">
        <v>816.99999999999989</v>
      </c>
      <c r="I54" s="298">
        <v>798.94999999999982</v>
      </c>
      <c r="J54" s="298">
        <v>856.84999999999991</v>
      </c>
      <c r="K54" s="298">
        <v>874.89999999999986</v>
      </c>
      <c r="L54" s="298">
        <v>885.8</v>
      </c>
      <c r="M54" s="285">
        <v>864</v>
      </c>
      <c r="N54" s="285">
        <v>835.05</v>
      </c>
      <c r="O54" s="300">
        <v>1015800</v>
      </c>
      <c r="P54" s="301">
        <v>-3.9160045402951191E-2</v>
      </c>
    </row>
    <row r="55" spans="1:16" ht="15">
      <c r="A55" s="263">
        <v>45</v>
      </c>
      <c r="B55" s="362" t="s">
        <v>49</v>
      </c>
      <c r="C55" s="463" t="s">
        <v>87</v>
      </c>
      <c r="D55" s="464">
        <v>44343</v>
      </c>
      <c r="E55" s="297">
        <v>540.95000000000005</v>
      </c>
      <c r="F55" s="297">
        <v>541.51666666666677</v>
      </c>
      <c r="G55" s="298">
        <v>536.53333333333353</v>
      </c>
      <c r="H55" s="298">
        <v>532.11666666666679</v>
      </c>
      <c r="I55" s="298">
        <v>527.13333333333355</v>
      </c>
      <c r="J55" s="298">
        <v>545.93333333333351</v>
      </c>
      <c r="K55" s="298">
        <v>550.91666666666686</v>
      </c>
      <c r="L55" s="298">
        <v>555.33333333333348</v>
      </c>
      <c r="M55" s="285">
        <v>546.5</v>
      </c>
      <c r="N55" s="285">
        <v>537.1</v>
      </c>
      <c r="O55" s="300">
        <v>12221250</v>
      </c>
      <c r="P55" s="301">
        <v>7.2039473684210528E-2</v>
      </c>
    </row>
    <row r="56" spans="1:16" ht="15">
      <c r="A56" s="263">
        <v>46</v>
      </c>
      <c r="B56" s="362" t="s">
        <v>841</v>
      </c>
      <c r="C56" s="463" t="s">
        <v>342</v>
      </c>
      <c r="D56" s="464">
        <v>44343</v>
      </c>
      <c r="E56" s="297">
        <v>1878.55</v>
      </c>
      <c r="F56" s="297">
        <v>1858.3666666666668</v>
      </c>
      <c r="G56" s="298">
        <v>1803.7333333333336</v>
      </c>
      <c r="H56" s="298">
        <v>1728.9166666666667</v>
      </c>
      <c r="I56" s="298">
        <v>1674.2833333333335</v>
      </c>
      <c r="J56" s="298">
        <v>1933.1833333333336</v>
      </c>
      <c r="K56" s="298">
        <v>1987.8166666666668</v>
      </c>
      <c r="L56" s="298">
        <v>2062.6333333333337</v>
      </c>
      <c r="M56" s="285">
        <v>1913</v>
      </c>
      <c r="N56" s="285">
        <v>1783.55</v>
      </c>
      <c r="O56" s="300">
        <v>1387000</v>
      </c>
      <c r="P56" s="301">
        <v>0.13178294573643412</v>
      </c>
    </row>
    <row r="57" spans="1:16" ht="15">
      <c r="A57" s="263">
        <v>47</v>
      </c>
      <c r="B57" s="362" t="s">
        <v>51</v>
      </c>
      <c r="C57" s="463" t="s">
        <v>90</v>
      </c>
      <c r="D57" s="464">
        <v>44343</v>
      </c>
      <c r="E57" s="297">
        <v>4080.45</v>
      </c>
      <c r="F57" s="297">
        <v>4051.5333333333333</v>
      </c>
      <c r="G57" s="298">
        <v>3954.0666666666666</v>
      </c>
      <c r="H57" s="298">
        <v>3827.6833333333334</v>
      </c>
      <c r="I57" s="298">
        <v>3730.2166666666667</v>
      </c>
      <c r="J57" s="298">
        <v>4177.9166666666661</v>
      </c>
      <c r="K57" s="298">
        <v>4275.3833333333332</v>
      </c>
      <c r="L57" s="298">
        <v>4401.7666666666664</v>
      </c>
      <c r="M57" s="285">
        <v>4149</v>
      </c>
      <c r="N57" s="285">
        <v>3925.15</v>
      </c>
      <c r="O57" s="300">
        <v>2426600</v>
      </c>
      <c r="P57" s="301">
        <v>3.3915636983383041E-2</v>
      </c>
    </row>
    <row r="58" spans="1:16" ht="15">
      <c r="A58" s="263">
        <v>48</v>
      </c>
      <c r="B58" s="362" t="s">
        <v>91</v>
      </c>
      <c r="C58" s="463" t="s">
        <v>92</v>
      </c>
      <c r="D58" s="464">
        <v>44343</v>
      </c>
      <c r="E58" s="297">
        <v>248.2</v>
      </c>
      <c r="F58" s="297">
        <v>249.45000000000002</v>
      </c>
      <c r="G58" s="298">
        <v>243.25000000000003</v>
      </c>
      <c r="H58" s="298">
        <v>238.3</v>
      </c>
      <c r="I58" s="298">
        <v>232.10000000000002</v>
      </c>
      <c r="J58" s="298">
        <v>254.40000000000003</v>
      </c>
      <c r="K58" s="298">
        <v>260.60000000000002</v>
      </c>
      <c r="L58" s="298">
        <v>265.55000000000007</v>
      </c>
      <c r="M58" s="285">
        <v>255.65</v>
      </c>
      <c r="N58" s="285">
        <v>244.5</v>
      </c>
      <c r="O58" s="300">
        <v>29762700</v>
      </c>
      <c r="P58" s="301">
        <v>8.6110489823305741E-3</v>
      </c>
    </row>
    <row r="59" spans="1:16" ht="15">
      <c r="A59" s="263">
        <v>49</v>
      </c>
      <c r="B59" s="362" t="s">
        <v>51</v>
      </c>
      <c r="C59" s="463" t="s">
        <v>93</v>
      </c>
      <c r="D59" s="464">
        <v>44343</v>
      </c>
      <c r="E59" s="297">
        <v>5195.1000000000004</v>
      </c>
      <c r="F59" s="297">
        <v>5194.3833333333341</v>
      </c>
      <c r="G59" s="298">
        <v>5144.7166666666681</v>
      </c>
      <c r="H59" s="298">
        <v>5094.3333333333339</v>
      </c>
      <c r="I59" s="298">
        <v>5044.6666666666679</v>
      </c>
      <c r="J59" s="298">
        <v>5244.7666666666682</v>
      </c>
      <c r="K59" s="298">
        <v>5294.4333333333343</v>
      </c>
      <c r="L59" s="298">
        <v>5344.8166666666684</v>
      </c>
      <c r="M59" s="285">
        <v>5244.05</v>
      </c>
      <c r="N59" s="285">
        <v>5144</v>
      </c>
      <c r="O59" s="300">
        <v>3170500</v>
      </c>
      <c r="P59" s="301">
        <v>4.2498972461981095E-2</v>
      </c>
    </row>
    <row r="60" spans="1:16" ht="15">
      <c r="A60" s="263">
        <v>50</v>
      </c>
      <c r="B60" s="362" t="s">
        <v>43</v>
      </c>
      <c r="C60" s="463" t="s">
        <v>94</v>
      </c>
      <c r="D60" s="464">
        <v>44343</v>
      </c>
      <c r="E60" s="297">
        <v>2433.4</v>
      </c>
      <c r="F60" s="297">
        <v>2447.1166666666668</v>
      </c>
      <c r="G60" s="298">
        <v>2411.8333333333335</v>
      </c>
      <c r="H60" s="298">
        <v>2390.2666666666669</v>
      </c>
      <c r="I60" s="298">
        <v>2354.9833333333336</v>
      </c>
      <c r="J60" s="298">
        <v>2468.6833333333334</v>
      </c>
      <c r="K60" s="298">
        <v>2503.9666666666662</v>
      </c>
      <c r="L60" s="298">
        <v>2525.5333333333333</v>
      </c>
      <c r="M60" s="285">
        <v>2482.4</v>
      </c>
      <c r="N60" s="285">
        <v>2425.5500000000002</v>
      </c>
      <c r="O60" s="300">
        <v>2639700</v>
      </c>
      <c r="P60" s="301">
        <v>-7.6315789473684207E-3</v>
      </c>
    </row>
    <row r="61" spans="1:16" ht="15">
      <c r="A61" s="263">
        <v>51</v>
      </c>
      <c r="B61" s="362" t="s">
        <v>43</v>
      </c>
      <c r="C61" s="463" t="s">
        <v>96</v>
      </c>
      <c r="D61" s="464">
        <v>44343</v>
      </c>
      <c r="E61" s="297">
        <v>1126.45</v>
      </c>
      <c r="F61" s="297">
        <v>1134.2833333333335</v>
      </c>
      <c r="G61" s="298">
        <v>1105.616666666667</v>
      </c>
      <c r="H61" s="298">
        <v>1084.7833333333335</v>
      </c>
      <c r="I61" s="298">
        <v>1056.116666666667</v>
      </c>
      <c r="J61" s="298">
        <v>1155.116666666667</v>
      </c>
      <c r="K61" s="298">
        <v>1183.7833333333335</v>
      </c>
      <c r="L61" s="298">
        <v>1204.616666666667</v>
      </c>
      <c r="M61" s="285">
        <v>1162.95</v>
      </c>
      <c r="N61" s="285">
        <v>1113.45</v>
      </c>
      <c r="O61" s="300">
        <v>3236200</v>
      </c>
      <c r="P61" s="301">
        <v>0.17656468706258749</v>
      </c>
    </row>
    <row r="62" spans="1:16" ht="15">
      <c r="A62" s="263">
        <v>52</v>
      </c>
      <c r="B62" s="362" t="s">
        <v>43</v>
      </c>
      <c r="C62" s="463" t="s">
        <v>97</v>
      </c>
      <c r="D62" s="464">
        <v>44343</v>
      </c>
      <c r="E62" s="297">
        <v>178.9</v>
      </c>
      <c r="F62" s="297">
        <v>180.01666666666665</v>
      </c>
      <c r="G62" s="298">
        <v>176.7833333333333</v>
      </c>
      <c r="H62" s="298">
        <v>174.66666666666666</v>
      </c>
      <c r="I62" s="298">
        <v>171.43333333333331</v>
      </c>
      <c r="J62" s="298">
        <v>182.1333333333333</v>
      </c>
      <c r="K62" s="298">
        <v>185.36666666666665</v>
      </c>
      <c r="L62" s="298">
        <v>187.48333333333329</v>
      </c>
      <c r="M62" s="285">
        <v>183.25</v>
      </c>
      <c r="N62" s="285">
        <v>177.9</v>
      </c>
      <c r="O62" s="300">
        <v>13564800</v>
      </c>
      <c r="P62" s="301">
        <v>-1.1023622047244094E-2</v>
      </c>
    </row>
    <row r="63" spans="1:16" ht="15">
      <c r="A63" s="263">
        <v>53</v>
      </c>
      <c r="B63" s="362" t="s">
        <v>53</v>
      </c>
      <c r="C63" s="463" t="s">
        <v>98</v>
      </c>
      <c r="D63" s="464">
        <v>44343</v>
      </c>
      <c r="E63" s="297">
        <v>80.25</v>
      </c>
      <c r="F63" s="297">
        <v>80.166666666666671</v>
      </c>
      <c r="G63" s="298">
        <v>76.88333333333334</v>
      </c>
      <c r="H63" s="298">
        <v>73.516666666666666</v>
      </c>
      <c r="I63" s="298">
        <v>70.233333333333334</v>
      </c>
      <c r="J63" s="298">
        <v>83.533333333333346</v>
      </c>
      <c r="K63" s="298">
        <v>86.816666666666677</v>
      </c>
      <c r="L63" s="298">
        <v>90.183333333333351</v>
      </c>
      <c r="M63" s="285">
        <v>83.45</v>
      </c>
      <c r="N63" s="285">
        <v>76.8</v>
      </c>
      <c r="O63" s="300">
        <v>54290000</v>
      </c>
      <c r="P63" s="301">
        <v>-7.307495304763531E-2</v>
      </c>
    </row>
    <row r="64" spans="1:16" ht="15">
      <c r="A64" s="263">
        <v>54</v>
      </c>
      <c r="B64" s="382" t="s">
        <v>72</v>
      </c>
      <c r="C64" s="463" t="s">
        <v>99</v>
      </c>
      <c r="D64" s="464">
        <v>44343</v>
      </c>
      <c r="E64" s="297">
        <v>138</v>
      </c>
      <c r="F64" s="297">
        <v>137.68333333333331</v>
      </c>
      <c r="G64" s="298">
        <v>133.16666666666663</v>
      </c>
      <c r="H64" s="298">
        <v>128.33333333333331</v>
      </c>
      <c r="I64" s="298">
        <v>123.81666666666663</v>
      </c>
      <c r="J64" s="298">
        <v>142.51666666666662</v>
      </c>
      <c r="K64" s="298">
        <v>147.03333333333333</v>
      </c>
      <c r="L64" s="298">
        <v>151.86666666666662</v>
      </c>
      <c r="M64" s="285">
        <v>142.19999999999999</v>
      </c>
      <c r="N64" s="285">
        <v>132.85</v>
      </c>
      <c r="O64" s="300">
        <v>31896900</v>
      </c>
      <c r="P64" s="301">
        <v>4.7475961538461536E-2</v>
      </c>
    </row>
    <row r="65" spans="1:16" ht="15">
      <c r="A65" s="263">
        <v>55</v>
      </c>
      <c r="B65" s="362" t="s">
        <v>51</v>
      </c>
      <c r="C65" s="463" t="s">
        <v>100</v>
      </c>
      <c r="D65" s="464">
        <v>44343</v>
      </c>
      <c r="E65" s="297">
        <v>580.29999999999995</v>
      </c>
      <c r="F65" s="297">
        <v>578.4666666666667</v>
      </c>
      <c r="G65" s="298">
        <v>569.43333333333339</v>
      </c>
      <c r="H65" s="298">
        <v>558.56666666666672</v>
      </c>
      <c r="I65" s="298">
        <v>549.53333333333342</v>
      </c>
      <c r="J65" s="298">
        <v>589.33333333333337</v>
      </c>
      <c r="K65" s="298">
        <v>598.36666666666667</v>
      </c>
      <c r="L65" s="298">
        <v>609.23333333333335</v>
      </c>
      <c r="M65" s="285">
        <v>587.5</v>
      </c>
      <c r="N65" s="285">
        <v>567.6</v>
      </c>
      <c r="O65" s="300">
        <v>8058050</v>
      </c>
      <c r="P65" s="301">
        <v>6.5217391304347824E-2</v>
      </c>
    </row>
    <row r="66" spans="1:16" ht="15">
      <c r="A66" s="263">
        <v>56</v>
      </c>
      <c r="B66" s="362" t="s">
        <v>101</v>
      </c>
      <c r="C66" s="463" t="s">
        <v>102</v>
      </c>
      <c r="D66" s="464">
        <v>44343</v>
      </c>
      <c r="E66" s="297">
        <v>22.95</v>
      </c>
      <c r="F66" s="297">
        <v>22.833333333333332</v>
      </c>
      <c r="G66" s="298">
        <v>22.616666666666664</v>
      </c>
      <c r="H66" s="298">
        <v>22.283333333333331</v>
      </c>
      <c r="I66" s="298">
        <v>22.066666666666663</v>
      </c>
      <c r="J66" s="298">
        <v>23.166666666666664</v>
      </c>
      <c r="K66" s="298">
        <v>23.383333333333333</v>
      </c>
      <c r="L66" s="298">
        <v>23.716666666666665</v>
      </c>
      <c r="M66" s="285">
        <v>23.05</v>
      </c>
      <c r="N66" s="285">
        <v>22.5</v>
      </c>
      <c r="O66" s="300">
        <v>145710000</v>
      </c>
      <c r="P66" s="301">
        <v>-1.3256132866067347E-2</v>
      </c>
    </row>
    <row r="67" spans="1:16" ht="15">
      <c r="A67" s="263">
        <v>57</v>
      </c>
      <c r="B67" s="362" t="s">
        <v>49</v>
      </c>
      <c r="C67" s="463" t="s">
        <v>103</v>
      </c>
      <c r="D67" s="464">
        <v>44343</v>
      </c>
      <c r="E67" s="423">
        <v>694.85</v>
      </c>
      <c r="F67" s="423">
        <v>699.21666666666658</v>
      </c>
      <c r="G67" s="424">
        <v>686.93333333333317</v>
      </c>
      <c r="H67" s="424">
        <v>679.01666666666654</v>
      </c>
      <c r="I67" s="424">
        <v>666.73333333333312</v>
      </c>
      <c r="J67" s="424">
        <v>707.13333333333321</v>
      </c>
      <c r="K67" s="424">
        <v>719.41666666666674</v>
      </c>
      <c r="L67" s="424">
        <v>727.33333333333326</v>
      </c>
      <c r="M67" s="425">
        <v>711.5</v>
      </c>
      <c r="N67" s="425">
        <v>691.3</v>
      </c>
      <c r="O67" s="426">
        <v>4130000</v>
      </c>
      <c r="P67" s="427">
        <v>3.4310042574505387E-2</v>
      </c>
    </row>
    <row r="68" spans="1:16" ht="15">
      <c r="A68" s="263">
        <v>58</v>
      </c>
      <c r="B68" s="362" t="s">
        <v>91</v>
      </c>
      <c r="C68" s="463" t="s">
        <v>244</v>
      </c>
      <c r="D68" s="464">
        <v>44343</v>
      </c>
      <c r="E68" s="297">
        <v>1365.65</v>
      </c>
      <c r="F68" s="297">
        <v>1372.7166666666669</v>
      </c>
      <c r="G68" s="298">
        <v>1352.9833333333338</v>
      </c>
      <c r="H68" s="298">
        <v>1340.3166666666668</v>
      </c>
      <c r="I68" s="298">
        <v>1320.5833333333337</v>
      </c>
      <c r="J68" s="298">
        <v>1385.3833333333339</v>
      </c>
      <c r="K68" s="298">
        <v>1405.116666666667</v>
      </c>
      <c r="L68" s="298">
        <v>1417.783333333334</v>
      </c>
      <c r="M68" s="285">
        <v>1392.45</v>
      </c>
      <c r="N68" s="285">
        <v>1360.05</v>
      </c>
      <c r="O68" s="300">
        <v>1513850</v>
      </c>
      <c r="P68" s="301">
        <v>1.2608695652173913E-2</v>
      </c>
    </row>
    <row r="69" spans="1:16" ht="15">
      <c r="A69" s="263">
        <v>59</v>
      </c>
      <c r="B69" s="382" t="s">
        <v>51</v>
      </c>
      <c r="C69" s="463" t="s">
        <v>367</v>
      </c>
      <c r="D69" s="464">
        <v>44343</v>
      </c>
      <c r="E69" s="297">
        <v>336.1</v>
      </c>
      <c r="F69" s="297">
        <v>336.5</v>
      </c>
      <c r="G69" s="298">
        <v>331</v>
      </c>
      <c r="H69" s="298">
        <v>325.89999999999998</v>
      </c>
      <c r="I69" s="298">
        <v>320.39999999999998</v>
      </c>
      <c r="J69" s="298">
        <v>341.6</v>
      </c>
      <c r="K69" s="298">
        <v>347.1</v>
      </c>
      <c r="L69" s="298">
        <v>352.20000000000005</v>
      </c>
      <c r="M69" s="285">
        <v>342</v>
      </c>
      <c r="N69" s="285">
        <v>331.4</v>
      </c>
      <c r="O69" s="300">
        <v>5767550</v>
      </c>
      <c r="P69" s="301">
        <v>4.6400449943757027E-2</v>
      </c>
    </row>
    <row r="70" spans="1:16" ht="15">
      <c r="A70" s="263">
        <v>60</v>
      </c>
      <c r="B70" s="362" t="s">
        <v>37</v>
      </c>
      <c r="C70" s="463" t="s">
        <v>104</v>
      </c>
      <c r="D70" s="464">
        <v>44343</v>
      </c>
      <c r="E70" s="297">
        <v>1407.95</v>
      </c>
      <c r="F70" s="297">
        <v>1387.4666666666665</v>
      </c>
      <c r="G70" s="298">
        <v>1360.633333333333</v>
      </c>
      <c r="H70" s="298">
        <v>1313.3166666666666</v>
      </c>
      <c r="I70" s="298">
        <v>1286.4833333333331</v>
      </c>
      <c r="J70" s="298">
        <v>1434.7833333333328</v>
      </c>
      <c r="K70" s="298">
        <v>1461.6166666666663</v>
      </c>
      <c r="L70" s="298">
        <v>1508.9333333333327</v>
      </c>
      <c r="M70" s="285">
        <v>1414.3</v>
      </c>
      <c r="N70" s="285">
        <v>1340.15</v>
      </c>
      <c r="O70" s="300">
        <v>14136475</v>
      </c>
      <c r="P70" s="301">
        <v>3.4733328697587093E-2</v>
      </c>
    </row>
    <row r="71" spans="1:16" ht="15">
      <c r="A71" s="263">
        <v>61</v>
      </c>
      <c r="B71" s="362" t="s">
        <v>72</v>
      </c>
      <c r="C71" s="463" t="s">
        <v>372</v>
      </c>
      <c r="D71" s="464">
        <v>44343</v>
      </c>
      <c r="E71" s="297">
        <v>533.45000000000005</v>
      </c>
      <c r="F71" s="297">
        <v>533.80000000000007</v>
      </c>
      <c r="G71" s="298">
        <v>524.60000000000014</v>
      </c>
      <c r="H71" s="298">
        <v>515.75000000000011</v>
      </c>
      <c r="I71" s="298">
        <v>506.55000000000018</v>
      </c>
      <c r="J71" s="298">
        <v>542.65000000000009</v>
      </c>
      <c r="K71" s="298">
        <v>551.85000000000014</v>
      </c>
      <c r="L71" s="298">
        <v>560.70000000000005</v>
      </c>
      <c r="M71" s="285">
        <v>543</v>
      </c>
      <c r="N71" s="285">
        <v>524.95000000000005</v>
      </c>
      <c r="O71" s="300">
        <v>812500</v>
      </c>
      <c r="P71" s="301">
        <v>2.5236593059936908E-2</v>
      </c>
    </row>
    <row r="72" spans="1:16" ht="15">
      <c r="A72" s="263">
        <v>62</v>
      </c>
      <c r="B72" s="362" t="s">
        <v>63</v>
      </c>
      <c r="C72" s="463" t="s">
        <v>105</v>
      </c>
      <c r="D72" s="464">
        <v>44343</v>
      </c>
      <c r="E72" s="297">
        <v>993.8</v>
      </c>
      <c r="F72" s="297">
        <v>1006.4499999999999</v>
      </c>
      <c r="G72" s="298">
        <v>974.55</v>
      </c>
      <c r="H72" s="298">
        <v>955.30000000000007</v>
      </c>
      <c r="I72" s="298">
        <v>923.40000000000009</v>
      </c>
      <c r="J72" s="298">
        <v>1025.6999999999998</v>
      </c>
      <c r="K72" s="298">
        <v>1057.5999999999997</v>
      </c>
      <c r="L72" s="298">
        <v>1076.8499999999997</v>
      </c>
      <c r="M72" s="285">
        <v>1038.3499999999999</v>
      </c>
      <c r="N72" s="285">
        <v>987.2</v>
      </c>
      <c r="O72" s="300">
        <v>4609000</v>
      </c>
      <c r="P72" s="301">
        <v>2.0593445527015058E-2</v>
      </c>
    </row>
    <row r="73" spans="1:16" ht="15">
      <c r="A73" s="263">
        <v>63</v>
      </c>
      <c r="B73" s="362" t="s">
        <v>106</v>
      </c>
      <c r="C73" s="463" t="s">
        <v>107</v>
      </c>
      <c r="D73" s="464">
        <v>44343</v>
      </c>
      <c r="E73" s="297">
        <v>904.35</v>
      </c>
      <c r="F73" s="297">
        <v>908.63333333333333</v>
      </c>
      <c r="G73" s="298">
        <v>896.7166666666667</v>
      </c>
      <c r="H73" s="298">
        <v>889.08333333333337</v>
      </c>
      <c r="I73" s="298">
        <v>877.16666666666674</v>
      </c>
      <c r="J73" s="298">
        <v>916.26666666666665</v>
      </c>
      <c r="K73" s="298">
        <v>928.18333333333339</v>
      </c>
      <c r="L73" s="298">
        <v>935.81666666666661</v>
      </c>
      <c r="M73" s="285">
        <v>920.55</v>
      </c>
      <c r="N73" s="285">
        <v>901</v>
      </c>
      <c r="O73" s="300">
        <v>23205700</v>
      </c>
      <c r="P73" s="301">
        <v>6.2089513984557719E-2</v>
      </c>
    </row>
    <row r="74" spans="1:16" ht="15">
      <c r="A74" s="263">
        <v>64</v>
      </c>
      <c r="B74" s="362" t="s">
        <v>56</v>
      </c>
      <c r="C74" s="463" t="s">
        <v>108</v>
      </c>
      <c r="D74" s="464">
        <v>44343</v>
      </c>
      <c r="E74" s="297">
        <v>2435.25</v>
      </c>
      <c r="F74" s="297">
        <v>2470.4166666666665</v>
      </c>
      <c r="G74" s="298">
        <v>2390.833333333333</v>
      </c>
      <c r="H74" s="298">
        <v>2346.4166666666665</v>
      </c>
      <c r="I74" s="298">
        <v>2266.833333333333</v>
      </c>
      <c r="J74" s="298">
        <v>2514.833333333333</v>
      </c>
      <c r="K74" s="298">
        <v>2594.4166666666661</v>
      </c>
      <c r="L74" s="298">
        <v>2638.833333333333</v>
      </c>
      <c r="M74" s="285">
        <v>2550</v>
      </c>
      <c r="N74" s="285">
        <v>2426</v>
      </c>
      <c r="O74" s="300">
        <v>15729300</v>
      </c>
      <c r="P74" s="301">
        <v>9.9989510122731565E-2</v>
      </c>
    </row>
    <row r="75" spans="1:16" ht="15">
      <c r="A75" s="263">
        <v>65</v>
      </c>
      <c r="B75" s="362" t="s">
        <v>56</v>
      </c>
      <c r="C75" s="463" t="s">
        <v>248</v>
      </c>
      <c r="D75" s="464">
        <v>44343</v>
      </c>
      <c r="E75" s="297">
        <v>2792.3</v>
      </c>
      <c r="F75" s="297">
        <v>2803.6833333333338</v>
      </c>
      <c r="G75" s="298">
        <v>2763.7166666666676</v>
      </c>
      <c r="H75" s="298">
        <v>2735.1333333333337</v>
      </c>
      <c r="I75" s="298">
        <v>2695.1666666666674</v>
      </c>
      <c r="J75" s="298">
        <v>2832.2666666666678</v>
      </c>
      <c r="K75" s="298">
        <v>2872.233333333334</v>
      </c>
      <c r="L75" s="298">
        <v>2900.816666666668</v>
      </c>
      <c r="M75" s="285">
        <v>2843.65</v>
      </c>
      <c r="N75" s="285">
        <v>2775.1</v>
      </c>
      <c r="O75" s="300">
        <v>615400</v>
      </c>
      <c r="P75" s="301">
        <v>3.2203958403220392E-2</v>
      </c>
    </row>
    <row r="76" spans="1:16" ht="15">
      <c r="A76" s="263">
        <v>66</v>
      </c>
      <c r="B76" s="362" t="s">
        <v>53</v>
      </c>
      <c r="C76" t="s">
        <v>109</v>
      </c>
      <c r="D76" s="464">
        <v>44343</v>
      </c>
      <c r="E76" s="423">
        <v>1418.1</v>
      </c>
      <c r="F76" s="423">
        <v>1429.1666666666667</v>
      </c>
      <c r="G76" s="424">
        <v>1401.3833333333334</v>
      </c>
      <c r="H76" s="424">
        <v>1384.6666666666667</v>
      </c>
      <c r="I76" s="424">
        <v>1356.8833333333334</v>
      </c>
      <c r="J76" s="424">
        <v>1445.8833333333334</v>
      </c>
      <c r="K76" s="424">
        <v>1473.6666666666667</v>
      </c>
      <c r="L76" s="424">
        <v>1490.3833333333334</v>
      </c>
      <c r="M76" s="425">
        <v>1456.95</v>
      </c>
      <c r="N76" s="425">
        <v>1412.45</v>
      </c>
      <c r="O76" s="426">
        <v>22374550</v>
      </c>
      <c r="P76" s="427">
        <v>9.3310758149909967E-2</v>
      </c>
    </row>
    <row r="77" spans="1:16" ht="15">
      <c r="A77" s="263">
        <v>67</v>
      </c>
      <c r="B77" s="362" t="s">
        <v>56</v>
      </c>
      <c r="C77" s="463" t="s">
        <v>249</v>
      </c>
      <c r="D77" s="464">
        <v>44343</v>
      </c>
      <c r="E77" s="297">
        <v>669.5</v>
      </c>
      <c r="F77" s="297">
        <v>671.7833333333333</v>
      </c>
      <c r="G77" s="298">
        <v>663.71666666666658</v>
      </c>
      <c r="H77" s="298">
        <v>657.93333333333328</v>
      </c>
      <c r="I77" s="298">
        <v>649.86666666666656</v>
      </c>
      <c r="J77" s="298">
        <v>677.56666666666661</v>
      </c>
      <c r="K77" s="298">
        <v>685.63333333333321</v>
      </c>
      <c r="L77" s="298">
        <v>691.41666666666663</v>
      </c>
      <c r="M77" s="285">
        <v>679.85</v>
      </c>
      <c r="N77" s="285">
        <v>666</v>
      </c>
      <c r="O77" s="300">
        <v>11877800</v>
      </c>
      <c r="P77" s="301">
        <v>4.4597078456031732E-2</v>
      </c>
    </row>
    <row r="78" spans="1:16" ht="15">
      <c r="A78" s="263">
        <v>68</v>
      </c>
      <c r="B78" s="382" t="s">
        <v>43</v>
      </c>
      <c r="C78" s="463" t="s">
        <v>110</v>
      </c>
      <c r="D78" s="464">
        <v>44343</v>
      </c>
      <c r="E78" s="297">
        <v>2830.6</v>
      </c>
      <c r="F78" s="297">
        <v>2841.4499999999994</v>
      </c>
      <c r="G78" s="298">
        <v>2811.1999999999989</v>
      </c>
      <c r="H78" s="298">
        <v>2791.7999999999997</v>
      </c>
      <c r="I78" s="298">
        <v>2761.5499999999993</v>
      </c>
      <c r="J78" s="298">
        <v>2860.8499999999985</v>
      </c>
      <c r="K78" s="298">
        <v>2891.0999999999995</v>
      </c>
      <c r="L78" s="298">
        <v>2910.4999999999982</v>
      </c>
      <c r="M78" s="285">
        <v>2871.7</v>
      </c>
      <c r="N78" s="285">
        <v>2822.05</v>
      </c>
      <c r="O78" s="300">
        <v>3382800</v>
      </c>
      <c r="P78" s="301">
        <v>0.12400318979266348</v>
      </c>
    </row>
    <row r="79" spans="1:16" ht="15">
      <c r="A79" s="263">
        <v>69</v>
      </c>
      <c r="B79" s="362" t="s">
        <v>111</v>
      </c>
      <c r="C79" s="463" t="s">
        <v>112</v>
      </c>
      <c r="D79" s="464">
        <v>44343</v>
      </c>
      <c r="E79" s="297">
        <v>366</v>
      </c>
      <c r="F79" s="297">
        <v>369.4666666666667</v>
      </c>
      <c r="G79" s="298">
        <v>359.18333333333339</v>
      </c>
      <c r="H79" s="298">
        <v>352.36666666666667</v>
      </c>
      <c r="I79" s="298">
        <v>342.08333333333337</v>
      </c>
      <c r="J79" s="298">
        <v>376.28333333333342</v>
      </c>
      <c r="K79" s="298">
        <v>386.56666666666672</v>
      </c>
      <c r="L79" s="298">
        <v>393.38333333333344</v>
      </c>
      <c r="M79" s="285">
        <v>379.75</v>
      </c>
      <c r="N79" s="285">
        <v>362.65</v>
      </c>
      <c r="O79" s="300">
        <v>34638650</v>
      </c>
      <c r="P79" s="301">
        <v>-6.1073411474398516E-3</v>
      </c>
    </row>
    <row r="80" spans="1:16" ht="15">
      <c r="A80" s="263">
        <v>70</v>
      </c>
      <c r="B80" s="362" t="s">
        <v>72</v>
      </c>
      <c r="C80" s="463" t="s">
        <v>113</v>
      </c>
      <c r="D80" s="464">
        <v>44343</v>
      </c>
      <c r="E80" s="297">
        <v>235.45</v>
      </c>
      <c r="F80" s="297">
        <v>237.61666666666665</v>
      </c>
      <c r="G80" s="298">
        <v>228.5333333333333</v>
      </c>
      <c r="H80" s="298">
        <v>221.61666666666665</v>
      </c>
      <c r="I80" s="298">
        <v>212.5333333333333</v>
      </c>
      <c r="J80" s="298">
        <v>244.5333333333333</v>
      </c>
      <c r="K80" s="298">
        <v>253.61666666666662</v>
      </c>
      <c r="L80" s="298">
        <v>260.5333333333333</v>
      </c>
      <c r="M80" s="285">
        <v>246.7</v>
      </c>
      <c r="N80" s="285">
        <v>230.7</v>
      </c>
      <c r="O80" s="300">
        <v>24694200</v>
      </c>
      <c r="P80" s="301">
        <v>0.13968847352024921</v>
      </c>
    </row>
    <row r="81" spans="1:16" ht="15">
      <c r="A81" s="263">
        <v>71</v>
      </c>
      <c r="B81" s="362" t="s">
        <v>49</v>
      </c>
      <c r="C81" s="463" t="s">
        <v>114</v>
      </c>
      <c r="D81" s="464">
        <v>44343</v>
      </c>
      <c r="E81" s="297">
        <v>2361.6999999999998</v>
      </c>
      <c r="F81" s="297">
        <v>2381.9500000000003</v>
      </c>
      <c r="G81" s="298">
        <v>2315.7500000000005</v>
      </c>
      <c r="H81" s="298">
        <v>2269.8000000000002</v>
      </c>
      <c r="I81" s="298">
        <v>2203.6000000000004</v>
      </c>
      <c r="J81" s="298">
        <v>2427.9000000000005</v>
      </c>
      <c r="K81" s="298">
        <v>2494.1000000000004</v>
      </c>
      <c r="L81" s="298">
        <v>2540.0500000000006</v>
      </c>
      <c r="M81" s="285">
        <v>2448.15</v>
      </c>
      <c r="N81" s="285">
        <v>2336</v>
      </c>
      <c r="O81" s="300">
        <v>7520400</v>
      </c>
      <c r="P81" s="301">
        <v>9.1716749412072113E-2</v>
      </c>
    </row>
    <row r="82" spans="1:16" ht="15">
      <c r="A82" s="263">
        <v>72</v>
      </c>
      <c r="B82" s="362" t="s">
        <v>56</v>
      </c>
      <c r="C82" s="463" t="s">
        <v>115</v>
      </c>
      <c r="D82" s="464">
        <v>44343</v>
      </c>
      <c r="E82" s="297">
        <v>181.85</v>
      </c>
      <c r="F82" s="297">
        <v>182.51666666666665</v>
      </c>
      <c r="G82" s="298">
        <v>177.7833333333333</v>
      </c>
      <c r="H82" s="298">
        <v>173.71666666666664</v>
      </c>
      <c r="I82" s="298">
        <v>168.98333333333329</v>
      </c>
      <c r="J82" s="298">
        <v>186.58333333333331</v>
      </c>
      <c r="K82" s="298">
        <v>191.31666666666666</v>
      </c>
      <c r="L82" s="298">
        <v>195.38333333333333</v>
      </c>
      <c r="M82" s="285">
        <v>187.25</v>
      </c>
      <c r="N82" s="285">
        <v>178.45</v>
      </c>
      <c r="O82" s="300">
        <v>23612700</v>
      </c>
      <c r="P82" s="301">
        <v>1.2898936170212765E-2</v>
      </c>
    </row>
    <row r="83" spans="1:16" ht="15">
      <c r="A83" s="263">
        <v>73</v>
      </c>
      <c r="B83" s="362" t="s">
        <v>53</v>
      </c>
      <c r="C83" s="463" t="s">
        <v>116</v>
      </c>
      <c r="D83" s="464">
        <v>44343</v>
      </c>
      <c r="E83" s="297">
        <v>603.1</v>
      </c>
      <c r="F83" s="297">
        <v>607.73333333333323</v>
      </c>
      <c r="G83" s="298">
        <v>596.96666666666647</v>
      </c>
      <c r="H83" s="298">
        <v>590.83333333333326</v>
      </c>
      <c r="I83" s="298">
        <v>580.06666666666649</v>
      </c>
      <c r="J83" s="298">
        <v>613.86666666666645</v>
      </c>
      <c r="K83" s="298">
        <v>624.6333333333331</v>
      </c>
      <c r="L83" s="298">
        <v>630.76666666666642</v>
      </c>
      <c r="M83" s="285">
        <v>618.5</v>
      </c>
      <c r="N83" s="285">
        <v>601.6</v>
      </c>
      <c r="O83" s="300">
        <v>73167875</v>
      </c>
      <c r="P83" s="301">
        <v>-2.8640794421525319E-2</v>
      </c>
    </row>
    <row r="84" spans="1:16" ht="15">
      <c r="A84" s="263">
        <v>74</v>
      </c>
      <c r="B84" s="362" t="s">
        <v>56</v>
      </c>
      <c r="C84" s="463" t="s">
        <v>252</v>
      </c>
      <c r="D84" s="464">
        <v>44343</v>
      </c>
      <c r="E84" s="297">
        <v>1421.4</v>
      </c>
      <c r="F84" s="297">
        <v>1419.7833333333335</v>
      </c>
      <c r="G84" s="298">
        <v>1408.2166666666672</v>
      </c>
      <c r="H84" s="298">
        <v>1395.0333333333335</v>
      </c>
      <c r="I84" s="298">
        <v>1383.4666666666672</v>
      </c>
      <c r="J84" s="298">
        <v>1432.9666666666672</v>
      </c>
      <c r="K84" s="298">
        <v>1444.5333333333333</v>
      </c>
      <c r="L84" s="298">
        <v>1457.7166666666672</v>
      </c>
      <c r="M84" s="285">
        <v>1431.35</v>
      </c>
      <c r="N84" s="285">
        <v>1406.6</v>
      </c>
      <c r="O84" s="300">
        <v>1119875</v>
      </c>
      <c r="P84" s="301">
        <v>2.2903726708074536E-2</v>
      </c>
    </row>
    <row r="85" spans="1:16" ht="15">
      <c r="A85" s="263">
        <v>75</v>
      </c>
      <c r="B85" s="362" t="s">
        <v>56</v>
      </c>
      <c r="C85" s="463" t="s">
        <v>117</v>
      </c>
      <c r="D85" s="464">
        <v>44343</v>
      </c>
      <c r="E85" s="297">
        <v>524.79999999999995</v>
      </c>
      <c r="F85" s="297">
        <v>526.96666666666658</v>
      </c>
      <c r="G85" s="298">
        <v>517.53333333333319</v>
      </c>
      <c r="H85" s="298">
        <v>510.26666666666665</v>
      </c>
      <c r="I85" s="298">
        <v>500.83333333333326</v>
      </c>
      <c r="J85" s="298">
        <v>534.23333333333312</v>
      </c>
      <c r="K85" s="298">
        <v>543.66666666666652</v>
      </c>
      <c r="L85" s="298">
        <v>550.93333333333305</v>
      </c>
      <c r="M85" s="285">
        <v>536.4</v>
      </c>
      <c r="N85" s="285">
        <v>519.70000000000005</v>
      </c>
      <c r="O85" s="300">
        <v>7183500</v>
      </c>
      <c r="P85" s="301">
        <v>1.2901861252115059E-2</v>
      </c>
    </row>
    <row r="86" spans="1:16" ht="15">
      <c r="A86" s="263">
        <v>76</v>
      </c>
      <c r="B86" s="362" t="s">
        <v>67</v>
      </c>
      <c r="C86" s="463" t="s">
        <v>118</v>
      </c>
      <c r="D86" s="464">
        <v>44343</v>
      </c>
      <c r="E86" s="297">
        <v>8.4</v>
      </c>
      <c r="F86" s="297">
        <v>8.4500000000000011</v>
      </c>
      <c r="G86" s="298">
        <v>8.2500000000000018</v>
      </c>
      <c r="H86" s="298">
        <v>8.1000000000000014</v>
      </c>
      <c r="I86" s="298">
        <v>7.9000000000000021</v>
      </c>
      <c r="J86" s="298">
        <v>8.6000000000000014</v>
      </c>
      <c r="K86" s="298">
        <v>8.8000000000000007</v>
      </c>
      <c r="L86" s="298">
        <v>8.9500000000000011</v>
      </c>
      <c r="M86" s="285">
        <v>8.65</v>
      </c>
      <c r="N86" s="285">
        <v>8.3000000000000007</v>
      </c>
      <c r="O86" s="300">
        <v>629090000</v>
      </c>
      <c r="P86" s="301">
        <v>1.1366194013054243E-2</v>
      </c>
    </row>
    <row r="87" spans="1:16" ht="15">
      <c r="A87" s="263">
        <v>77</v>
      </c>
      <c r="B87" s="362" t="s">
        <v>53</v>
      </c>
      <c r="C87" s="463" t="s">
        <v>119</v>
      </c>
      <c r="D87" s="464">
        <v>44343</v>
      </c>
      <c r="E87" s="297">
        <v>54.25</v>
      </c>
      <c r="F87" s="297">
        <v>54.266666666666673</v>
      </c>
      <c r="G87" s="298">
        <v>53.183333333333344</v>
      </c>
      <c r="H87" s="298">
        <v>52.116666666666674</v>
      </c>
      <c r="I87" s="298">
        <v>51.033333333333346</v>
      </c>
      <c r="J87" s="298">
        <v>55.333333333333343</v>
      </c>
      <c r="K87" s="298">
        <v>56.416666666666671</v>
      </c>
      <c r="L87" s="298">
        <v>57.483333333333341</v>
      </c>
      <c r="M87" s="285">
        <v>55.35</v>
      </c>
      <c r="N87" s="285">
        <v>53.2</v>
      </c>
      <c r="O87" s="300">
        <v>149587000</v>
      </c>
      <c r="P87" s="301">
        <v>8.1956716609040848E-3</v>
      </c>
    </row>
    <row r="88" spans="1:16" ht="15">
      <c r="A88" s="263">
        <v>78</v>
      </c>
      <c r="B88" s="362" t="s">
        <v>72</v>
      </c>
      <c r="C88" s="463" t="s">
        <v>120</v>
      </c>
      <c r="D88" s="464">
        <v>44343</v>
      </c>
      <c r="E88" s="297">
        <v>511.85</v>
      </c>
      <c r="F88" s="297">
        <v>513.65</v>
      </c>
      <c r="G88" s="298">
        <v>501</v>
      </c>
      <c r="H88" s="298">
        <v>490.15000000000003</v>
      </c>
      <c r="I88" s="298">
        <v>477.50000000000006</v>
      </c>
      <c r="J88" s="298">
        <v>524.5</v>
      </c>
      <c r="K88" s="298">
        <v>537.14999999999986</v>
      </c>
      <c r="L88" s="298">
        <v>547.99999999999989</v>
      </c>
      <c r="M88" s="285">
        <v>526.29999999999995</v>
      </c>
      <c r="N88" s="285">
        <v>502.8</v>
      </c>
      <c r="O88" s="300">
        <v>4235000</v>
      </c>
      <c r="P88" s="301">
        <v>6.9815908301493576E-2</v>
      </c>
    </row>
    <row r="89" spans="1:16" ht="15">
      <c r="A89" s="263">
        <v>79</v>
      </c>
      <c r="B89" s="362" t="s">
        <v>39</v>
      </c>
      <c r="C89" s="463" t="s">
        <v>121</v>
      </c>
      <c r="D89" s="464">
        <v>44343</v>
      </c>
      <c r="E89" s="297">
        <v>1637.95</v>
      </c>
      <c r="F89" s="297">
        <v>1647.5666666666668</v>
      </c>
      <c r="G89" s="298">
        <v>1621.0333333333338</v>
      </c>
      <c r="H89" s="298">
        <v>1604.116666666667</v>
      </c>
      <c r="I89" s="298">
        <v>1577.5833333333339</v>
      </c>
      <c r="J89" s="298">
        <v>1664.4833333333336</v>
      </c>
      <c r="K89" s="298">
        <v>1691.0166666666669</v>
      </c>
      <c r="L89" s="298">
        <v>1707.9333333333334</v>
      </c>
      <c r="M89" s="285">
        <v>1674.1</v>
      </c>
      <c r="N89" s="285">
        <v>1630.65</v>
      </c>
      <c r="O89" s="300">
        <v>3903500</v>
      </c>
      <c r="P89" s="301">
        <v>6.0877836662590029E-2</v>
      </c>
    </row>
    <row r="90" spans="1:16" ht="15">
      <c r="A90" s="263">
        <v>80</v>
      </c>
      <c r="B90" s="362" t="s">
        <v>53</v>
      </c>
      <c r="C90" s="463" t="s">
        <v>122</v>
      </c>
      <c r="D90" s="464">
        <v>44343</v>
      </c>
      <c r="E90" s="297">
        <v>937.45</v>
      </c>
      <c r="F90" s="297">
        <v>935.85</v>
      </c>
      <c r="G90" s="298">
        <v>918.75</v>
      </c>
      <c r="H90" s="298">
        <v>900.05</v>
      </c>
      <c r="I90" s="298">
        <v>882.94999999999993</v>
      </c>
      <c r="J90" s="298">
        <v>954.55000000000007</v>
      </c>
      <c r="K90" s="298">
        <v>971.6500000000002</v>
      </c>
      <c r="L90" s="298">
        <v>990.35000000000014</v>
      </c>
      <c r="M90" s="285">
        <v>952.95</v>
      </c>
      <c r="N90" s="285">
        <v>917.15</v>
      </c>
      <c r="O90" s="300">
        <v>18826200</v>
      </c>
      <c r="P90" s="301">
        <v>-4.8525214081826832E-3</v>
      </c>
    </row>
    <row r="91" spans="1:16" ht="15">
      <c r="A91" s="263">
        <v>81</v>
      </c>
      <c r="B91" s="362" t="s">
        <v>67</v>
      </c>
      <c r="C91" s="463" t="s">
        <v>826</v>
      </c>
      <c r="D91" s="464">
        <v>44343</v>
      </c>
      <c r="E91" s="297">
        <v>253.8</v>
      </c>
      <c r="F91" s="297">
        <v>255.01666666666668</v>
      </c>
      <c r="G91" s="298">
        <v>251.63333333333338</v>
      </c>
      <c r="H91" s="298">
        <v>249.4666666666667</v>
      </c>
      <c r="I91" s="298">
        <v>246.0833333333334</v>
      </c>
      <c r="J91" s="298">
        <v>257.18333333333339</v>
      </c>
      <c r="K91" s="298">
        <v>260.56666666666661</v>
      </c>
      <c r="L91" s="298">
        <v>262.73333333333335</v>
      </c>
      <c r="M91" s="285">
        <v>258.39999999999998</v>
      </c>
      <c r="N91" s="285">
        <v>252.85</v>
      </c>
      <c r="O91" s="300">
        <v>8478400</v>
      </c>
      <c r="P91" s="301">
        <v>-1.0134030728996404E-2</v>
      </c>
    </row>
    <row r="92" spans="1:16" ht="15">
      <c r="A92" s="263">
        <v>82</v>
      </c>
      <c r="B92" s="362" t="s">
        <v>106</v>
      </c>
      <c r="C92" s="463" t="s">
        <v>124</v>
      </c>
      <c r="D92" s="464">
        <v>44343</v>
      </c>
      <c r="E92" s="423">
        <v>1359.95</v>
      </c>
      <c r="F92" s="423">
        <v>1364.2333333333333</v>
      </c>
      <c r="G92" s="424">
        <v>1350.7166666666667</v>
      </c>
      <c r="H92" s="424">
        <v>1341.4833333333333</v>
      </c>
      <c r="I92" s="424">
        <v>1327.9666666666667</v>
      </c>
      <c r="J92" s="424">
        <v>1373.4666666666667</v>
      </c>
      <c r="K92" s="424">
        <v>1386.9833333333336</v>
      </c>
      <c r="L92" s="424">
        <v>1396.2166666666667</v>
      </c>
      <c r="M92" s="425">
        <v>1377.75</v>
      </c>
      <c r="N92" s="425">
        <v>1355</v>
      </c>
      <c r="O92" s="426">
        <v>29131200</v>
      </c>
      <c r="P92" s="427">
        <v>4.1754280564734153E-2</v>
      </c>
    </row>
    <row r="93" spans="1:16" ht="15">
      <c r="A93" s="263">
        <v>83</v>
      </c>
      <c r="B93" s="362" t="s">
        <v>72</v>
      </c>
      <c r="C93" s="463" t="s">
        <v>125</v>
      </c>
      <c r="D93" s="464">
        <v>44343</v>
      </c>
      <c r="E93" s="297">
        <v>91.4</v>
      </c>
      <c r="F93" s="297">
        <v>91.016666666666666</v>
      </c>
      <c r="G93" s="298">
        <v>88.383333333333326</v>
      </c>
      <c r="H93" s="298">
        <v>85.36666666666666</v>
      </c>
      <c r="I93" s="298">
        <v>82.73333333333332</v>
      </c>
      <c r="J93" s="298">
        <v>94.033333333333331</v>
      </c>
      <c r="K93" s="298">
        <v>96.666666666666686</v>
      </c>
      <c r="L93" s="298">
        <v>99.683333333333337</v>
      </c>
      <c r="M93" s="285">
        <v>93.65</v>
      </c>
      <c r="N93" s="285">
        <v>88</v>
      </c>
      <c r="O93" s="300">
        <v>54086500</v>
      </c>
      <c r="P93" s="301">
        <v>4.2993231386312357E-2</v>
      </c>
    </row>
    <row r="94" spans="1:16" ht="15">
      <c r="A94" s="263">
        <v>84</v>
      </c>
      <c r="B94" s="382" t="s">
        <v>39</v>
      </c>
      <c r="C94" s="463" t="s">
        <v>772</v>
      </c>
      <c r="D94" s="464">
        <v>44343</v>
      </c>
      <c r="E94" s="297">
        <v>1797.65</v>
      </c>
      <c r="F94" s="297">
        <v>1795.1833333333334</v>
      </c>
      <c r="G94" s="298">
        <v>1771.6666666666667</v>
      </c>
      <c r="H94" s="298">
        <v>1745.6833333333334</v>
      </c>
      <c r="I94" s="298">
        <v>1722.1666666666667</v>
      </c>
      <c r="J94" s="298">
        <v>1821.1666666666667</v>
      </c>
      <c r="K94" s="298">
        <v>1844.6833333333332</v>
      </c>
      <c r="L94" s="298">
        <v>1870.6666666666667</v>
      </c>
      <c r="M94" s="285">
        <v>1818.7</v>
      </c>
      <c r="N94" s="285">
        <v>1769.2</v>
      </c>
      <c r="O94" s="300">
        <v>1391975</v>
      </c>
      <c r="P94" s="301">
        <v>-3.5143050236539762E-2</v>
      </c>
    </row>
    <row r="95" spans="1:16" ht="15">
      <c r="A95" s="263">
        <v>85</v>
      </c>
      <c r="B95" s="362" t="s">
        <v>49</v>
      </c>
      <c r="C95" s="463" t="s">
        <v>126</v>
      </c>
      <c r="D95" s="464">
        <v>44343</v>
      </c>
      <c r="E95" s="297">
        <v>203</v>
      </c>
      <c r="F95" s="297">
        <v>203.76666666666665</v>
      </c>
      <c r="G95" s="298">
        <v>201.8833333333333</v>
      </c>
      <c r="H95" s="298">
        <v>200.76666666666665</v>
      </c>
      <c r="I95" s="298">
        <v>198.8833333333333</v>
      </c>
      <c r="J95" s="298">
        <v>204.8833333333333</v>
      </c>
      <c r="K95" s="298">
        <v>206.76666666666662</v>
      </c>
      <c r="L95" s="298">
        <v>207.8833333333333</v>
      </c>
      <c r="M95" s="285">
        <v>205.65</v>
      </c>
      <c r="N95" s="285">
        <v>202.65</v>
      </c>
      <c r="O95" s="300">
        <v>104246400</v>
      </c>
      <c r="P95" s="301">
        <v>6.1347494624356555E-2</v>
      </c>
    </row>
    <row r="96" spans="1:16" ht="15">
      <c r="A96" s="263">
        <v>86</v>
      </c>
      <c r="B96" s="362" t="s">
        <v>111</v>
      </c>
      <c r="C96" s="463" t="s">
        <v>127</v>
      </c>
      <c r="D96" s="464">
        <v>44343</v>
      </c>
      <c r="E96" s="297">
        <v>443.35</v>
      </c>
      <c r="F96" s="297">
        <v>444.9666666666667</v>
      </c>
      <c r="G96" s="298">
        <v>431.63333333333338</v>
      </c>
      <c r="H96" s="298">
        <v>419.91666666666669</v>
      </c>
      <c r="I96" s="298">
        <v>406.58333333333337</v>
      </c>
      <c r="J96" s="298">
        <v>456.68333333333339</v>
      </c>
      <c r="K96" s="298">
        <v>470.01666666666665</v>
      </c>
      <c r="L96" s="298">
        <v>481.73333333333341</v>
      </c>
      <c r="M96" s="285">
        <v>458.3</v>
      </c>
      <c r="N96" s="285">
        <v>433.25</v>
      </c>
      <c r="O96" s="300">
        <v>27745000</v>
      </c>
      <c r="P96" s="301">
        <v>-2.0130672788274767E-2</v>
      </c>
    </row>
    <row r="97" spans="1:16" ht="15">
      <c r="A97" s="263">
        <v>87</v>
      </c>
      <c r="B97" s="362" t="s">
        <v>111</v>
      </c>
      <c r="C97" s="463" t="s">
        <v>128</v>
      </c>
      <c r="D97" s="464">
        <v>44343</v>
      </c>
      <c r="E97" s="297">
        <v>721.35</v>
      </c>
      <c r="F97" s="297">
        <v>725.61666666666667</v>
      </c>
      <c r="G97" s="298">
        <v>709.73333333333335</v>
      </c>
      <c r="H97" s="298">
        <v>698.11666666666667</v>
      </c>
      <c r="I97" s="298">
        <v>682.23333333333335</v>
      </c>
      <c r="J97" s="298">
        <v>737.23333333333335</v>
      </c>
      <c r="K97" s="298">
        <v>753.11666666666679</v>
      </c>
      <c r="L97" s="298">
        <v>764.73333333333335</v>
      </c>
      <c r="M97" s="285">
        <v>741.5</v>
      </c>
      <c r="N97" s="285">
        <v>714</v>
      </c>
      <c r="O97" s="300">
        <v>34132050</v>
      </c>
      <c r="P97" s="301">
        <v>1.6279443685183696E-2</v>
      </c>
    </row>
    <row r="98" spans="1:16" ht="15">
      <c r="A98" s="263">
        <v>88</v>
      </c>
      <c r="B98" s="362" t="s">
        <v>39</v>
      </c>
      <c r="C98" s="463" t="s">
        <v>129</v>
      </c>
      <c r="D98" s="464">
        <v>44343</v>
      </c>
      <c r="E98" s="297">
        <v>2908.85</v>
      </c>
      <c r="F98" s="297">
        <v>2927.5333333333333</v>
      </c>
      <c r="G98" s="298">
        <v>2883.0666666666666</v>
      </c>
      <c r="H98" s="298">
        <v>2857.2833333333333</v>
      </c>
      <c r="I98" s="298">
        <v>2812.8166666666666</v>
      </c>
      <c r="J98" s="298">
        <v>2953.3166666666666</v>
      </c>
      <c r="K98" s="298">
        <v>2997.7833333333328</v>
      </c>
      <c r="L98" s="298">
        <v>3023.5666666666666</v>
      </c>
      <c r="M98" s="285">
        <v>2972</v>
      </c>
      <c r="N98" s="285">
        <v>2901.75</v>
      </c>
      <c r="O98" s="300">
        <v>1286000</v>
      </c>
      <c r="P98" s="301">
        <v>-1.5527950310559005E-3</v>
      </c>
    </row>
    <row r="99" spans="1:16" ht="15">
      <c r="A99" s="263">
        <v>89</v>
      </c>
      <c r="B99" s="362" t="s">
        <v>53</v>
      </c>
      <c r="C99" s="463" t="s">
        <v>131</v>
      </c>
      <c r="D99" s="464">
        <v>44343</v>
      </c>
      <c r="E99" s="297">
        <v>1754.35</v>
      </c>
      <c r="F99" s="297">
        <v>1769.1166666666668</v>
      </c>
      <c r="G99" s="298">
        <v>1732.2333333333336</v>
      </c>
      <c r="H99" s="298">
        <v>1710.1166666666668</v>
      </c>
      <c r="I99" s="298">
        <v>1673.2333333333336</v>
      </c>
      <c r="J99" s="298">
        <v>1791.2333333333336</v>
      </c>
      <c r="K99" s="298">
        <v>1828.1166666666668</v>
      </c>
      <c r="L99" s="298">
        <v>1850.2333333333336</v>
      </c>
      <c r="M99" s="285">
        <v>1806</v>
      </c>
      <c r="N99" s="285">
        <v>1747</v>
      </c>
      <c r="O99" s="300">
        <v>10855200</v>
      </c>
      <c r="P99" s="301">
        <v>2.1454381210478771E-2</v>
      </c>
    </row>
    <row r="100" spans="1:16" ht="15">
      <c r="A100" s="263">
        <v>90</v>
      </c>
      <c r="B100" s="362" t="s">
        <v>56</v>
      </c>
      <c r="C100" s="463" t="s">
        <v>132</v>
      </c>
      <c r="D100" s="464">
        <v>44343</v>
      </c>
      <c r="E100" s="297">
        <v>87.6</v>
      </c>
      <c r="F100" s="297">
        <v>88.2</v>
      </c>
      <c r="G100" s="298">
        <v>86.4</v>
      </c>
      <c r="H100" s="298">
        <v>85.2</v>
      </c>
      <c r="I100" s="298">
        <v>83.4</v>
      </c>
      <c r="J100" s="298">
        <v>89.4</v>
      </c>
      <c r="K100" s="298">
        <v>91.199999999999989</v>
      </c>
      <c r="L100" s="298">
        <v>92.4</v>
      </c>
      <c r="M100" s="285">
        <v>90</v>
      </c>
      <c r="N100" s="285">
        <v>87</v>
      </c>
      <c r="O100" s="300">
        <v>36249288</v>
      </c>
      <c r="P100" s="301">
        <v>7.0355731225296439E-2</v>
      </c>
    </row>
    <row r="101" spans="1:16" ht="15">
      <c r="A101" s="263">
        <v>91</v>
      </c>
      <c r="B101" s="362" t="s">
        <v>39</v>
      </c>
      <c r="C101" s="463" t="s">
        <v>348</v>
      </c>
      <c r="D101" s="464">
        <v>44343</v>
      </c>
      <c r="E101" s="297">
        <v>2926</v>
      </c>
      <c r="F101" s="297">
        <v>2944.4</v>
      </c>
      <c r="G101" s="298">
        <v>2896.8</v>
      </c>
      <c r="H101" s="298">
        <v>2867.6</v>
      </c>
      <c r="I101" s="298">
        <v>2820</v>
      </c>
      <c r="J101" s="298">
        <v>2973.6000000000004</v>
      </c>
      <c r="K101" s="298">
        <v>3021.2</v>
      </c>
      <c r="L101" s="298">
        <v>3050.4000000000005</v>
      </c>
      <c r="M101" s="285">
        <v>2992</v>
      </c>
      <c r="N101" s="285">
        <v>2915.2</v>
      </c>
      <c r="O101" s="300">
        <v>381500</v>
      </c>
      <c r="P101" s="301">
        <v>3.880190605854323E-2</v>
      </c>
    </row>
    <row r="102" spans="1:16" ht="15">
      <c r="A102" s="263">
        <v>92</v>
      </c>
      <c r="B102" s="362" t="s">
        <v>56</v>
      </c>
      <c r="C102" s="463" t="s">
        <v>133</v>
      </c>
      <c r="D102" s="464">
        <v>44343</v>
      </c>
      <c r="E102" s="297">
        <v>406.55</v>
      </c>
      <c r="F102" s="297">
        <v>410.4666666666667</v>
      </c>
      <c r="G102" s="298">
        <v>401.08333333333337</v>
      </c>
      <c r="H102" s="298">
        <v>395.61666666666667</v>
      </c>
      <c r="I102" s="298">
        <v>386.23333333333335</v>
      </c>
      <c r="J102" s="298">
        <v>415.93333333333339</v>
      </c>
      <c r="K102" s="298">
        <v>425.31666666666672</v>
      </c>
      <c r="L102" s="298">
        <v>430.78333333333342</v>
      </c>
      <c r="M102" s="285">
        <v>419.85</v>
      </c>
      <c r="N102" s="285">
        <v>405</v>
      </c>
      <c r="O102" s="300">
        <v>5404000</v>
      </c>
      <c r="P102" s="301">
        <v>0.10105949470252648</v>
      </c>
    </row>
    <row r="103" spans="1:16" ht="15">
      <c r="A103" s="263">
        <v>93</v>
      </c>
      <c r="B103" s="362" t="s">
        <v>63</v>
      </c>
      <c r="C103" s="463" t="s">
        <v>134</v>
      </c>
      <c r="D103" s="464">
        <v>44343</v>
      </c>
      <c r="E103" s="297">
        <v>1348.95</v>
      </c>
      <c r="F103" s="297">
        <v>1355.6333333333332</v>
      </c>
      <c r="G103" s="298">
        <v>1339.2666666666664</v>
      </c>
      <c r="H103" s="298">
        <v>1329.5833333333333</v>
      </c>
      <c r="I103" s="298">
        <v>1313.2166666666665</v>
      </c>
      <c r="J103" s="298">
        <v>1365.3166666666664</v>
      </c>
      <c r="K103" s="298">
        <v>1381.6833333333332</v>
      </c>
      <c r="L103" s="298">
        <v>1391.3666666666663</v>
      </c>
      <c r="M103" s="285">
        <v>1372</v>
      </c>
      <c r="N103" s="285">
        <v>1345.95</v>
      </c>
      <c r="O103" s="300">
        <v>14756800</v>
      </c>
      <c r="P103" s="301">
        <v>3.5464998991325401E-2</v>
      </c>
    </row>
    <row r="104" spans="1:16" ht="15">
      <c r="A104" s="263">
        <v>94</v>
      </c>
      <c r="B104" s="362" t="s">
        <v>106</v>
      </c>
      <c r="C104" s="463" t="s">
        <v>260</v>
      </c>
      <c r="D104" s="464">
        <v>44343</v>
      </c>
      <c r="E104" s="297">
        <v>3902.15</v>
      </c>
      <c r="F104" s="297">
        <v>3898.7000000000003</v>
      </c>
      <c r="G104" s="298">
        <v>3847.5500000000006</v>
      </c>
      <c r="H104" s="298">
        <v>3792.9500000000003</v>
      </c>
      <c r="I104" s="298">
        <v>3741.8000000000006</v>
      </c>
      <c r="J104" s="298">
        <v>3953.3000000000006</v>
      </c>
      <c r="K104" s="298">
        <v>4004.4500000000003</v>
      </c>
      <c r="L104" s="298">
        <v>4059.0500000000006</v>
      </c>
      <c r="M104" s="285">
        <v>3949.85</v>
      </c>
      <c r="N104" s="285">
        <v>3844.1</v>
      </c>
      <c r="O104" s="300">
        <v>386250</v>
      </c>
      <c r="P104" s="301">
        <v>-7.7071290944123313E-3</v>
      </c>
    </row>
    <row r="105" spans="1:16" ht="15">
      <c r="A105" s="263">
        <v>95</v>
      </c>
      <c r="B105" s="362" t="s">
        <v>106</v>
      </c>
      <c r="C105" s="463" t="s">
        <v>259</v>
      </c>
      <c r="D105" s="464">
        <v>44343</v>
      </c>
      <c r="E105" s="297">
        <v>2735.5</v>
      </c>
      <c r="F105" s="297">
        <v>2711.2000000000003</v>
      </c>
      <c r="G105" s="298">
        <v>2637.4000000000005</v>
      </c>
      <c r="H105" s="298">
        <v>2539.3000000000002</v>
      </c>
      <c r="I105" s="298">
        <v>2465.5000000000005</v>
      </c>
      <c r="J105" s="298">
        <v>2809.3000000000006</v>
      </c>
      <c r="K105" s="298">
        <v>2883.1000000000008</v>
      </c>
      <c r="L105" s="298">
        <v>2981.2000000000007</v>
      </c>
      <c r="M105" s="285">
        <v>2785</v>
      </c>
      <c r="N105" s="285">
        <v>2613.1</v>
      </c>
      <c r="O105" s="300">
        <v>478000</v>
      </c>
      <c r="P105" s="301">
        <v>-4.8945483485873457E-2</v>
      </c>
    </row>
    <row r="106" spans="1:16" ht="15">
      <c r="A106" s="263">
        <v>96</v>
      </c>
      <c r="B106" s="362" t="s">
        <v>51</v>
      </c>
      <c r="C106" s="463" t="s">
        <v>135</v>
      </c>
      <c r="D106" s="464">
        <v>44343</v>
      </c>
      <c r="E106" s="297">
        <v>1074.5999999999999</v>
      </c>
      <c r="F106" s="297">
        <v>1072.6499999999999</v>
      </c>
      <c r="G106" s="298">
        <v>1055.3999999999996</v>
      </c>
      <c r="H106" s="298">
        <v>1036.1999999999998</v>
      </c>
      <c r="I106" s="298">
        <v>1018.9499999999996</v>
      </c>
      <c r="J106" s="298">
        <v>1091.8499999999997</v>
      </c>
      <c r="K106" s="298">
        <v>1109.1000000000001</v>
      </c>
      <c r="L106" s="298">
        <v>1128.2999999999997</v>
      </c>
      <c r="M106" s="285">
        <v>1089.9000000000001</v>
      </c>
      <c r="N106" s="285">
        <v>1053.45</v>
      </c>
      <c r="O106" s="300">
        <v>8474500</v>
      </c>
      <c r="P106" s="301">
        <v>1.8086816720257234E-3</v>
      </c>
    </row>
    <row r="107" spans="1:16" ht="15">
      <c r="A107" s="263">
        <v>97</v>
      </c>
      <c r="B107" s="362" t="s">
        <v>43</v>
      </c>
      <c r="C107" s="463" t="s">
        <v>136</v>
      </c>
      <c r="D107" s="464">
        <v>44343</v>
      </c>
      <c r="E107" s="297">
        <v>757.25</v>
      </c>
      <c r="F107" s="297">
        <v>764.55000000000007</v>
      </c>
      <c r="G107" s="298">
        <v>747.70000000000016</v>
      </c>
      <c r="H107" s="298">
        <v>738.15000000000009</v>
      </c>
      <c r="I107" s="298">
        <v>721.30000000000018</v>
      </c>
      <c r="J107" s="298">
        <v>774.10000000000014</v>
      </c>
      <c r="K107" s="298">
        <v>790.95</v>
      </c>
      <c r="L107" s="298">
        <v>800.50000000000011</v>
      </c>
      <c r="M107" s="285">
        <v>781.4</v>
      </c>
      <c r="N107" s="285">
        <v>755</v>
      </c>
      <c r="O107" s="300">
        <v>10696700</v>
      </c>
      <c r="P107" s="301">
        <v>6.7556238647477992E-2</v>
      </c>
    </row>
    <row r="108" spans="1:16" ht="15">
      <c r="A108" s="263">
        <v>98</v>
      </c>
      <c r="B108" s="362" t="s">
        <v>56</v>
      </c>
      <c r="C108" s="463" t="s">
        <v>137</v>
      </c>
      <c r="D108" s="464">
        <v>44343</v>
      </c>
      <c r="E108" s="297">
        <v>162.6</v>
      </c>
      <c r="F108" s="297">
        <v>162.28333333333333</v>
      </c>
      <c r="G108" s="298">
        <v>158.56666666666666</v>
      </c>
      <c r="H108" s="298">
        <v>154.53333333333333</v>
      </c>
      <c r="I108" s="298">
        <v>150.81666666666666</v>
      </c>
      <c r="J108" s="298">
        <v>166.31666666666666</v>
      </c>
      <c r="K108" s="298">
        <v>170.0333333333333</v>
      </c>
      <c r="L108" s="298">
        <v>174.06666666666666</v>
      </c>
      <c r="M108" s="285">
        <v>166</v>
      </c>
      <c r="N108" s="285">
        <v>158.25</v>
      </c>
      <c r="O108" s="300">
        <v>17600000</v>
      </c>
      <c r="P108" s="301">
        <v>3.7246581801037244E-2</v>
      </c>
    </row>
    <row r="109" spans="1:16" ht="15">
      <c r="A109" s="263">
        <v>99</v>
      </c>
      <c r="B109" s="362" t="s">
        <v>56</v>
      </c>
      <c r="C109" s="463" t="s">
        <v>138</v>
      </c>
      <c r="D109" s="464">
        <v>44343</v>
      </c>
      <c r="E109" s="297">
        <v>148.94999999999999</v>
      </c>
      <c r="F109" s="297">
        <v>149.56666666666666</v>
      </c>
      <c r="G109" s="298">
        <v>144.93333333333334</v>
      </c>
      <c r="H109" s="298">
        <v>140.91666666666669</v>
      </c>
      <c r="I109" s="298">
        <v>136.28333333333336</v>
      </c>
      <c r="J109" s="298">
        <v>153.58333333333331</v>
      </c>
      <c r="K109" s="298">
        <v>158.21666666666664</v>
      </c>
      <c r="L109" s="298">
        <v>162.23333333333329</v>
      </c>
      <c r="M109" s="285">
        <v>154.19999999999999</v>
      </c>
      <c r="N109" s="285">
        <v>145.55000000000001</v>
      </c>
      <c r="O109" s="300">
        <v>23076000</v>
      </c>
      <c r="P109" s="301">
        <v>1.8233915082052619E-3</v>
      </c>
    </row>
    <row r="110" spans="1:16" ht="15">
      <c r="A110" s="263">
        <v>100</v>
      </c>
      <c r="B110" s="362" t="s">
        <v>49</v>
      </c>
      <c r="C110" s="463" t="s">
        <v>139</v>
      </c>
      <c r="D110" s="464">
        <v>44343</v>
      </c>
      <c r="E110" s="297">
        <v>413.45</v>
      </c>
      <c r="F110" s="297">
        <v>413.43333333333334</v>
      </c>
      <c r="G110" s="298">
        <v>403.06666666666666</v>
      </c>
      <c r="H110" s="298">
        <v>392.68333333333334</v>
      </c>
      <c r="I110" s="298">
        <v>382.31666666666666</v>
      </c>
      <c r="J110" s="298">
        <v>423.81666666666666</v>
      </c>
      <c r="K110" s="298">
        <v>434.18333333333334</v>
      </c>
      <c r="L110" s="298">
        <v>444.56666666666666</v>
      </c>
      <c r="M110" s="285">
        <v>423.8</v>
      </c>
      <c r="N110" s="285">
        <v>403.05</v>
      </c>
      <c r="O110" s="300">
        <v>7816000</v>
      </c>
      <c r="P110" s="301">
        <v>8.6158977209560866E-2</v>
      </c>
    </row>
    <row r="111" spans="1:16" ht="15">
      <c r="A111" s="263">
        <v>101</v>
      </c>
      <c r="B111" s="362" t="s">
        <v>43</v>
      </c>
      <c r="C111" s="463" t="s">
        <v>140</v>
      </c>
      <c r="D111" s="464">
        <v>44343</v>
      </c>
      <c r="E111" s="297">
        <v>6486.9</v>
      </c>
      <c r="F111" s="297">
        <v>6515.4666666666672</v>
      </c>
      <c r="G111" s="298">
        <v>6436.5833333333339</v>
      </c>
      <c r="H111" s="298">
        <v>6386.2666666666664</v>
      </c>
      <c r="I111" s="298">
        <v>6307.3833333333332</v>
      </c>
      <c r="J111" s="298">
        <v>6565.7833333333347</v>
      </c>
      <c r="K111" s="298">
        <v>6644.6666666666679</v>
      </c>
      <c r="L111" s="298">
        <v>6694.9833333333354</v>
      </c>
      <c r="M111" s="285">
        <v>6594.35</v>
      </c>
      <c r="N111" s="285">
        <v>6465.15</v>
      </c>
      <c r="O111" s="300">
        <v>2684200</v>
      </c>
      <c r="P111" s="301">
        <v>5.4736924830052262E-2</v>
      </c>
    </row>
    <row r="112" spans="1:16" ht="15">
      <c r="A112" s="263">
        <v>102</v>
      </c>
      <c r="B112" s="362" t="s">
        <v>49</v>
      </c>
      <c r="C112" s="463" t="s">
        <v>141</v>
      </c>
      <c r="D112" s="464">
        <v>44343</v>
      </c>
      <c r="E112" s="297">
        <v>522.25</v>
      </c>
      <c r="F112" s="297">
        <v>525.69999999999993</v>
      </c>
      <c r="G112" s="298">
        <v>515.94999999999982</v>
      </c>
      <c r="H112" s="298">
        <v>509.64999999999986</v>
      </c>
      <c r="I112" s="298">
        <v>499.89999999999975</v>
      </c>
      <c r="J112" s="298">
        <v>531.99999999999989</v>
      </c>
      <c r="K112" s="298">
        <v>541.75000000000011</v>
      </c>
      <c r="L112" s="298">
        <v>548.04999999999995</v>
      </c>
      <c r="M112" s="285">
        <v>535.45000000000005</v>
      </c>
      <c r="N112" s="285">
        <v>519.4</v>
      </c>
      <c r="O112" s="300">
        <v>13721250</v>
      </c>
      <c r="P112" s="301">
        <v>3.6739705326785041E-2</v>
      </c>
    </row>
    <row r="113" spans="1:16" ht="15">
      <c r="A113" s="263">
        <v>103</v>
      </c>
      <c r="B113" s="362" t="s">
        <v>56</v>
      </c>
      <c r="C113" s="463" t="s">
        <v>142</v>
      </c>
      <c r="D113" s="464">
        <v>44343</v>
      </c>
      <c r="E113" s="297">
        <v>900</v>
      </c>
      <c r="F113" s="297">
        <v>906.38333333333333</v>
      </c>
      <c r="G113" s="298">
        <v>889.01666666666665</v>
      </c>
      <c r="H113" s="298">
        <v>878.0333333333333</v>
      </c>
      <c r="I113" s="298">
        <v>860.66666666666663</v>
      </c>
      <c r="J113" s="298">
        <v>917.36666666666667</v>
      </c>
      <c r="K113" s="298">
        <v>934.73333333333323</v>
      </c>
      <c r="L113" s="298">
        <v>945.7166666666667</v>
      </c>
      <c r="M113" s="285">
        <v>923.75</v>
      </c>
      <c r="N113" s="285">
        <v>895.4</v>
      </c>
      <c r="O113" s="300">
        <v>2049450</v>
      </c>
      <c r="P113" s="301">
        <v>3.2416502946954813E-2</v>
      </c>
    </row>
    <row r="114" spans="1:16" ht="15">
      <c r="A114" s="263">
        <v>104</v>
      </c>
      <c r="B114" s="362" t="s">
        <v>72</v>
      </c>
      <c r="C114" s="463" t="s">
        <v>143</v>
      </c>
      <c r="D114" s="464">
        <v>44343</v>
      </c>
      <c r="E114" s="297">
        <v>1131.0999999999999</v>
      </c>
      <c r="F114" s="297">
        <v>1125.1833333333332</v>
      </c>
      <c r="G114" s="298">
        <v>1100.3166666666664</v>
      </c>
      <c r="H114" s="298">
        <v>1069.5333333333333</v>
      </c>
      <c r="I114" s="298">
        <v>1044.6666666666665</v>
      </c>
      <c r="J114" s="298">
        <v>1155.9666666666662</v>
      </c>
      <c r="K114" s="298">
        <v>1180.833333333333</v>
      </c>
      <c r="L114" s="298">
        <v>1211.6166666666661</v>
      </c>
      <c r="M114" s="285">
        <v>1150.05</v>
      </c>
      <c r="N114" s="285">
        <v>1094.4000000000001</v>
      </c>
      <c r="O114" s="300">
        <v>1396800</v>
      </c>
      <c r="P114" s="301">
        <v>3.5587188612099648E-2</v>
      </c>
    </row>
    <row r="115" spans="1:16" ht="15">
      <c r="A115" s="263">
        <v>105</v>
      </c>
      <c r="B115" s="362" t="s">
        <v>106</v>
      </c>
      <c r="C115" s="463" t="s">
        <v>144</v>
      </c>
      <c r="D115" s="464">
        <v>44343</v>
      </c>
      <c r="E115" s="297">
        <v>2115.5500000000002</v>
      </c>
      <c r="F115" s="297">
        <v>2121.3666666666668</v>
      </c>
      <c r="G115" s="298">
        <v>2095.7333333333336</v>
      </c>
      <c r="H115" s="298">
        <v>2075.916666666667</v>
      </c>
      <c r="I115" s="298">
        <v>2050.2833333333338</v>
      </c>
      <c r="J115" s="298">
        <v>2141.1833333333334</v>
      </c>
      <c r="K115" s="298">
        <v>2166.8166666666666</v>
      </c>
      <c r="L115" s="298">
        <v>2186.6333333333332</v>
      </c>
      <c r="M115" s="285">
        <v>2147</v>
      </c>
      <c r="N115" s="285">
        <v>2101.5500000000002</v>
      </c>
      <c r="O115" s="300">
        <v>1509200</v>
      </c>
      <c r="P115" s="301">
        <v>5.0974930362116991E-2</v>
      </c>
    </row>
    <row r="116" spans="1:16" ht="15">
      <c r="A116" s="263">
        <v>106</v>
      </c>
      <c r="B116" s="362" t="s">
        <v>43</v>
      </c>
      <c r="C116" s="463" t="s">
        <v>145</v>
      </c>
      <c r="D116" s="464">
        <v>44343</v>
      </c>
      <c r="E116" s="297">
        <v>216.05</v>
      </c>
      <c r="F116" s="297">
        <v>218.23333333333335</v>
      </c>
      <c r="G116" s="298">
        <v>213.31666666666669</v>
      </c>
      <c r="H116" s="298">
        <v>210.58333333333334</v>
      </c>
      <c r="I116" s="298">
        <v>205.66666666666669</v>
      </c>
      <c r="J116" s="298">
        <v>220.9666666666667</v>
      </c>
      <c r="K116" s="298">
        <v>225.88333333333333</v>
      </c>
      <c r="L116" s="298">
        <v>228.6166666666667</v>
      </c>
      <c r="M116" s="285">
        <v>223.15</v>
      </c>
      <c r="N116" s="285">
        <v>215.5</v>
      </c>
      <c r="O116" s="300">
        <v>29326500</v>
      </c>
      <c r="P116" s="301">
        <v>3.8547347545860186E-2</v>
      </c>
    </row>
    <row r="117" spans="1:16" ht="15">
      <c r="A117" s="263">
        <v>107</v>
      </c>
      <c r="B117" s="362" t="s">
        <v>106</v>
      </c>
      <c r="C117" s="463" t="s">
        <v>262</v>
      </c>
      <c r="D117" s="464">
        <v>44343</v>
      </c>
      <c r="E117" s="297">
        <v>1767.95</v>
      </c>
      <c r="F117" s="297">
        <v>1753.2833333333335</v>
      </c>
      <c r="G117" s="298">
        <v>1711.7666666666671</v>
      </c>
      <c r="H117" s="298">
        <v>1655.5833333333335</v>
      </c>
      <c r="I117" s="298">
        <v>1614.0666666666671</v>
      </c>
      <c r="J117" s="298">
        <v>1809.4666666666672</v>
      </c>
      <c r="K117" s="298">
        <v>1850.9833333333336</v>
      </c>
      <c r="L117" s="298">
        <v>1907.1666666666672</v>
      </c>
      <c r="M117" s="285">
        <v>1794.8</v>
      </c>
      <c r="N117" s="285">
        <v>1697.1</v>
      </c>
      <c r="O117" s="300">
        <v>251550</v>
      </c>
      <c r="P117" s="301">
        <v>-3.8509316770186333E-2</v>
      </c>
    </row>
    <row r="118" spans="1:16" ht="15">
      <c r="A118" s="263">
        <v>108</v>
      </c>
      <c r="B118" s="362" t="s">
        <v>43</v>
      </c>
      <c r="C118" s="463" t="s">
        <v>146</v>
      </c>
      <c r="D118" s="464">
        <v>44343</v>
      </c>
      <c r="E118" s="297">
        <v>81170.05</v>
      </c>
      <c r="F118" s="297">
        <v>80289.166666666672</v>
      </c>
      <c r="G118" s="298">
        <v>78333.383333333346</v>
      </c>
      <c r="H118" s="298">
        <v>75496.716666666674</v>
      </c>
      <c r="I118" s="298">
        <v>73540.933333333349</v>
      </c>
      <c r="J118" s="298">
        <v>83125.833333333343</v>
      </c>
      <c r="K118" s="298">
        <v>85081.616666666669</v>
      </c>
      <c r="L118" s="298">
        <v>87918.28333333334</v>
      </c>
      <c r="M118" s="285">
        <v>82244.95</v>
      </c>
      <c r="N118" s="285">
        <v>77452.5</v>
      </c>
      <c r="O118" s="300">
        <v>41600</v>
      </c>
      <c r="P118" s="301">
        <v>9.2150170648464161E-2</v>
      </c>
    </row>
    <row r="119" spans="1:16" ht="15">
      <c r="A119" s="263">
        <v>109</v>
      </c>
      <c r="B119" s="362" t="s">
        <v>56</v>
      </c>
      <c r="C119" s="463" t="s">
        <v>147</v>
      </c>
      <c r="D119" s="464">
        <v>44343</v>
      </c>
      <c r="E119" s="297">
        <v>1163.2</v>
      </c>
      <c r="F119" s="297">
        <v>1171.6666666666667</v>
      </c>
      <c r="G119" s="298">
        <v>1148.5333333333335</v>
      </c>
      <c r="H119" s="298">
        <v>1133.8666666666668</v>
      </c>
      <c r="I119" s="298">
        <v>1110.7333333333336</v>
      </c>
      <c r="J119" s="298">
        <v>1186.3333333333335</v>
      </c>
      <c r="K119" s="298">
        <v>1209.4666666666667</v>
      </c>
      <c r="L119" s="298">
        <v>1224.1333333333334</v>
      </c>
      <c r="M119" s="285">
        <v>1194.8</v>
      </c>
      <c r="N119" s="285">
        <v>1157</v>
      </c>
      <c r="O119" s="300">
        <v>2939250</v>
      </c>
      <c r="P119" s="301">
        <v>6.2923786276105231E-2</v>
      </c>
    </row>
    <row r="120" spans="1:16" ht="15">
      <c r="A120" s="263">
        <v>110</v>
      </c>
      <c r="B120" s="362" t="s">
        <v>39</v>
      </c>
      <c r="C120" s="463" t="s">
        <v>790</v>
      </c>
      <c r="D120" s="464">
        <v>44343</v>
      </c>
      <c r="E120" s="297">
        <v>342.95</v>
      </c>
      <c r="F120" s="297">
        <v>343.66666666666669</v>
      </c>
      <c r="G120" s="298">
        <v>340.28333333333336</v>
      </c>
      <c r="H120" s="298">
        <v>337.61666666666667</v>
      </c>
      <c r="I120" s="298">
        <v>334.23333333333335</v>
      </c>
      <c r="J120" s="298">
        <v>346.33333333333337</v>
      </c>
      <c r="K120" s="298">
        <v>349.7166666666667</v>
      </c>
      <c r="L120" s="298">
        <v>352.38333333333338</v>
      </c>
      <c r="M120" s="285">
        <v>347.05</v>
      </c>
      <c r="N120" s="285">
        <v>341</v>
      </c>
      <c r="O120" s="300">
        <v>1724800</v>
      </c>
      <c r="P120" s="301">
        <v>-2.5316455696202531E-2</v>
      </c>
    </row>
    <row r="121" spans="1:16" ht="15">
      <c r="A121" s="263">
        <v>111</v>
      </c>
      <c r="B121" s="362" t="s">
        <v>111</v>
      </c>
      <c r="C121" s="463" t="s">
        <v>148</v>
      </c>
      <c r="D121" s="464">
        <v>44343</v>
      </c>
      <c r="E121" s="297">
        <v>64.900000000000006</v>
      </c>
      <c r="F121" s="297">
        <v>65.25</v>
      </c>
      <c r="G121" s="298">
        <v>63.7</v>
      </c>
      <c r="H121" s="298">
        <v>62.5</v>
      </c>
      <c r="I121" s="298">
        <v>60.95</v>
      </c>
      <c r="J121" s="298">
        <v>66.45</v>
      </c>
      <c r="K121" s="298">
        <v>68.000000000000014</v>
      </c>
      <c r="L121" s="298">
        <v>69.2</v>
      </c>
      <c r="M121" s="285">
        <v>66.8</v>
      </c>
      <c r="N121" s="285">
        <v>64.05</v>
      </c>
      <c r="O121" s="300">
        <v>83844000</v>
      </c>
      <c r="P121" s="301">
        <v>-1.8116663348596455E-2</v>
      </c>
    </row>
    <row r="122" spans="1:16" ht="15">
      <c r="A122" s="263">
        <v>112</v>
      </c>
      <c r="B122" s="362" t="s">
        <v>39</v>
      </c>
      <c r="C122" s="463" t="s">
        <v>256</v>
      </c>
      <c r="D122" s="464">
        <v>44343</v>
      </c>
      <c r="E122" s="297">
        <v>4942.75</v>
      </c>
      <c r="F122" s="297">
        <v>4970.5666666666666</v>
      </c>
      <c r="G122" s="298">
        <v>4875.9833333333336</v>
      </c>
      <c r="H122" s="298">
        <v>4809.2166666666672</v>
      </c>
      <c r="I122" s="298">
        <v>4714.6333333333341</v>
      </c>
      <c r="J122" s="298">
        <v>5037.333333333333</v>
      </c>
      <c r="K122" s="298">
        <v>5131.916666666667</v>
      </c>
      <c r="L122" s="298">
        <v>5198.6833333333325</v>
      </c>
      <c r="M122" s="285">
        <v>5065.1499999999996</v>
      </c>
      <c r="N122" s="285">
        <v>4903.8</v>
      </c>
      <c r="O122" s="300">
        <v>982375</v>
      </c>
      <c r="P122" s="301">
        <v>7.8225185945114128E-3</v>
      </c>
    </row>
    <row r="123" spans="1:16" ht="15">
      <c r="A123" s="263">
        <v>113</v>
      </c>
      <c r="B123" s="362" t="s">
        <v>841</v>
      </c>
      <c r="C123" s="463" t="s">
        <v>450</v>
      </c>
      <c r="D123" s="464">
        <v>44343</v>
      </c>
      <c r="E123" s="297">
        <v>3446.9</v>
      </c>
      <c r="F123" s="297">
        <v>3453.0833333333335</v>
      </c>
      <c r="G123" s="298">
        <v>3351.4666666666672</v>
      </c>
      <c r="H123" s="298">
        <v>3256.0333333333338</v>
      </c>
      <c r="I123" s="298">
        <v>3154.4166666666674</v>
      </c>
      <c r="J123" s="298">
        <v>3548.5166666666669</v>
      </c>
      <c r="K123" s="298">
        <v>3650.1333333333328</v>
      </c>
      <c r="L123" s="298">
        <v>3745.5666666666666</v>
      </c>
      <c r="M123" s="285">
        <v>3554.7</v>
      </c>
      <c r="N123" s="285">
        <v>3357.65</v>
      </c>
      <c r="O123" s="300">
        <v>373500</v>
      </c>
      <c r="P123" s="301">
        <v>0.19167264895908112</v>
      </c>
    </row>
    <row r="124" spans="1:16" ht="15">
      <c r="A124" s="263">
        <v>114</v>
      </c>
      <c r="B124" s="362" t="s">
        <v>49</v>
      </c>
      <c r="C124" s="463" t="s">
        <v>151</v>
      </c>
      <c r="D124" s="464">
        <v>44343</v>
      </c>
      <c r="E124" s="297">
        <v>16412</v>
      </c>
      <c r="F124" s="297">
        <v>16471.866666666669</v>
      </c>
      <c r="G124" s="298">
        <v>16323.583333333336</v>
      </c>
      <c r="H124" s="298">
        <v>16235.166666666668</v>
      </c>
      <c r="I124" s="298">
        <v>16086.883333333335</v>
      </c>
      <c r="J124" s="298">
        <v>16560.283333333336</v>
      </c>
      <c r="K124" s="298">
        <v>16708.566666666669</v>
      </c>
      <c r="L124" s="298">
        <v>16796.983333333337</v>
      </c>
      <c r="M124" s="285">
        <v>16620.150000000001</v>
      </c>
      <c r="N124" s="285">
        <v>16383.45</v>
      </c>
      <c r="O124" s="300">
        <v>310150</v>
      </c>
      <c r="P124" s="301">
        <v>3.2972522897585343E-2</v>
      </c>
    </row>
    <row r="125" spans="1:16" ht="15">
      <c r="A125" s="263">
        <v>115</v>
      </c>
      <c r="B125" s="362" t="s">
        <v>111</v>
      </c>
      <c r="C125" s="463" t="s">
        <v>152</v>
      </c>
      <c r="D125" s="464">
        <v>44343</v>
      </c>
      <c r="E125" s="297">
        <v>156.19999999999999</v>
      </c>
      <c r="F125" s="297">
        <v>156.31666666666666</v>
      </c>
      <c r="G125" s="298">
        <v>153.33333333333331</v>
      </c>
      <c r="H125" s="298">
        <v>150.46666666666664</v>
      </c>
      <c r="I125" s="298">
        <v>147.48333333333329</v>
      </c>
      <c r="J125" s="298">
        <v>159.18333333333334</v>
      </c>
      <c r="K125" s="298">
        <v>162.16666666666669</v>
      </c>
      <c r="L125" s="298">
        <v>165.03333333333336</v>
      </c>
      <c r="M125" s="285">
        <v>159.30000000000001</v>
      </c>
      <c r="N125" s="285">
        <v>153.44999999999999</v>
      </c>
      <c r="O125" s="300">
        <v>42605300</v>
      </c>
      <c r="P125" s="301">
        <v>-3.8409194011794948E-2</v>
      </c>
    </row>
    <row r="126" spans="1:16" ht="15">
      <c r="A126" s="263">
        <v>116</v>
      </c>
      <c r="B126" s="362" t="s">
        <v>42</v>
      </c>
      <c r="C126" s="463" t="s">
        <v>153</v>
      </c>
      <c r="D126" s="464">
        <v>44343</v>
      </c>
      <c r="E126" s="297">
        <v>103.1</v>
      </c>
      <c r="F126" s="297">
        <v>103.91666666666667</v>
      </c>
      <c r="G126" s="298">
        <v>101.53333333333335</v>
      </c>
      <c r="H126" s="298">
        <v>99.966666666666669</v>
      </c>
      <c r="I126" s="298">
        <v>97.583333333333343</v>
      </c>
      <c r="J126" s="298">
        <v>105.48333333333335</v>
      </c>
      <c r="K126" s="298">
        <v>107.86666666666667</v>
      </c>
      <c r="L126" s="298">
        <v>109.43333333333335</v>
      </c>
      <c r="M126" s="285">
        <v>106.3</v>
      </c>
      <c r="N126" s="285">
        <v>102.35</v>
      </c>
      <c r="O126" s="300">
        <v>69283500</v>
      </c>
      <c r="P126" s="301">
        <v>2.0057066129573684E-2</v>
      </c>
    </row>
    <row r="127" spans="1:16" ht="15">
      <c r="A127" s="263">
        <v>117</v>
      </c>
      <c r="B127" s="362" t="s">
        <v>72</v>
      </c>
      <c r="C127" s="463" t="s">
        <v>155</v>
      </c>
      <c r="D127" s="464">
        <v>44343</v>
      </c>
      <c r="E127" s="297">
        <v>108.7</v>
      </c>
      <c r="F127" s="297">
        <v>108.63333333333333</v>
      </c>
      <c r="G127" s="298">
        <v>104.06666666666665</v>
      </c>
      <c r="H127" s="298">
        <v>99.433333333333323</v>
      </c>
      <c r="I127" s="298">
        <v>94.866666666666646</v>
      </c>
      <c r="J127" s="298">
        <v>113.26666666666665</v>
      </c>
      <c r="K127" s="298">
        <v>117.83333333333331</v>
      </c>
      <c r="L127" s="298">
        <v>122.46666666666665</v>
      </c>
      <c r="M127" s="285">
        <v>113.2</v>
      </c>
      <c r="N127" s="285">
        <v>104</v>
      </c>
      <c r="O127" s="300">
        <v>38430700</v>
      </c>
      <c r="P127" s="301">
        <v>0.17990543735224587</v>
      </c>
    </row>
    <row r="128" spans="1:16" ht="15">
      <c r="A128" s="263">
        <v>118</v>
      </c>
      <c r="B128" s="362" t="s">
        <v>78</v>
      </c>
      <c r="C128" s="463" t="s">
        <v>156</v>
      </c>
      <c r="D128" s="464">
        <v>44343</v>
      </c>
      <c r="E128" s="297">
        <v>29746.35</v>
      </c>
      <c r="F128" s="297">
        <v>29790.516666666666</v>
      </c>
      <c r="G128" s="298">
        <v>29476.033333333333</v>
      </c>
      <c r="H128" s="298">
        <v>29205.716666666667</v>
      </c>
      <c r="I128" s="298">
        <v>28891.233333333334</v>
      </c>
      <c r="J128" s="298">
        <v>30060.833333333332</v>
      </c>
      <c r="K128" s="298">
        <v>30375.316666666662</v>
      </c>
      <c r="L128" s="298">
        <v>30645.633333333331</v>
      </c>
      <c r="M128" s="285">
        <v>30105</v>
      </c>
      <c r="N128" s="285">
        <v>29520.2</v>
      </c>
      <c r="O128" s="300">
        <v>63870</v>
      </c>
      <c r="P128" s="301">
        <v>-1.5263644773358002E-2</v>
      </c>
    </row>
    <row r="129" spans="1:16" ht="15">
      <c r="A129" s="263">
        <v>119</v>
      </c>
      <c r="B129" s="382" t="s">
        <v>51</v>
      </c>
      <c r="C129" s="463" t="s">
        <v>157</v>
      </c>
      <c r="D129" s="464">
        <v>44343</v>
      </c>
      <c r="E129" s="297">
        <v>1685.2</v>
      </c>
      <c r="F129" s="297">
        <v>1693.9666666666665</v>
      </c>
      <c r="G129" s="298">
        <v>1666.4833333333329</v>
      </c>
      <c r="H129" s="298">
        <v>1647.7666666666664</v>
      </c>
      <c r="I129" s="298">
        <v>1620.2833333333328</v>
      </c>
      <c r="J129" s="298">
        <v>1712.6833333333329</v>
      </c>
      <c r="K129" s="298">
        <v>1740.1666666666665</v>
      </c>
      <c r="L129" s="298">
        <v>1758.883333333333</v>
      </c>
      <c r="M129" s="285">
        <v>1721.45</v>
      </c>
      <c r="N129" s="285">
        <v>1675.25</v>
      </c>
      <c r="O129" s="300">
        <v>3404775</v>
      </c>
      <c r="P129" s="301">
        <v>2.8349262919164101E-3</v>
      </c>
    </row>
    <row r="130" spans="1:16" ht="15">
      <c r="A130" s="263">
        <v>120</v>
      </c>
      <c r="B130" s="362" t="s">
        <v>72</v>
      </c>
      <c r="C130" s="463" t="s">
        <v>158</v>
      </c>
      <c r="D130" s="464">
        <v>44343</v>
      </c>
      <c r="E130" s="297">
        <v>241.1</v>
      </c>
      <c r="F130" s="297">
        <v>240.83333333333334</v>
      </c>
      <c r="G130" s="298">
        <v>236.61666666666667</v>
      </c>
      <c r="H130" s="298">
        <v>232.13333333333333</v>
      </c>
      <c r="I130" s="298">
        <v>227.91666666666666</v>
      </c>
      <c r="J130" s="298">
        <v>245.31666666666669</v>
      </c>
      <c r="K130" s="298">
        <v>249.53333333333333</v>
      </c>
      <c r="L130" s="298">
        <v>254.01666666666671</v>
      </c>
      <c r="M130" s="285">
        <v>245.05</v>
      </c>
      <c r="N130" s="285">
        <v>236.35</v>
      </c>
      <c r="O130" s="300">
        <v>16467000</v>
      </c>
      <c r="P130" s="301">
        <v>2.1779597915115412E-2</v>
      </c>
    </row>
    <row r="131" spans="1:16" ht="15">
      <c r="A131" s="263">
        <v>121</v>
      </c>
      <c r="B131" s="362" t="s">
        <v>56</v>
      </c>
      <c r="C131" s="463" t="s">
        <v>159</v>
      </c>
      <c r="D131" s="464">
        <v>44343</v>
      </c>
      <c r="E131" s="297">
        <v>108.9</v>
      </c>
      <c r="F131" s="297">
        <v>108.8</v>
      </c>
      <c r="G131" s="298">
        <v>106.35</v>
      </c>
      <c r="H131" s="298">
        <v>103.8</v>
      </c>
      <c r="I131" s="298">
        <v>101.35</v>
      </c>
      <c r="J131" s="298">
        <v>111.35</v>
      </c>
      <c r="K131" s="298">
        <v>113.80000000000001</v>
      </c>
      <c r="L131" s="298">
        <v>116.35</v>
      </c>
      <c r="M131" s="285">
        <v>111.25</v>
      </c>
      <c r="N131" s="285">
        <v>106.25</v>
      </c>
      <c r="O131" s="300">
        <v>31359600</v>
      </c>
      <c r="P131" s="301">
        <v>1.3830426939266387E-2</v>
      </c>
    </row>
    <row r="132" spans="1:16" ht="15">
      <c r="A132" s="263">
        <v>122</v>
      </c>
      <c r="B132" s="362" t="s">
        <v>51</v>
      </c>
      <c r="C132" s="463" t="s">
        <v>269</v>
      </c>
      <c r="D132" s="464">
        <v>44343</v>
      </c>
      <c r="E132" s="297">
        <v>5299</v>
      </c>
      <c r="F132" s="297">
        <v>5336.2666666666664</v>
      </c>
      <c r="G132" s="298">
        <v>5242.7833333333328</v>
      </c>
      <c r="H132" s="298">
        <v>5186.5666666666666</v>
      </c>
      <c r="I132" s="298">
        <v>5093.083333333333</v>
      </c>
      <c r="J132" s="298">
        <v>5392.4833333333327</v>
      </c>
      <c r="K132" s="298">
        <v>5485.9666666666662</v>
      </c>
      <c r="L132" s="298">
        <v>5542.1833333333325</v>
      </c>
      <c r="M132" s="285">
        <v>5429.75</v>
      </c>
      <c r="N132" s="285">
        <v>5280.05</v>
      </c>
      <c r="O132" s="300">
        <v>292625</v>
      </c>
      <c r="P132" s="301">
        <v>4.1833555852247441E-2</v>
      </c>
    </row>
    <row r="133" spans="1:16" ht="15">
      <c r="A133" s="263">
        <v>123</v>
      </c>
      <c r="B133" s="362" t="s">
        <v>49</v>
      </c>
      <c r="C133" s="463" t="s">
        <v>160</v>
      </c>
      <c r="D133" s="464">
        <v>44343</v>
      </c>
      <c r="E133" s="297">
        <v>1826.3</v>
      </c>
      <c r="F133" s="297">
        <v>1837.8</v>
      </c>
      <c r="G133" s="298">
        <v>1808.6</v>
      </c>
      <c r="H133" s="298">
        <v>1790.8999999999999</v>
      </c>
      <c r="I133" s="298">
        <v>1761.6999999999998</v>
      </c>
      <c r="J133" s="298">
        <v>1855.5</v>
      </c>
      <c r="K133" s="298">
        <v>1884.7000000000003</v>
      </c>
      <c r="L133" s="298">
        <v>1902.4</v>
      </c>
      <c r="M133" s="285">
        <v>1867</v>
      </c>
      <c r="N133" s="285">
        <v>1820.1</v>
      </c>
      <c r="O133" s="300">
        <v>1921000</v>
      </c>
      <c r="P133" s="301">
        <v>4.0628385698808236E-2</v>
      </c>
    </row>
    <row r="134" spans="1:16" ht="15">
      <c r="A134" s="263">
        <v>124</v>
      </c>
      <c r="B134" s="362" t="s">
        <v>841</v>
      </c>
      <c r="C134" s="463" t="s">
        <v>267</v>
      </c>
      <c r="D134" s="464">
        <v>44343</v>
      </c>
      <c r="E134" s="297">
        <v>2527.6999999999998</v>
      </c>
      <c r="F134" s="297">
        <v>2552.083333333333</v>
      </c>
      <c r="G134" s="298">
        <v>2492.5666666666662</v>
      </c>
      <c r="H134" s="298">
        <v>2457.4333333333329</v>
      </c>
      <c r="I134" s="298">
        <v>2397.9166666666661</v>
      </c>
      <c r="J134" s="298">
        <v>2587.2166666666662</v>
      </c>
      <c r="K134" s="298">
        <v>2646.7333333333327</v>
      </c>
      <c r="L134" s="298">
        <v>2681.8666666666663</v>
      </c>
      <c r="M134" s="285">
        <v>2611.6</v>
      </c>
      <c r="N134" s="285">
        <v>2516.9499999999998</v>
      </c>
      <c r="O134" s="300">
        <v>418250</v>
      </c>
      <c r="P134" s="301">
        <v>8.4954604409857332E-2</v>
      </c>
    </row>
    <row r="135" spans="1:16" ht="15">
      <c r="A135" s="263">
        <v>125</v>
      </c>
      <c r="B135" s="362" t="s">
        <v>53</v>
      </c>
      <c r="C135" s="463" t="s">
        <v>161</v>
      </c>
      <c r="D135" s="464">
        <v>44343</v>
      </c>
      <c r="E135" s="297">
        <v>34.950000000000003</v>
      </c>
      <c r="F135" s="297">
        <v>35.18333333333333</v>
      </c>
      <c r="G135" s="298">
        <v>34.466666666666661</v>
      </c>
      <c r="H135" s="298">
        <v>33.983333333333334</v>
      </c>
      <c r="I135" s="298">
        <v>33.266666666666666</v>
      </c>
      <c r="J135" s="298">
        <v>35.666666666666657</v>
      </c>
      <c r="K135" s="298">
        <v>36.383333333333326</v>
      </c>
      <c r="L135" s="298">
        <v>36.866666666666653</v>
      </c>
      <c r="M135" s="285">
        <v>35.9</v>
      </c>
      <c r="N135" s="285">
        <v>34.700000000000003</v>
      </c>
      <c r="O135" s="300">
        <v>175728000</v>
      </c>
      <c r="P135" s="301">
        <v>-6.1532892950864173E-3</v>
      </c>
    </row>
    <row r="136" spans="1:16" ht="15">
      <c r="A136" s="263">
        <v>126</v>
      </c>
      <c r="B136" s="362" t="s">
        <v>42</v>
      </c>
      <c r="C136" s="463" t="s">
        <v>162</v>
      </c>
      <c r="D136" s="464">
        <v>44343</v>
      </c>
      <c r="E136" s="297">
        <v>221.25</v>
      </c>
      <c r="F136" s="297">
        <v>220.96666666666667</v>
      </c>
      <c r="G136" s="298">
        <v>218.23333333333335</v>
      </c>
      <c r="H136" s="298">
        <v>215.21666666666667</v>
      </c>
      <c r="I136" s="298">
        <v>212.48333333333335</v>
      </c>
      <c r="J136" s="298">
        <v>223.98333333333335</v>
      </c>
      <c r="K136" s="298">
        <v>226.71666666666664</v>
      </c>
      <c r="L136" s="298">
        <v>229.73333333333335</v>
      </c>
      <c r="M136" s="285">
        <v>223.7</v>
      </c>
      <c r="N136" s="285">
        <v>217.95</v>
      </c>
      <c r="O136" s="300">
        <v>19700000</v>
      </c>
      <c r="P136" s="301">
        <v>3.9248786663853133E-2</v>
      </c>
    </row>
    <row r="137" spans="1:16" ht="15">
      <c r="A137" s="263">
        <v>127</v>
      </c>
      <c r="B137" s="362" t="s">
        <v>88</v>
      </c>
      <c r="C137" s="463" t="s">
        <v>163</v>
      </c>
      <c r="D137" s="464">
        <v>44343</v>
      </c>
      <c r="E137" s="297">
        <v>1136.1500000000001</v>
      </c>
      <c r="F137" s="297">
        <v>1150.3999999999999</v>
      </c>
      <c r="G137" s="298">
        <v>1117.7999999999997</v>
      </c>
      <c r="H137" s="298">
        <v>1099.4499999999998</v>
      </c>
      <c r="I137" s="298">
        <v>1066.8499999999997</v>
      </c>
      <c r="J137" s="298">
        <v>1168.7499999999998</v>
      </c>
      <c r="K137" s="298">
        <v>1201.3499999999997</v>
      </c>
      <c r="L137" s="298">
        <v>1219.6999999999998</v>
      </c>
      <c r="M137" s="285">
        <v>1183</v>
      </c>
      <c r="N137" s="285">
        <v>1132.05</v>
      </c>
      <c r="O137" s="300">
        <v>1724459</v>
      </c>
      <c r="P137" s="301">
        <v>2.7649769585253458E-2</v>
      </c>
    </row>
    <row r="138" spans="1:16" ht="15">
      <c r="A138" s="263">
        <v>128</v>
      </c>
      <c r="B138" s="362" t="s">
        <v>37</v>
      </c>
      <c r="C138" s="463" t="s">
        <v>164</v>
      </c>
      <c r="D138" s="464">
        <v>44343</v>
      </c>
      <c r="E138" s="297">
        <v>989.95</v>
      </c>
      <c r="F138" s="297">
        <v>980.6</v>
      </c>
      <c r="G138" s="298">
        <v>956.35</v>
      </c>
      <c r="H138" s="298">
        <v>922.75</v>
      </c>
      <c r="I138" s="298">
        <v>898.5</v>
      </c>
      <c r="J138" s="298">
        <v>1014.2</v>
      </c>
      <c r="K138" s="298">
        <v>1038.45</v>
      </c>
      <c r="L138" s="298">
        <v>1072.0500000000002</v>
      </c>
      <c r="M138" s="285">
        <v>1004.85</v>
      </c>
      <c r="N138" s="285">
        <v>947</v>
      </c>
      <c r="O138" s="300">
        <v>1670250</v>
      </c>
      <c r="P138" s="301">
        <v>-6.205250596658711E-2</v>
      </c>
    </row>
    <row r="139" spans="1:16" ht="15">
      <c r="A139" s="263">
        <v>129</v>
      </c>
      <c r="B139" s="362" t="s">
        <v>53</v>
      </c>
      <c r="C139" s="463" t="s">
        <v>165</v>
      </c>
      <c r="D139" s="464">
        <v>44343</v>
      </c>
      <c r="E139" s="297">
        <v>184.9</v>
      </c>
      <c r="F139" s="297">
        <v>186.85000000000002</v>
      </c>
      <c r="G139" s="298">
        <v>181.90000000000003</v>
      </c>
      <c r="H139" s="298">
        <v>178.9</v>
      </c>
      <c r="I139" s="298">
        <v>173.95000000000002</v>
      </c>
      <c r="J139" s="298">
        <v>189.85000000000005</v>
      </c>
      <c r="K139" s="298">
        <v>194.80000000000004</v>
      </c>
      <c r="L139" s="298">
        <v>197.80000000000007</v>
      </c>
      <c r="M139" s="285">
        <v>191.8</v>
      </c>
      <c r="N139" s="285">
        <v>183.85</v>
      </c>
      <c r="O139" s="300">
        <v>23374000</v>
      </c>
      <c r="P139" s="301">
        <v>6.2903863906105764E-2</v>
      </c>
    </row>
    <row r="140" spans="1:16" ht="15">
      <c r="A140" s="263">
        <v>130</v>
      </c>
      <c r="B140" s="362" t="s">
        <v>42</v>
      </c>
      <c r="C140" s="463" t="s">
        <v>166</v>
      </c>
      <c r="D140" s="464">
        <v>44343</v>
      </c>
      <c r="E140" s="297">
        <v>128.9</v>
      </c>
      <c r="F140" s="297">
        <v>129.06666666666669</v>
      </c>
      <c r="G140" s="298">
        <v>126.48333333333338</v>
      </c>
      <c r="H140" s="298">
        <v>124.06666666666669</v>
      </c>
      <c r="I140" s="298">
        <v>121.48333333333338</v>
      </c>
      <c r="J140" s="298">
        <v>131.48333333333338</v>
      </c>
      <c r="K140" s="298">
        <v>134.06666666666669</v>
      </c>
      <c r="L140" s="298">
        <v>136.48333333333338</v>
      </c>
      <c r="M140" s="285">
        <v>131.65</v>
      </c>
      <c r="N140" s="285">
        <v>126.65</v>
      </c>
      <c r="O140" s="300">
        <v>15702000</v>
      </c>
      <c r="P140" s="301">
        <v>-5.3211706575446594E-3</v>
      </c>
    </row>
    <row r="141" spans="1:16" ht="15">
      <c r="A141" s="263">
        <v>131</v>
      </c>
      <c r="B141" s="362" t="s">
        <v>72</v>
      </c>
      <c r="C141" s="463" t="s">
        <v>167</v>
      </c>
      <c r="D141" s="464">
        <v>44343</v>
      </c>
      <c r="E141" s="297">
        <v>2005.6</v>
      </c>
      <c r="F141" s="297">
        <v>2016.5333333333335</v>
      </c>
      <c r="G141" s="298">
        <v>1989.0666666666671</v>
      </c>
      <c r="H141" s="298">
        <v>1972.5333333333335</v>
      </c>
      <c r="I141" s="298">
        <v>1945.0666666666671</v>
      </c>
      <c r="J141" s="298">
        <v>2033.0666666666671</v>
      </c>
      <c r="K141" s="298">
        <v>2060.5333333333338</v>
      </c>
      <c r="L141" s="298">
        <v>2077.0666666666671</v>
      </c>
      <c r="M141" s="285">
        <v>2044</v>
      </c>
      <c r="N141" s="285">
        <v>2000</v>
      </c>
      <c r="O141" s="300">
        <v>28383250</v>
      </c>
      <c r="P141" s="301">
        <v>5.852353248303125E-2</v>
      </c>
    </row>
    <row r="142" spans="1:16" ht="15">
      <c r="A142" s="263">
        <v>132</v>
      </c>
      <c r="B142" s="362" t="s">
        <v>111</v>
      </c>
      <c r="C142" s="463" t="s">
        <v>168</v>
      </c>
      <c r="D142" s="464">
        <v>44343</v>
      </c>
      <c r="E142" s="297">
        <v>120.3</v>
      </c>
      <c r="F142" s="297">
        <v>117.43333333333334</v>
      </c>
      <c r="G142" s="298">
        <v>112.86666666666667</v>
      </c>
      <c r="H142" s="298">
        <v>105.43333333333334</v>
      </c>
      <c r="I142" s="298">
        <v>100.86666666666667</v>
      </c>
      <c r="J142" s="298">
        <v>124.86666666666667</v>
      </c>
      <c r="K142" s="298">
        <v>129.43333333333334</v>
      </c>
      <c r="L142" s="298">
        <v>136.86666666666667</v>
      </c>
      <c r="M142" s="285">
        <v>122</v>
      </c>
      <c r="N142" s="285">
        <v>110</v>
      </c>
      <c r="O142" s="300">
        <v>125960500</v>
      </c>
      <c r="P142" s="301">
        <v>0.22496304508499632</v>
      </c>
    </row>
    <row r="143" spans="1:16" ht="15">
      <c r="A143" s="263">
        <v>133</v>
      </c>
      <c r="B143" s="362" t="s">
        <v>56</v>
      </c>
      <c r="C143" s="463" t="s">
        <v>274</v>
      </c>
      <c r="D143" s="464">
        <v>44343</v>
      </c>
      <c r="E143" s="297">
        <v>934.45</v>
      </c>
      <c r="F143" s="297">
        <v>935.0333333333333</v>
      </c>
      <c r="G143" s="298">
        <v>923.06666666666661</v>
      </c>
      <c r="H143" s="298">
        <v>911.68333333333328</v>
      </c>
      <c r="I143" s="298">
        <v>899.71666666666658</v>
      </c>
      <c r="J143" s="298">
        <v>946.41666666666663</v>
      </c>
      <c r="K143" s="298">
        <v>958.38333333333333</v>
      </c>
      <c r="L143" s="298">
        <v>969.76666666666665</v>
      </c>
      <c r="M143" s="285">
        <v>947</v>
      </c>
      <c r="N143" s="285">
        <v>923.65</v>
      </c>
      <c r="O143" s="300">
        <v>4428000</v>
      </c>
      <c r="P143" s="301">
        <v>2.3400936037441498E-2</v>
      </c>
    </row>
    <row r="144" spans="1:16" ht="15">
      <c r="A144" s="263">
        <v>134</v>
      </c>
      <c r="B144" s="362" t="s">
        <v>53</v>
      </c>
      <c r="C144" s="463" t="s">
        <v>169</v>
      </c>
      <c r="D144" s="464">
        <v>44343</v>
      </c>
      <c r="E144" s="297">
        <v>354</v>
      </c>
      <c r="F144" s="297">
        <v>356.84999999999997</v>
      </c>
      <c r="G144" s="298">
        <v>349.34999999999991</v>
      </c>
      <c r="H144" s="298">
        <v>344.69999999999993</v>
      </c>
      <c r="I144" s="298">
        <v>337.19999999999987</v>
      </c>
      <c r="J144" s="298">
        <v>361.49999999999994</v>
      </c>
      <c r="K144" s="298">
        <v>369.00000000000006</v>
      </c>
      <c r="L144" s="298">
        <v>373.65</v>
      </c>
      <c r="M144" s="285">
        <v>364.35</v>
      </c>
      <c r="N144" s="285">
        <v>352.2</v>
      </c>
      <c r="O144" s="300">
        <v>91645500</v>
      </c>
      <c r="P144" s="301">
        <v>-1.60246086452361E-2</v>
      </c>
    </row>
    <row r="145" spans="1:16" ht="15">
      <c r="A145" s="263">
        <v>135</v>
      </c>
      <c r="B145" s="362" t="s">
        <v>37</v>
      </c>
      <c r="C145" s="463" t="s">
        <v>170</v>
      </c>
      <c r="D145" s="464">
        <v>44343</v>
      </c>
      <c r="E145" s="297">
        <v>28079.5</v>
      </c>
      <c r="F145" s="297">
        <v>28176.566666666666</v>
      </c>
      <c r="G145" s="298">
        <v>27753.133333333331</v>
      </c>
      <c r="H145" s="298">
        <v>27426.766666666666</v>
      </c>
      <c r="I145" s="298">
        <v>27003.333333333332</v>
      </c>
      <c r="J145" s="298">
        <v>28502.933333333331</v>
      </c>
      <c r="K145" s="298">
        <v>28926.366666666665</v>
      </c>
      <c r="L145" s="298">
        <v>29252.73333333333</v>
      </c>
      <c r="M145" s="285">
        <v>28600</v>
      </c>
      <c r="N145" s="285">
        <v>27850.2</v>
      </c>
      <c r="O145" s="300">
        <v>156325</v>
      </c>
      <c r="P145" s="301">
        <v>1.4109633473889069E-2</v>
      </c>
    </row>
    <row r="146" spans="1:16" ht="15">
      <c r="A146" s="263">
        <v>136</v>
      </c>
      <c r="B146" s="362" t="s">
        <v>63</v>
      </c>
      <c r="C146" s="463" t="s">
        <v>171</v>
      </c>
      <c r="D146" s="464">
        <v>44343</v>
      </c>
      <c r="E146" s="297">
        <v>1892.95</v>
      </c>
      <c r="F146" s="297">
        <v>1897.8</v>
      </c>
      <c r="G146" s="298">
        <v>1873.6</v>
      </c>
      <c r="H146" s="298">
        <v>1854.25</v>
      </c>
      <c r="I146" s="298">
        <v>1830.05</v>
      </c>
      <c r="J146" s="298">
        <v>1917.1499999999999</v>
      </c>
      <c r="K146" s="298">
        <v>1941.3500000000001</v>
      </c>
      <c r="L146" s="298">
        <v>1960.6999999999998</v>
      </c>
      <c r="M146" s="285">
        <v>1922</v>
      </c>
      <c r="N146" s="285">
        <v>1878.45</v>
      </c>
      <c r="O146" s="300">
        <v>932525</v>
      </c>
      <c r="P146" s="301">
        <v>2.9447480267152399E-2</v>
      </c>
    </row>
    <row r="147" spans="1:16" ht="15">
      <c r="A147" s="263">
        <v>137</v>
      </c>
      <c r="B147" s="362" t="s">
        <v>78</v>
      </c>
      <c r="C147" s="463" t="s">
        <v>172</v>
      </c>
      <c r="D147" s="464">
        <v>44343</v>
      </c>
      <c r="E147" s="297">
        <v>6462.9</v>
      </c>
      <c r="F147" s="297">
        <v>6495.6499999999987</v>
      </c>
      <c r="G147" s="298">
        <v>6377.3499999999976</v>
      </c>
      <c r="H147" s="298">
        <v>6291.7999999999993</v>
      </c>
      <c r="I147" s="298">
        <v>6173.4999999999982</v>
      </c>
      <c r="J147" s="298">
        <v>6581.1999999999971</v>
      </c>
      <c r="K147" s="298">
        <v>6699.4999999999982</v>
      </c>
      <c r="L147" s="298">
        <v>6785.0499999999965</v>
      </c>
      <c r="M147" s="285">
        <v>6613.95</v>
      </c>
      <c r="N147" s="285">
        <v>6410.1</v>
      </c>
      <c r="O147" s="300">
        <v>438625</v>
      </c>
      <c r="P147" s="301">
        <v>4.4656147662994937E-2</v>
      </c>
    </row>
    <row r="148" spans="1:16" ht="15">
      <c r="A148" s="263">
        <v>138</v>
      </c>
      <c r="B148" s="362" t="s">
        <v>56</v>
      </c>
      <c r="C148" s="463" t="s">
        <v>173</v>
      </c>
      <c r="D148" s="464">
        <v>44343</v>
      </c>
      <c r="E148" s="297">
        <v>1350.35</v>
      </c>
      <c r="F148" s="297">
        <v>1380.6666666666667</v>
      </c>
      <c r="G148" s="298">
        <v>1310.6833333333334</v>
      </c>
      <c r="H148" s="298">
        <v>1271.0166666666667</v>
      </c>
      <c r="I148" s="298">
        <v>1201.0333333333333</v>
      </c>
      <c r="J148" s="298">
        <v>1420.3333333333335</v>
      </c>
      <c r="K148" s="298">
        <v>1490.3166666666666</v>
      </c>
      <c r="L148" s="298">
        <v>1529.9833333333336</v>
      </c>
      <c r="M148" s="285">
        <v>1450.65</v>
      </c>
      <c r="N148" s="285">
        <v>1341</v>
      </c>
      <c r="O148" s="300">
        <v>3996000</v>
      </c>
      <c r="P148" s="301">
        <v>-1.1869436201780416E-2</v>
      </c>
    </row>
    <row r="149" spans="1:16" ht="15">
      <c r="A149" s="263">
        <v>139</v>
      </c>
      <c r="B149" s="362" t="s">
        <v>51</v>
      </c>
      <c r="C149" s="463" t="s">
        <v>175</v>
      </c>
      <c r="D149" s="464">
        <v>44343</v>
      </c>
      <c r="E149" s="297">
        <v>658.45</v>
      </c>
      <c r="F149" s="297">
        <v>657.2</v>
      </c>
      <c r="G149" s="298">
        <v>643.95000000000005</v>
      </c>
      <c r="H149" s="298">
        <v>629.45000000000005</v>
      </c>
      <c r="I149" s="298">
        <v>616.20000000000005</v>
      </c>
      <c r="J149" s="298">
        <v>671.7</v>
      </c>
      <c r="K149" s="298">
        <v>684.95</v>
      </c>
      <c r="L149" s="298">
        <v>699.45</v>
      </c>
      <c r="M149" s="285">
        <v>670.45</v>
      </c>
      <c r="N149" s="285">
        <v>642.70000000000005</v>
      </c>
      <c r="O149" s="300">
        <v>40947200</v>
      </c>
      <c r="P149" s="301">
        <v>3.5400736335315777E-2</v>
      </c>
    </row>
    <row r="150" spans="1:16" ht="15">
      <c r="A150" s="263">
        <v>140</v>
      </c>
      <c r="B150" s="362" t="s">
        <v>88</v>
      </c>
      <c r="C150" s="463" t="s">
        <v>176</v>
      </c>
      <c r="D150" s="464">
        <v>44343</v>
      </c>
      <c r="E150" s="297">
        <v>546.85</v>
      </c>
      <c r="F150" s="297">
        <v>541.29999999999995</v>
      </c>
      <c r="G150" s="298">
        <v>527.59999999999991</v>
      </c>
      <c r="H150" s="298">
        <v>508.34999999999991</v>
      </c>
      <c r="I150" s="298">
        <v>494.64999999999986</v>
      </c>
      <c r="J150" s="298">
        <v>560.54999999999995</v>
      </c>
      <c r="K150" s="298">
        <v>574.25</v>
      </c>
      <c r="L150" s="298">
        <v>593.5</v>
      </c>
      <c r="M150" s="285">
        <v>555</v>
      </c>
      <c r="N150" s="285">
        <v>522.04999999999995</v>
      </c>
      <c r="O150" s="300">
        <v>15130500</v>
      </c>
      <c r="P150" s="301">
        <v>0.11102544333076329</v>
      </c>
    </row>
    <row r="151" spans="1:16" ht="15">
      <c r="A151" s="263">
        <v>141</v>
      </c>
      <c r="B151" s="362" t="s">
        <v>841</v>
      </c>
      <c r="C151" s="463" t="s">
        <v>177</v>
      </c>
      <c r="D151" s="464">
        <v>44343</v>
      </c>
      <c r="E151" s="297">
        <v>796.8</v>
      </c>
      <c r="F151" s="297">
        <v>784.91666666666663</v>
      </c>
      <c r="G151" s="298">
        <v>767.88333333333321</v>
      </c>
      <c r="H151" s="298">
        <v>738.96666666666658</v>
      </c>
      <c r="I151" s="298">
        <v>721.93333333333317</v>
      </c>
      <c r="J151" s="298">
        <v>813.83333333333326</v>
      </c>
      <c r="K151" s="298">
        <v>830.86666666666679</v>
      </c>
      <c r="L151" s="298">
        <v>859.7833333333333</v>
      </c>
      <c r="M151" s="285">
        <v>801.95</v>
      </c>
      <c r="N151" s="285">
        <v>756</v>
      </c>
      <c r="O151" s="300">
        <v>8979000</v>
      </c>
      <c r="P151" s="301">
        <v>6.1849574266792808E-2</v>
      </c>
    </row>
    <row r="152" spans="1:16" ht="15">
      <c r="A152" s="263">
        <v>142</v>
      </c>
      <c r="B152" s="362" t="s">
        <v>49</v>
      </c>
      <c r="C152" s="463" t="s">
        <v>804</v>
      </c>
      <c r="D152" s="464">
        <v>44343</v>
      </c>
      <c r="E152" s="297">
        <v>670.75</v>
      </c>
      <c r="F152" s="297">
        <v>673.5333333333333</v>
      </c>
      <c r="G152" s="298">
        <v>665.61666666666656</v>
      </c>
      <c r="H152" s="298">
        <v>660.48333333333323</v>
      </c>
      <c r="I152" s="298">
        <v>652.56666666666649</v>
      </c>
      <c r="J152" s="298">
        <v>678.66666666666663</v>
      </c>
      <c r="K152" s="298">
        <v>686.58333333333337</v>
      </c>
      <c r="L152" s="298">
        <v>691.7166666666667</v>
      </c>
      <c r="M152" s="285">
        <v>681.45</v>
      </c>
      <c r="N152" s="285">
        <v>668.4</v>
      </c>
      <c r="O152" s="300">
        <v>6930900</v>
      </c>
      <c r="P152" s="301">
        <v>4.5834182114483604E-2</v>
      </c>
    </row>
    <row r="153" spans="1:16" ht="15">
      <c r="A153" s="263">
        <v>143</v>
      </c>
      <c r="B153" s="362" t="s">
        <v>43</v>
      </c>
      <c r="C153" s="463" t="s">
        <v>179</v>
      </c>
      <c r="D153" s="464">
        <v>44343</v>
      </c>
      <c r="E153" s="297">
        <v>294.75</v>
      </c>
      <c r="F153" s="297">
        <v>297.01666666666665</v>
      </c>
      <c r="G153" s="298">
        <v>291.18333333333328</v>
      </c>
      <c r="H153" s="298">
        <v>287.61666666666662</v>
      </c>
      <c r="I153" s="298">
        <v>281.78333333333325</v>
      </c>
      <c r="J153" s="298">
        <v>300.58333333333331</v>
      </c>
      <c r="K153" s="298">
        <v>306.41666666666669</v>
      </c>
      <c r="L153" s="298">
        <v>309.98333333333335</v>
      </c>
      <c r="M153" s="285">
        <v>302.85000000000002</v>
      </c>
      <c r="N153" s="285">
        <v>293.45</v>
      </c>
      <c r="O153" s="300">
        <v>95338200</v>
      </c>
      <c r="P153" s="301">
        <v>2.1747098350641418E-2</v>
      </c>
    </row>
    <row r="154" spans="1:16" ht="15">
      <c r="A154" s="263">
        <v>144</v>
      </c>
      <c r="B154" s="362" t="s">
        <v>42</v>
      </c>
      <c r="C154" s="463" t="s">
        <v>181</v>
      </c>
      <c r="D154" s="464">
        <v>44343</v>
      </c>
      <c r="E154" s="297">
        <v>99.3</v>
      </c>
      <c r="F154" s="297">
        <v>99.3</v>
      </c>
      <c r="G154" s="298">
        <v>96.699999999999989</v>
      </c>
      <c r="H154" s="298">
        <v>94.1</v>
      </c>
      <c r="I154" s="298">
        <v>91.499999999999986</v>
      </c>
      <c r="J154" s="298">
        <v>101.89999999999999</v>
      </c>
      <c r="K154" s="298">
        <v>104.49999999999999</v>
      </c>
      <c r="L154" s="298">
        <v>107.1</v>
      </c>
      <c r="M154" s="285">
        <v>101.9</v>
      </c>
      <c r="N154" s="285">
        <v>96.7</v>
      </c>
      <c r="O154" s="300">
        <v>118975500</v>
      </c>
      <c r="P154" s="301">
        <v>-7.0977917981072556E-3</v>
      </c>
    </row>
    <row r="155" spans="1:16" ht="15">
      <c r="A155" s="263">
        <v>145</v>
      </c>
      <c r="B155" s="362" t="s">
        <v>111</v>
      </c>
      <c r="C155" s="463" t="s">
        <v>182</v>
      </c>
      <c r="D155" s="464">
        <v>44343</v>
      </c>
      <c r="E155" s="297">
        <v>1037.9000000000001</v>
      </c>
      <c r="F155" s="297">
        <v>1036.6666666666667</v>
      </c>
      <c r="G155" s="298">
        <v>1016.6333333333334</v>
      </c>
      <c r="H155" s="298">
        <v>995.36666666666667</v>
      </c>
      <c r="I155" s="298">
        <v>975.33333333333337</v>
      </c>
      <c r="J155" s="298">
        <v>1057.9333333333334</v>
      </c>
      <c r="K155" s="298">
        <v>1077.9666666666667</v>
      </c>
      <c r="L155" s="298">
        <v>1099.2333333333336</v>
      </c>
      <c r="M155" s="285">
        <v>1056.7</v>
      </c>
      <c r="N155" s="285">
        <v>1015.4</v>
      </c>
      <c r="O155" s="300">
        <v>46794200</v>
      </c>
      <c r="P155" s="301">
        <v>-3.3836433836433838E-2</v>
      </c>
    </row>
    <row r="156" spans="1:16" ht="15">
      <c r="A156" s="263">
        <v>146</v>
      </c>
      <c r="B156" s="362" t="s">
        <v>106</v>
      </c>
      <c r="C156" s="463" t="s">
        <v>183</v>
      </c>
      <c r="D156" s="464">
        <v>44343</v>
      </c>
      <c r="E156" s="297">
        <v>3052.5</v>
      </c>
      <c r="F156" s="297">
        <v>3077.3666666666663</v>
      </c>
      <c r="G156" s="298">
        <v>3012.3333333333326</v>
      </c>
      <c r="H156" s="298">
        <v>2972.1666666666661</v>
      </c>
      <c r="I156" s="298">
        <v>2907.1333333333323</v>
      </c>
      <c r="J156" s="298">
        <v>3117.5333333333328</v>
      </c>
      <c r="K156" s="298">
        <v>3182.5666666666666</v>
      </c>
      <c r="L156" s="298">
        <v>3222.7333333333331</v>
      </c>
      <c r="M156" s="285">
        <v>3142.4</v>
      </c>
      <c r="N156" s="285">
        <v>3037.2</v>
      </c>
      <c r="O156" s="300">
        <v>6720000</v>
      </c>
      <c r="P156" s="301">
        <v>0.16056162893114345</v>
      </c>
    </row>
    <row r="157" spans="1:16" ht="15">
      <c r="A157" s="263">
        <v>147</v>
      </c>
      <c r="B157" s="362" t="s">
        <v>106</v>
      </c>
      <c r="C157" s="463" t="s">
        <v>184</v>
      </c>
      <c r="D157" s="464">
        <v>44343</v>
      </c>
      <c r="E157" s="297">
        <v>964.9</v>
      </c>
      <c r="F157" s="297">
        <v>969</v>
      </c>
      <c r="G157" s="298">
        <v>957.55</v>
      </c>
      <c r="H157" s="298">
        <v>950.19999999999993</v>
      </c>
      <c r="I157" s="298">
        <v>938.74999999999989</v>
      </c>
      <c r="J157" s="298">
        <v>976.35</v>
      </c>
      <c r="K157" s="298">
        <v>987.80000000000007</v>
      </c>
      <c r="L157" s="298">
        <v>995.15000000000009</v>
      </c>
      <c r="M157" s="285">
        <v>980.45</v>
      </c>
      <c r="N157" s="285">
        <v>961.65</v>
      </c>
      <c r="O157" s="300">
        <v>11047800</v>
      </c>
      <c r="P157" s="301">
        <v>5.2532296787469991E-2</v>
      </c>
    </row>
    <row r="158" spans="1:16" ht="15">
      <c r="A158" s="263">
        <v>148</v>
      </c>
      <c r="B158" s="362" t="s">
        <v>49</v>
      </c>
      <c r="C158" s="463" t="s">
        <v>185</v>
      </c>
      <c r="D158" s="464">
        <v>44343</v>
      </c>
      <c r="E158" s="297">
        <v>1496.45</v>
      </c>
      <c r="F158" s="297">
        <v>1498.6833333333332</v>
      </c>
      <c r="G158" s="298">
        <v>1473.3666666666663</v>
      </c>
      <c r="H158" s="298">
        <v>1450.2833333333331</v>
      </c>
      <c r="I158" s="298">
        <v>1424.9666666666662</v>
      </c>
      <c r="J158" s="298">
        <v>1521.7666666666664</v>
      </c>
      <c r="K158" s="298">
        <v>1547.0833333333335</v>
      </c>
      <c r="L158" s="298">
        <v>1570.1666666666665</v>
      </c>
      <c r="M158" s="285">
        <v>1524</v>
      </c>
      <c r="N158" s="285">
        <v>1475.6</v>
      </c>
      <c r="O158" s="300">
        <v>5224500</v>
      </c>
      <c r="P158" s="301">
        <v>-4.5361107304371658E-2</v>
      </c>
    </row>
    <row r="159" spans="1:16" ht="15">
      <c r="A159" s="263">
        <v>149</v>
      </c>
      <c r="B159" s="362" t="s">
        <v>51</v>
      </c>
      <c r="C159" s="463" t="s">
        <v>186</v>
      </c>
      <c r="D159" s="464">
        <v>44343</v>
      </c>
      <c r="E159" s="297">
        <v>2525.0500000000002</v>
      </c>
      <c r="F159" s="297">
        <v>2523.8833333333332</v>
      </c>
      <c r="G159" s="298">
        <v>2488.5666666666666</v>
      </c>
      <c r="H159" s="298">
        <v>2452.0833333333335</v>
      </c>
      <c r="I159" s="298">
        <v>2416.7666666666669</v>
      </c>
      <c r="J159" s="298">
        <v>2560.3666666666663</v>
      </c>
      <c r="K159" s="298">
        <v>2595.6833333333329</v>
      </c>
      <c r="L159" s="298">
        <v>2632.1666666666661</v>
      </c>
      <c r="M159" s="285">
        <v>2559.1999999999998</v>
      </c>
      <c r="N159" s="285">
        <v>2487.4</v>
      </c>
      <c r="O159" s="300">
        <v>1013000</v>
      </c>
      <c r="P159" s="301">
        <v>3.025680142384948E-2</v>
      </c>
    </row>
    <row r="160" spans="1:16" ht="15">
      <c r="A160" s="263">
        <v>150</v>
      </c>
      <c r="B160" s="362" t="s">
        <v>42</v>
      </c>
      <c r="C160" s="463" t="s">
        <v>187</v>
      </c>
      <c r="D160" s="464">
        <v>44343</v>
      </c>
      <c r="E160" s="297">
        <v>397.1</v>
      </c>
      <c r="F160" s="297">
        <v>391.23333333333329</v>
      </c>
      <c r="G160" s="298">
        <v>381.01666666666659</v>
      </c>
      <c r="H160" s="298">
        <v>364.93333333333328</v>
      </c>
      <c r="I160" s="298">
        <v>354.71666666666658</v>
      </c>
      <c r="J160" s="298">
        <v>407.31666666666661</v>
      </c>
      <c r="K160" s="298">
        <v>417.5333333333333</v>
      </c>
      <c r="L160" s="298">
        <v>433.61666666666662</v>
      </c>
      <c r="M160" s="285">
        <v>401.45</v>
      </c>
      <c r="N160" s="285">
        <v>375.15</v>
      </c>
      <c r="O160" s="300">
        <v>1839000</v>
      </c>
      <c r="P160" s="301">
        <v>-4.6656298600311043E-2</v>
      </c>
    </row>
    <row r="161" spans="1:16" ht="15">
      <c r="A161" s="263">
        <v>151</v>
      </c>
      <c r="B161" s="362" t="s">
        <v>39</v>
      </c>
      <c r="C161" s="463" t="s">
        <v>510</v>
      </c>
      <c r="D161" s="464">
        <v>44343</v>
      </c>
      <c r="E161" s="297">
        <v>783.1</v>
      </c>
      <c r="F161" s="297">
        <v>780.70000000000016</v>
      </c>
      <c r="G161" s="298">
        <v>766.60000000000036</v>
      </c>
      <c r="H161" s="298">
        <v>750.10000000000025</v>
      </c>
      <c r="I161" s="298">
        <v>736.00000000000045</v>
      </c>
      <c r="J161" s="298">
        <v>797.20000000000027</v>
      </c>
      <c r="K161" s="298">
        <v>811.3</v>
      </c>
      <c r="L161" s="298">
        <v>827.80000000000018</v>
      </c>
      <c r="M161" s="285">
        <v>794.8</v>
      </c>
      <c r="N161" s="285">
        <v>764.2</v>
      </c>
      <c r="O161" s="300">
        <v>1118675</v>
      </c>
      <c r="P161" s="301">
        <v>0.10847701149425287</v>
      </c>
    </row>
    <row r="162" spans="1:16" ht="15">
      <c r="A162" s="263">
        <v>152</v>
      </c>
      <c r="B162" s="362" t="s">
        <v>43</v>
      </c>
      <c r="C162" s="463" t="s">
        <v>188</v>
      </c>
      <c r="D162" s="464">
        <v>44343</v>
      </c>
      <c r="E162" s="297">
        <v>633.45000000000005</v>
      </c>
      <c r="F162" s="297">
        <v>634.08333333333337</v>
      </c>
      <c r="G162" s="298">
        <v>624.9666666666667</v>
      </c>
      <c r="H162" s="298">
        <v>616.48333333333335</v>
      </c>
      <c r="I162" s="298">
        <v>607.36666666666667</v>
      </c>
      <c r="J162" s="298">
        <v>642.56666666666672</v>
      </c>
      <c r="K162" s="298">
        <v>651.68333333333328</v>
      </c>
      <c r="L162" s="298">
        <v>660.16666666666674</v>
      </c>
      <c r="M162" s="285">
        <v>643.20000000000005</v>
      </c>
      <c r="N162" s="285">
        <v>625.6</v>
      </c>
      <c r="O162" s="300">
        <v>4898600</v>
      </c>
      <c r="P162" s="301">
        <v>8.5812356979405029E-4</v>
      </c>
    </row>
    <row r="163" spans="1:16" ht="15">
      <c r="A163" s="263">
        <v>153</v>
      </c>
      <c r="B163" s="362" t="s">
        <v>49</v>
      </c>
      <c r="C163" s="463" t="s">
        <v>189</v>
      </c>
      <c r="D163" s="464">
        <v>44343</v>
      </c>
      <c r="E163" s="297">
        <v>1210.25</v>
      </c>
      <c r="F163" s="297">
        <v>1210.6499999999999</v>
      </c>
      <c r="G163" s="298">
        <v>1198.3999999999996</v>
      </c>
      <c r="H163" s="298">
        <v>1186.5499999999997</v>
      </c>
      <c r="I163" s="298">
        <v>1174.2999999999995</v>
      </c>
      <c r="J163" s="298">
        <v>1222.4999999999998</v>
      </c>
      <c r="K163" s="298">
        <v>1234.7500000000002</v>
      </c>
      <c r="L163" s="298">
        <v>1246.5999999999999</v>
      </c>
      <c r="M163" s="285">
        <v>1222.9000000000001</v>
      </c>
      <c r="N163" s="285">
        <v>1198.8</v>
      </c>
      <c r="O163" s="300">
        <v>1007300</v>
      </c>
      <c r="P163" s="301">
        <v>3.2281205164992825E-2</v>
      </c>
    </row>
    <row r="164" spans="1:16" ht="15">
      <c r="A164" s="263">
        <v>154</v>
      </c>
      <c r="B164" s="362" t="s">
        <v>37</v>
      </c>
      <c r="C164" s="463" t="s">
        <v>191</v>
      </c>
      <c r="D164" s="464">
        <v>44343</v>
      </c>
      <c r="E164" s="297">
        <v>6306.7</v>
      </c>
      <c r="F164" s="297">
        <v>6343.4000000000005</v>
      </c>
      <c r="G164" s="298">
        <v>6241.0000000000009</v>
      </c>
      <c r="H164" s="298">
        <v>6175.3</v>
      </c>
      <c r="I164" s="298">
        <v>6072.9000000000005</v>
      </c>
      <c r="J164" s="298">
        <v>6409.1000000000013</v>
      </c>
      <c r="K164" s="298">
        <v>6511.5000000000009</v>
      </c>
      <c r="L164" s="298">
        <v>6577.2000000000016</v>
      </c>
      <c r="M164" s="285">
        <v>6445.8</v>
      </c>
      <c r="N164" s="285">
        <v>6277.7</v>
      </c>
      <c r="O164" s="300">
        <v>2400300</v>
      </c>
      <c r="P164" s="301">
        <v>-1.9542619542619543E-3</v>
      </c>
    </row>
    <row r="165" spans="1:16" ht="15">
      <c r="A165" s="263">
        <v>155</v>
      </c>
      <c r="B165" s="362" t="s">
        <v>841</v>
      </c>
      <c r="C165" s="463" t="s">
        <v>193</v>
      </c>
      <c r="D165" s="464">
        <v>44343</v>
      </c>
      <c r="E165" s="297">
        <v>610.54999999999995</v>
      </c>
      <c r="F165" s="297">
        <v>614.06666666666661</v>
      </c>
      <c r="G165" s="298">
        <v>604.73333333333323</v>
      </c>
      <c r="H165" s="298">
        <v>598.91666666666663</v>
      </c>
      <c r="I165" s="298">
        <v>589.58333333333326</v>
      </c>
      <c r="J165" s="298">
        <v>619.88333333333321</v>
      </c>
      <c r="K165" s="298">
        <v>629.2166666666667</v>
      </c>
      <c r="L165" s="298">
        <v>635.03333333333319</v>
      </c>
      <c r="M165" s="285">
        <v>623.4</v>
      </c>
      <c r="N165" s="285">
        <v>608.25</v>
      </c>
      <c r="O165" s="300">
        <v>18320900</v>
      </c>
      <c r="P165" s="301">
        <v>-1.2756005952802778E-3</v>
      </c>
    </row>
    <row r="166" spans="1:16" ht="15">
      <c r="A166" s="263">
        <v>156</v>
      </c>
      <c r="B166" s="362" t="s">
        <v>111</v>
      </c>
      <c r="C166" s="463" t="s">
        <v>194</v>
      </c>
      <c r="D166" s="464">
        <v>44343</v>
      </c>
      <c r="E166" s="297">
        <v>258.3</v>
      </c>
      <c r="F166" s="297">
        <v>259.68333333333334</v>
      </c>
      <c r="G166" s="298">
        <v>252.11666666666667</v>
      </c>
      <c r="H166" s="298">
        <v>245.93333333333334</v>
      </c>
      <c r="I166" s="298">
        <v>238.36666666666667</v>
      </c>
      <c r="J166" s="298">
        <v>265.86666666666667</v>
      </c>
      <c r="K166" s="298">
        <v>273.43333333333339</v>
      </c>
      <c r="L166" s="298">
        <v>279.61666666666667</v>
      </c>
      <c r="M166" s="285">
        <v>267.25</v>
      </c>
      <c r="N166" s="285">
        <v>253.5</v>
      </c>
      <c r="O166" s="300">
        <v>67604800</v>
      </c>
      <c r="P166" s="301">
        <v>2.6666666666666666E-3</v>
      </c>
    </row>
    <row r="167" spans="1:16" ht="15">
      <c r="A167" s="263">
        <v>157</v>
      </c>
      <c r="B167" s="362" t="s">
        <v>63</v>
      </c>
      <c r="C167" s="463" t="s">
        <v>195</v>
      </c>
      <c r="D167" s="464">
        <v>44343</v>
      </c>
      <c r="E167" s="297">
        <v>959.8</v>
      </c>
      <c r="F167" s="297">
        <v>966.23333333333323</v>
      </c>
      <c r="G167" s="298">
        <v>950.86666666666645</v>
      </c>
      <c r="H167" s="298">
        <v>941.93333333333317</v>
      </c>
      <c r="I167" s="298">
        <v>926.56666666666638</v>
      </c>
      <c r="J167" s="298">
        <v>975.16666666666652</v>
      </c>
      <c r="K167" s="298">
        <v>990.5333333333333</v>
      </c>
      <c r="L167" s="298">
        <v>999.46666666666658</v>
      </c>
      <c r="M167" s="285">
        <v>981.6</v>
      </c>
      <c r="N167" s="285">
        <v>957.3</v>
      </c>
      <c r="O167" s="300">
        <v>3368500</v>
      </c>
      <c r="P167" s="301">
        <v>1.7981263221517076E-2</v>
      </c>
    </row>
    <row r="168" spans="1:16" ht="15">
      <c r="A168" s="263">
        <v>158</v>
      </c>
      <c r="B168" s="362" t="s">
        <v>106</v>
      </c>
      <c r="C168" s="463" t="s">
        <v>196</v>
      </c>
      <c r="D168" s="464">
        <v>44343</v>
      </c>
      <c r="E168" s="297">
        <v>493.85</v>
      </c>
      <c r="F168" s="297">
        <v>499.13333333333338</v>
      </c>
      <c r="G168" s="298">
        <v>485.81666666666672</v>
      </c>
      <c r="H168" s="298">
        <v>477.78333333333336</v>
      </c>
      <c r="I168" s="298">
        <v>464.4666666666667</v>
      </c>
      <c r="J168" s="298">
        <v>507.16666666666674</v>
      </c>
      <c r="K168" s="298">
        <v>520.48333333333346</v>
      </c>
      <c r="L168" s="298">
        <v>528.51666666666677</v>
      </c>
      <c r="M168" s="285">
        <v>512.45000000000005</v>
      </c>
      <c r="N168" s="285">
        <v>491.1</v>
      </c>
      <c r="O168" s="300">
        <v>30022400</v>
      </c>
      <c r="P168" s="301">
        <v>5.78419212989063E-2</v>
      </c>
    </row>
    <row r="169" spans="1:16" ht="15">
      <c r="A169" s="263">
        <v>159</v>
      </c>
      <c r="B169" s="362" t="s">
        <v>88</v>
      </c>
      <c r="C169" s="463" t="s">
        <v>198</v>
      </c>
      <c r="D169" s="464">
        <v>44343</v>
      </c>
      <c r="E169" s="297">
        <v>186.35</v>
      </c>
      <c r="F169" s="297">
        <v>187.78333333333333</v>
      </c>
      <c r="G169" s="298">
        <v>183.56666666666666</v>
      </c>
      <c r="H169" s="298">
        <v>180.78333333333333</v>
      </c>
      <c r="I169" s="298">
        <v>176.56666666666666</v>
      </c>
      <c r="J169" s="298">
        <v>190.56666666666666</v>
      </c>
      <c r="K169" s="298">
        <v>194.7833333333333</v>
      </c>
      <c r="L169" s="298">
        <v>197.56666666666666</v>
      </c>
      <c r="M169" s="285">
        <v>192</v>
      </c>
      <c r="N169" s="285">
        <v>185</v>
      </c>
      <c r="O169" s="300">
        <v>66711000</v>
      </c>
      <c r="P169" s="301">
        <v>4.5954844778927563E-2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13" sqref="D1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44319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60"/>
      <c r="L8" s="268"/>
      <c r="M8" s="268"/>
    </row>
    <row r="9" spans="1:15" ht="36" customHeight="1">
      <c r="A9" s="584"/>
      <c r="B9" s="586"/>
      <c r="C9" s="591" t="s">
        <v>23</v>
      </c>
      <c r="D9" s="59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14631.1</v>
      </c>
      <c r="D10" s="284">
        <v>14696.083333333334</v>
      </c>
      <c r="E10" s="284">
        <v>14536.716666666667</v>
      </c>
      <c r="F10" s="284">
        <v>14442.333333333334</v>
      </c>
      <c r="G10" s="284">
        <v>14282.966666666667</v>
      </c>
      <c r="H10" s="284">
        <v>14790.466666666667</v>
      </c>
      <c r="I10" s="284">
        <v>14949.833333333332</v>
      </c>
      <c r="J10" s="284">
        <v>15044.216666666667</v>
      </c>
      <c r="K10" s="283">
        <v>14855.45</v>
      </c>
      <c r="L10" s="283">
        <v>14601.7</v>
      </c>
      <c r="M10" s="288"/>
    </row>
    <row r="11" spans="1:15">
      <c r="A11" s="282">
        <v>2</v>
      </c>
      <c r="B11" s="263" t="s">
        <v>216</v>
      </c>
      <c r="C11" s="285">
        <v>32781.800000000003</v>
      </c>
      <c r="D11" s="265">
        <v>32966.816666666673</v>
      </c>
      <c r="E11" s="265">
        <v>32478.383333333346</v>
      </c>
      <c r="F11" s="265">
        <v>32174.966666666674</v>
      </c>
      <c r="G11" s="265">
        <v>31686.533333333347</v>
      </c>
      <c r="H11" s="265">
        <v>33270.233333333344</v>
      </c>
      <c r="I11" s="265">
        <v>33758.666666666679</v>
      </c>
      <c r="J11" s="265">
        <v>34062.083333333343</v>
      </c>
      <c r="K11" s="285">
        <v>33455.25</v>
      </c>
      <c r="L11" s="285">
        <v>32663.4</v>
      </c>
      <c r="M11" s="288"/>
    </row>
    <row r="12" spans="1:15">
      <c r="A12" s="282">
        <v>3</v>
      </c>
      <c r="B12" s="271" t="s">
        <v>217</v>
      </c>
      <c r="C12" s="285">
        <v>1813.75</v>
      </c>
      <c r="D12" s="265">
        <v>1810.1499999999999</v>
      </c>
      <c r="E12" s="265">
        <v>1774.4499999999998</v>
      </c>
      <c r="F12" s="265">
        <v>1735.1499999999999</v>
      </c>
      <c r="G12" s="265">
        <v>1699.4499999999998</v>
      </c>
      <c r="H12" s="265">
        <v>1849.4499999999998</v>
      </c>
      <c r="I12" s="265">
        <v>1885.15</v>
      </c>
      <c r="J12" s="265">
        <v>1924.4499999999998</v>
      </c>
      <c r="K12" s="285">
        <v>1845.85</v>
      </c>
      <c r="L12" s="285">
        <v>1770.85</v>
      </c>
      <c r="M12" s="288"/>
    </row>
    <row r="13" spans="1:15">
      <c r="A13" s="282">
        <v>4</v>
      </c>
      <c r="B13" s="263" t="s">
        <v>218</v>
      </c>
      <c r="C13" s="285">
        <v>4053.1</v>
      </c>
      <c r="D13" s="265">
        <v>4067.2999999999997</v>
      </c>
      <c r="E13" s="265">
        <v>4017.3999999999996</v>
      </c>
      <c r="F13" s="265">
        <v>3981.7</v>
      </c>
      <c r="G13" s="265">
        <v>3931.7999999999997</v>
      </c>
      <c r="H13" s="265">
        <v>4103</v>
      </c>
      <c r="I13" s="265">
        <v>4152.8999999999996</v>
      </c>
      <c r="J13" s="265">
        <v>4188.5999999999995</v>
      </c>
      <c r="K13" s="285">
        <v>4117.2</v>
      </c>
      <c r="L13" s="285">
        <v>4031.6</v>
      </c>
      <c r="M13" s="288"/>
    </row>
    <row r="14" spans="1:15">
      <c r="A14" s="282">
        <v>5</v>
      </c>
      <c r="B14" s="263" t="s">
        <v>219</v>
      </c>
      <c r="C14" s="285">
        <v>25664.45</v>
      </c>
      <c r="D14" s="265">
        <v>25804.216666666664</v>
      </c>
      <c r="E14" s="265">
        <v>25454.133333333328</v>
      </c>
      <c r="F14" s="265">
        <v>25243.816666666666</v>
      </c>
      <c r="G14" s="265">
        <v>24893.73333333333</v>
      </c>
      <c r="H14" s="265">
        <v>26014.533333333326</v>
      </c>
      <c r="I14" s="265">
        <v>26364.616666666661</v>
      </c>
      <c r="J14" s="265">
        <v>26574.933333333323</v>
      </c>
      <c r="K14" s="285">
        <v>26154.3</v>
      </c>
      <c r="L14" s="285">
        <v>25593.9</v>
      </c>
      <c r="M14" s="288"/>
    </row>
    <row r="15" spans="1:15">
      <c r="A15" s="282">
        <v>6</v>
      </c>
      <c r="B15" s="263" t="s">
        <v>220</v>
      </c>
      <c r="C15" s="285">
        <v>3175.85</v>
      </c>
      <c r="D15" s="265">
        <v>3165.0500000000006</v>
      </c>
      <c r="E15" s="265">
        <v>3104.1000000000013</v>
      </c>
      <c r="F15" s="265">
        <v>3032.3500000000008</v>
      </c>
      <c r="G15" s="265">
        <v>2971.4000000000015</v>
      </c>
      <c r="H15" s="265">
        <v>3236.8000000000011</v>
      </c>
      <c r="I15" s="265">
        <v>3297.7500000000009</v>
      </c>
      <c r="J15" s="265">
        <v>3369.5000000000009</v>
      </c>
      <c r="K15" s="285">
        <v>3226</v>
      </c>
      <c r="L15" s="285">
        <v>3093.3</v>
      </c>
      <c r="M15" s="288"/>
    </row>
    <row r="16" spans="1:15">
      <c r="A16" s="282">
        <v>7</v>
      </c>
      <c r="B16" s="263" t="s">
        <v>221</v>
      </c>
      <c r="C16" s="285">
        <v>6725.2</v>
      </c>
      <c r="D16" s="265">
        <v>6741.2833333333328</v>
      </c>
      <c r="E16" s="265">
        <v>6661.0666666666657</v>
      </c>
      <c r="F16" s="265">
        <v>6596.9333333333325</v>
      </c>
      <c r="G16" s="265">
        <v>6516.7166666666653</v>
      </c>
      <c r="H16" s="265">
        <v>6805.4166666666661</v>
      </c>
      <c r="I16" s="265">
        <v>6885.6333333333332</v>
      </c>
      <c r="J16" s="265">
        <v>6949.7666666666664</v>
      </c>
      <c r="K16" s="285">
        <v>6821.5</v>
      </c>
      <c r="L16" s="285">
        <v>6677.15</v>
      </c>
      <c r="M16" s="288"/>
    </row>
    <row r="17" spans="1:13">
      <c r="A17" s="282">
        <v>8</v>
      </c>
      <c r="B17" s="263" t="s">
        <v>38</v>
      </c>
      <c r="C17" s="263">
        <v>1882.75</v>
      </c>
      <c r="D17" s="265">
        <v>1880.4166666666667</v>
      </c>
      <c r="E17" s="265">
        <v>1857.3833333333334</v>
      </c>
      <c r="F17" s="265">
        <v>1832.0166666666667</v>
      </c>
      <c r="G17" s="265">
        <v>1808.9833333333333</v>
      </c>
      <c r="H17" s="265">
        <v>1905.7833333333335</v>
      </c>
      <c r="I17" s="265">
        <v>1928.8166666666668</v>
      </c>
      <c r="J17" s="265">
        <v>1954.1833333333336</v>
      </c>
      <c r="K17" s="263">
        <v>1903.45</v>
      </c>
      <c r="L17" s="263">
        <v>1855.05</v>
      </c>
      <c r="M17" s="263">
        <v>10.811669999999999</v>
      </c>
    </row>
    <row r="18" spans="1:13">
      <c r="A18" s="282">
        <v>9</v>
      </c>
      <c r="B18" s="263" t="s">
        <v>222</v>
      </c>
      <c r="C18" s="263">
        <v>1004.3</v>
      </c>
      <c r="D18" s="265">
        <v>1027.7833333333335</v>
      </c>
      <c r="E18" s="265">
        <v>971.56666666666706</v>
      </c>
      <c r="F18" s="265">
        <v>938.83333333333348</v>
      </c>
      <c r="G18" s="265">
        <v>882.61666666666702</v>
      </c>
      <c r="H18" s="265">
        <v>1060.5166666666671</v>
      </c>
      <c r="I18" s="265">
        <v>1116.7333333333338</v>
      </c>
      <c r="J18" s="265">
        <v>1149.4666666666672</v>
      </c>
      <c r="K18" s="263">
        <v>1084</v>
      </c>
      <c r="L18" s="263">
        <v>995.05</v>
      </c>
      <c r="M18" s="263">
        <v>69.573750000000004</v>
      </c>
    </row>
    <row r="19" spans="1:13">
      <c r="A19" s="282">
        <v>10</v>
      </c>
      <c r="B19" s="263" t="s">
        <v>735</v>
      </c>
      <c r="C19" s="264">
        <v>1604.85</v>
      </c>
      <c r="D19" s="265">
        <v>1593.3666666666668</v>
      </c>
      <c r="E19" s="265">
        <v>1541.9833333333336</v>
      </c>
      <c r="F19" s="265">
        <v>1479.1166666666668</v>
      </c>
      <c r="G19" s="265">
        <v>1427.7333333333336</v>
      </c>
      <c r="H19" s="265">
        <v>1656.2333333333336</v>
      </c>
      <c r="I19" s="265">
        <v>1707.6166666666668</v>
      </c>
      <c r="J19" s="265">
        <v>1770.4833333333336</v>
      </c>
      <c r="K19" s="263">
        <v>1644.75</v>
      </c>
      <c r="L19" s="263">
        <v>1530.5</v>
      </c>
      <c r="M19" s="263">
        <v>9.7252700000000001</v>
      </c>
    </row>
    <row r="20" spans="1:13">
      <c r="A20" s="282">
        <v>11</v>
      </c>
      <c r="B20" s="263" t="s">
        <v>288</v>
      </c>
      <c r="C20" s="263">
        <v>15151.75</v>
      </c>
      <c r="D20" s="265">
        <v>15098.9</v>
      </c>
      <c r="E20" s="265">
        <v>14902.849999999999</v>
      </c>
      <c r="F20" s="265">
        <v>14653.949999999999</v>
      </c>
      <c r="G20" s="265">
        <v>14457.899999999998</v>
      </c>
      <c r="H20" s="265">
        <v>15347.8</v>
      </c>
      <c r="I20" s="265">
        <v>15543.849999999999</v>
      </c>
      <c r="J20" s="265">
        <v>15792.75</v>
      </c>
      <c r="K20" s="263">
        <v>15294.95</v>
      </c>
      <c r="L20" s="263">
        <v>14850</v>
      </c>
      <c r="M20" s="263">
        <v>0.11975</v>
      </c>
    </row>
    <row r="21" spans="1:13">
      <c r="A21" s="282">
        <v>12</v>
      </c>
      <c r="B21" s="263" t="s">
        <v>40</v>
      </c>
      <c r="C21" s="263">
        <v>1158.7</v>
      </c>
      <c r="D21" s="265">
        <v>1167.55</v>
      </c>
      <c r="E21" s="265">
        <v>1134.1499999999999</v>
      </c>
      <c r="F21" s="265">
        <v>1109.5999999999999</v>
      </c>
      <c r="G21" s="265">
        <v>1076.1999999999998</v>
      </c>
      <c r="H21" s="265">
        <v>1192.0999999999999</v>
      </c>
      <c r="I21" s="265">
        <v>1225.5</v>
      </c>
      <c r="J21" s="265">
        <v>1250.05</v>
      </c>
      <c r="K21" s="263">
        <v>1200.95</v>
      </c>
      <c r="L21" s="263">
        <v>1143</v>
      </c>
      <c r="M21" s="263">
        <v>42.325000000000003</v>
      </c>
    </row>
    <row r="22" spans="1:13">
      <c r="A22" s="282">
        <v>13</v>
      </c>
      <c r="B22" s="263" t="s">
        <v>289</v>
      </c>
      <c r="C22" s="263">
        <v>1018.95</v>
      </c>
      <c r="D22" s="265">
        <v>1026.1833333333334</v>
      </c>
      <c r="E22" s="265">
        <v>1003.7666666666669</v>
      </c>
      <c r="F22" s="265">
        <v>988.58333333333348</v>
      </c>
      <c r="G22" s="265">
        <v>966.16666666666697</v>
      </c>
      <c r="H22" s="265">
        <v>1041.3666666666668</v>
      </c>
      <c r="I22" s="265">
        <v>1063.7833333333333</v>
      </c>
      <c r="J22" s="265">
        <v>1078.9666666666667</v>
      </c>
      <c r="K22" s="263">
        <v>1048.5999999999999</v>
      </c>
      <c r="L22" s="263">
        <v>1011</v>
      </c>
      <c r="M22" s="263">
        <v>4.6663100000000002</v>
      </c>
    </row>
    <row r="23" spans="1:13">
      <c r="A23" s="282">
        <v>14</v>
      </c>
      <c r="B23" s="263" t="s">
        <v>41</v>
      </c>
      <c r="C23" s="263">
        <v>730.05</v>
      </c>
      <c r="D23" s="265">
        <v>738</v>
      </c>
      <c r="E23" s="265">
        <v>716.55</v>
      </c>
      <c r="F23" s="265">
        <v>703.05</v>
      </c>
      <c r="G23" s="265">
        <v>681.59999999999991</v>
      </c>
      <c r="H23" s="265">
        <v>751.5</v>
      </c>
      <c r="I23" s="265">
        <v>772.95</v>
      </c>
      <c r="J23" s="265">
        <v>786.45</v>
      </c>
      <c r="K23" s="263">
        <v>759.45</v>
      </c>
      <c r="L23" s="263">
        <v>724.5</v>
      </c>
      <c r="M23" s="263">
        <v>126.00933999999999</v>
      </c>
    </row>
    <row r="24" spans="1:13">
      <c r="A24" s="282">
        <v>15</v>
      </c>
      <c r="B24" s="263" t="s">
        <v>831</v>
      </c>
      <c r="C24" s="263">
        <v>1150.75</v>
      </c>
      <c r="D24" s="265">
        <v>1146.45</v>
      </c>
      <c r="E24" s="265">
        <v>1133.3000000000002</v>
      </c>
      <c r="F24" s="265">
        <v>1115.8500000000001</v>
      </c>
      <c r="G24" s="265">
        <v>1102.7000000000003</v>
      </c>
      <c r="H24" s="265">
        <v>1163.9000000000001</v>
      </c>
      <c r="I24" s="265">
        <v>1177.0500000000002</v>
      </c>
      <c r="J24" s="265">
        <v>1194.5</v>
      </c>
      <c r="K24" s="263">
        <v>1159.5999999999999</v>
      </c>
      <c r="L24" s="263">
        <v>1129</v>
      </c>
      <c r="M24" s="263">
        <v>12.75816</v>
      </c>
    </row>
    <row r="25" spans="1:13">
      <c r="A25" s="282">
        <v>16</v>
      </c>
      <c r="B25" s="263" t="s">
        <v>290</v>
      </c>
      <c r="C25" s="263">
        <v>1049.9000000000001</v>
      </c>
      <c r="D25" s="265">
        <v>1048.3666666666668</v>
      </c>
      <c r="E25" s="265">
        <v>1036.7333333333336</v>
      </c>
      <c r="F25" s="265">
        <v>1023.5666666666668</v>
      </c>
      <c r="G25" s="265">
        <v>1011.9333333333336</v>
      </c>
      <c r="H25" s="265">
        <v>1061.5333333333335</v>
      </c>
      <c r="I25" s="265">
        <v>1073.1666666666667</v>
      </c>
      <c r="J25" s="265">
        <v>1086.3333333333335</v>
      </c>
      <c r="K25" s="263">
        <v>1060</v>
      </c>
      <c r="L25" s="263">
        <v>1035.2</v>
      </c>
      <c r="M25" s="263">
        <v>4.3921999999999999</v>
      </c>
    </row>
    <row r="26" spans="1:13">
      <c r="A26" s="282">
        <v>17</v>
      </c>
      <c r="B26" s="263" t="s">
        <v>223</v>
      </c>
      <c r="C26" s="263">
        <v>114.55</v>
      </c>
      <c r="D26" s="265">
        <v>114.78333333333335</v>
      </c>
      <c r="E26" s="265">
        <v>113.11666666666669</v>
      </c>
      <c r="F26" s="265">
        <v>111.68333333333334</v>
      </c>
      <c r="G26" s="265">
        <v>110.01666666666668</v>
      </c>
      <c r="H26" s="265">
        <v>116.2166666666667</v>
      </c>
      <c r="I26" s="265">
        <v>117.88333333333335</v>
      </c>
      <c r="J26" s="265">
        <v>119.31666666666671</v>
      </c>
      <c r="K26" s="263">
        <v>116.45</v>
      </c>
      <c r="L26" s="263">
        <v>113.35</v>
      </c>
      <c r="M26" s="263">
        <v>20.195930000000001</v>
      </c>
    </row>
    <row r="27" spans="1:13">
      <c r="A27" s="282">
        <v>18</v>
      </c>
      <c r="B27" s="263" t="s">
        <v>224</v>
      </c>
      <c r="C27" s="263">
        <v>175</v>
      </c>
      <c r="D27" s="265">
        <v>175.93333333333331</v>
      </c>
      <c r="E27" s="265">
        <v>173.36666666666662</v>
      </c>
      <c r="F27" s="265">
        <v>171.73333333333332</v>
      </c>
      <c r="G27" s="265">
        <v>169.16666666666663</v>
      </c>
      <c r="H27" s="265">
        <v>177.56666666666661</v>
      </c>
      <c r="I27" s="265">
        <v>180.13333333333327</v>
      </c>
      <c r="J27" s="265">
        <v>181.76666666666659</v>
      </c>
      <c r="K27" s="263">
        <v>178.5</v>
      </c>
      <c r="L27" s="263">
        <v>174.3</v>
      </c>
      <c r="M27" s="263">
        <v>19.34646</v>
      </c>
    </row>
    <row r="28" spans="1:13">
      <c r="A28" s="282">
        <v>19</v>
      </c>
      <c r="B28" s="263" t="s">
        <v>225</v>
      </c>
      <c r="C28" s="263">
        <v>1840.1</v>
      </c>
      <c r="D28" s="265">
        <v>1865.1333333333332</v>
      </c>
      <c r="E28" s="265">
        <v>1800.2666666666664</v>
      </c>
      <c r="F28" s="265">
        <v>1760.4333333333332</v>
      </c>
      <c r="G28" s="265">
        <v>1695.5666666666664</v>
      </c>
      <c r="H28" s="265">
        <v>1904.9666666666665</v>
      </c>
      <c r="I28" s="265">
        <v>1969.8333333333333</v>
      </c>
      <c r="J28" s="265">
        <v>2009.6666666666665</v>
      </c>
      <c r="K28" s="263">
        <v>1930</v>
      </c>
      <c r="L28" s="263">
        <v>1825.3</v>
      </c>
      <c r="M28" s="263">
        <v>2.8977200000000001</v>
      </c>
    </row>
    <row r="29" spans="1:13">
      <c r="A29" s="282">
        <v>20</v>
      </c>
      <c r="B29" s="263" t="s">
        <v>294</v>
      </c>
      <c r="C29" s="263">
        <v>985.7</v>
      </c>
      <c r="D29" s="265">
        <v>985.19999999999993</v>
      </c>
      <c r="E29" s="265">
        <v>975.49999999999989</v>
      </c>
      <c r="F29" s="265">
        <v>965.3</v>
      </c>
      <c r="G29" s="265">
        <v>955.59999999999991</v>
      </c>
      <c r="H29" s="265">
        <v>995.39999999999986</v>
      </c>
      <c r="I29" s="265">
        <v>1005.0999999999999</v>
      </c>
      <c r="J29" s="265">
        <v>1015.2999999999998</v>
      </c>
      <c r="K29" s="263">
        <v>994.9</v>
      </c>
      <c r="L29" s="263">
        <v>975</v>
      </c>
      <c r="M29" s="263">
        <v>2.4998100000000001</v>
      </c>
    </row>
    <row r="30" spans="1:13">
      <c r="A30" s="282">
        <v>21</v>
      </c>
      <c r="B30" s="263" t="s">
        <v>226</v>
      </c>
      <c r="C30" s="263">
        <v>2759.05</v>
      </c>
      <c r="D30" s="265">
        <v>2753.1166666666668</v>
      </c>
      <c r="E30" s="265">
        <v>2718.2333333333336</v>
      </c>
      <c r="F30" s="265">
        <v>2677.416666666667</v>
      </c>
      <c r="G30" s="265">
        <v>2642.5333333333338</v>
      </c>
      <c r="H30" s="265">
        <v>2793.9333333333334</v>
      </c>
      <c r="I30" s="265">
        <v>2828.8166666666666</v>
      </c>
      <c r="J30" s="265">
        <v>2869.6333333333332</v>
      </c>
      <c r="K30" s="263">
        <v>2788</v>
      </c>
      <c r="L30" s="263">
        <v>2712.3</v>
      </c>
      <c r="M30" s="263">
        <v>1.3340000000000001</v>
      </c>
    </row>
    <row r="31" spans="1:13">
      <c r="A31" s="282">
        <v>22</v>
      </c>
      <c r="B31" s="263" t="s">
        <v>44</v>
      </c>
      <c r="C31" s="263">
        <v>810.75</v>
      </c>
      <c r="D31" s="265">
        <v>807.08333333333337</v>
      </c>
      <c r="E31" s="265">
        <v>799.26666666666677</v>
      </c>
      <c r="F31" s="265">
        <v>787.78333333333342</v>
      </c>
      <c r="G31" s="265">
        <v>779.96666666666681</v>
      </c>
      <c r="H31" s="265">
        <v>818.56666666666672</v>
      </c>
      <c r="I31" s="265">
        <v>826.38333333333333</v>
      </c>
      <c r="J31" s="265">
        <v>837.86666666666667</v>
      </c>
      <c r="K31" s="263">
        <v>814.9</v>
      </c>
      <c r="L31" s="263">
        <v>795.6</v>
      </c>
      <c r="M31" s="263">
        <v>9.1788299999999996</v>
      </c>
    </row>
    <row r="32" spans="1:13">
      <c r="A32" s="282">
        <v>23</v>
      </c>
      <c r="B32" s="263" t="s">
        <v>45</v>
      </c>
      <c r="C32" s="263">
        <v>309.05</v>
      </c>
      <c r="D32" s="265">
        <v>311.88333333333338</v>
      </c>
      <c r="E32" s="265">
        <v>303.91666666666674</v>
      </c>
      <c r="F32" s="265">
        <v>298.78333333333336</v>
      </c>
      <c r="G32" s="265">
        <v>290.81666666666672</v>
      </c>
      <c r="H32" s="265">
        <v>317.01666666666677</v>
      </c>
      <c r="I32" s="265">
        <v>324.98333333333335</v>
      </c>
      <c r="J32" s="265">
        <v>330.11666666666679</v>
      </c>
      <c r="K32" s="263">
        <v>319.85000000000002</v>
      </c>
      <c r="L32" s="263">
        <v>306.75</v>
      </c>
      <c r="M32" s="263">
        <v>198.22884999999999</v>
      </c>
    </row>
    <row r="33" spans="1:13">
      <c r="A33" s="282">
        <v>24</v>
      </c>
      <c r="B33" s="263" t="s">
        <v>46</v>
      </c>
      <c r="C33" s="263">
        <v>3197.5</v>
      </c>
      <c r="D33" s="265">
        <v>3230.1</v>
      </c>
      <c r="E33" s="265">
        <v>3150.2</v>
      </c>
      <c r="F33" s="265">
        <v>3102.9</v>
      </c>
      <c r="G33" s="265">
        <v>3023</v>
      </c>
      <c r="H33" s="265">
        <v>3277.3999999999996</v>
      </c>
      <c r="I33" s="265">
        <v>3357.3</v>
      </c>
      <c r="J33" s="265">
        <v>3404.5999999999995</v>
      </c>
      <c r="K33" s="263">
        <v>3310</v>
      </c>
      <c r="L33" s="263">
        <v>3182.8</v>
      </c>
      <c r="M33" s="263">
        <v>9.0656199999999991</v>
      </c>
    </row>
    <row r="34" spans="1:13">
      <c r="A34" s="282">
        <v>25</v>
      </c>
      <c r="B34" s="263" t="s">
        <v>47</v>
      </c>
      <c r="C34" s="263">
        <v>216.35</v>
      </c>
      <c r="D34" s="265">
        <v>214.31666666666669</v>
      </c>
      <c r="E34" s="265">
        <v>205.03333333333339</v>
      </c>
      <c r="F34" s="265">
        <v>193.7166666666667</v>
      </c>
      <c r="G34" s="265">
        <v>184.43333333333339</v>
      </c>
      <c r="H34" s="265">
        <v>225.63333333333338</v>
      </c>
      <c r="I34" s="265">
        <v>234.91666666666669</v>
      </c>
      <c r="J34" s="265">
        <v>246.23333333333338</v>
      </c>
      <c r="K34" s="263">
        <v>223.6</v>
      </c>
      <c r="L34" s="263">
        <v>203</v>
      </c>
      <c r="M34" s="263">
        <v>197.47072</v>
      </c>
    </row>
    <row r="35" spans="1:13">
      <c r="A35" s="282">
        <v>26</v>
      </c>
      <c r="B35" s="263" t="s">
        <v>48</v>
      </c>
      <c r="C35" s="263">
        <v>112.7</v>
      </c>
      <c r="D35" s="265">
        <v>113.51666666666665</v>
      </c>
      <c r="E35" s="265">
        <v>111.2833333333333</v>
      </c>
      <c r="F35" s="265">
        <v>109.86666666666665</v>
      </c>
      <c r="G35" s="265">
        <v>107.6333333333333</v>
      </c>
      <c r="H35" s="265">
        <v>114.93333333333331</v>
      </c>
      <c r="I35" s="265">
        <v>117.16666666666666</v>
      </c>
      <c r="J35" s="265">
        <v>118.58333333333331</v>
      </c>
      <c r="K35" s="263">
        <v>115.75</v>
      </c>
      <c r="L35" s="263">
        <v>112.1</v>
      </c>
      <c r="M35" s="263">
        <v>179.70808</v>
      </c>
    </row>
    <row r="36" spans="1:13">
      <c r="A36" s="282">
        <v>27</v>
      </c>
      <c r="B36" s="263" t="s">
        <v>50</v>
      </c>
      <c r="C36" s="263">
        <v>2536.4</v>
      </c>
      <c r="D36" s="265">
        <v>2555.416666666667</v>
      </c>
      <c r="E36" s="265">
        <v>2505.0333333333338</v>
      </c>
      <c r="F36" s="265">
        <v>2473.666666666667</v>
      </c>
      <c r="G36" s="265">
        <v>2423.2833333333338</v>
      </c>
      <c r="H36" s="265">
        <v>2586.7833333333338</v>
      </c>
      <c r="I36" s="265">
        <v>2637.166666666667</v>
      </c>
      <c r="J36" s="265">
        <v>2668.5333333333338</v>
      </c>
      <c r="K36" s="263">
        <v>2605.8000000000002</v>
      </c>
      <c r="L36" s="263">
        <v>2524.0500000000002</v>
      </c>
      <c r="M36" s="263">
        <v>13.849069999999999</v>
      </c>
    </row>
    <row r="37" spans="1:13">
      <c r="A37" s="282">
        <v>28</v>
      </c>
      <c r="B37" s="263" t="s">
        <v>52</v>
      </c>
      <c r="C37" s="263">
        <v>980.85</v>
      </c>
      <c r="D37" s="265">
        <v>977.94999999999993</v>
      </c>
      <c r="E37" s="265">
        <v>966.89999999999986</v>
      </c>
      <c r="F37" s="265">
        <v>952.94999999999993</v>
      </c>
      <c r="G37" s="265">
        <v>941.89999999999986</v>
      </c>
      <c r="H37" s="265">
        <v>991.89999999999986</v>
      </c>
      <c r="I37" s="265">
        <v>1002.9499999999998</v>
      </c>
      <c r="J37" s="265">
        <v>1016.8999999999999</v>
      </c>
      <c r="K37" s="263">
        <v>989</v>
      </c>
      <c r="L37" s="263">
        <v>964</v>
      </c>
      <c r="M37" s="263">
        <v>20.093509999999998</v>
      </c>
    </row>
    <row r="38" spans="1:13">
      <c r="A38" s="282">
        <v>29</v>
      </c>
      <c r="B38" s="263" t="s">
        <v>227</v>
      </c>
      <c r="C38" s="263">
        <v>2852.9</v>
      </c>
      <c r="D38" s="265">
        <v>2867.9</v>
      </c>
      <c r="E38" s="265">
        <v>2803.9</v>
      </c>
      <c r="F38" s="265">
        <v>2754.9</v>
      </c>
      <c r="G38" s="265">
        <v>2690.9</v>
      </c>
      <c r="H38" s="265">
        <v>2916.9</v>
      </c>
      <c r="I38" s="265">
        <v>2980.9</v>
      </c>
      <c r="J38" s="265">
        <v>3029.9</v>
      </c>
      <c r="K38" s="263">
        <v>2931.9</v>
      </c>
      <c r="L38" s="263">
        <v>2818.9</v>
      </c>
      <c r="M38" s="263">
        <v>3.2294800000000001</v>
      </c>
    </row>
    <row r="39" spans="1:13">
      <c r="A39" s="282">
        <v>30</v>
      </c>
      <c r="B39" s="263" t="s">
        <v>54</v>
      </c>
      <c r="C39" s="263">
        <v>714.9</v>
      </c>
      <c r="D39" s="265">
        <v>716.58333333333337</v>
      </c>
      <c r="E39" s="265">
        <v>703.31666666666672</v>
      </c>
      <c r="F39" s="265">
        <v>691.73333333333335</v>
      </c>
      <c r="G39" s="265">
        <v>678.4666666666667</v>
      </c>
      <c r="H39" s="265">
        <v>728.16666666666674</v>
      </c>
      <c r="I39" s="265">
        <v>741.43333333333339</v>
      </c>
      <c r="J39" s="265">
        <v>753.01666666666677</v>
      </c>
      <c r="K39" s="263">
        <v>729.85</v>
      </c>
      <c r="L39" s="263">
        <v>705</v>
      </c>
      <c r="M39" s="263">
        <v>230.11653999999999</v>
      </c>
    </row>
    <row r="40" spans="1:13">
      <c r="A40" s="282">
        <v>31</v>
      </c>
      <c r="B40" s="263" t="s">
        <v>55</v>
      </c>
      <c r="C40" s="263">
        <v>3833.75</v>
      </c>
      <c r="D40" s="265">
        <v>3866.7000000000003</v>
      </c>
      <c r="E40" s="265">
        <v>3767.0500000000006</v>
      </c>
      <c r="F40" s="265">
        <v>3700.3500000000004</v>
      </c>
      <c r="G40" s="265">
        <v>3600.7000000000007</v>
      </c>
      <c r="H40" s="265">
        <v>3933.4000000000005</v>
      </c>
      <c r="I40" s="265">
        <v>4033.05</v>
      </c>
      <c r="J40" s="265">
        <v>4099.75</v>
      </c>
      <c r="K40" s="263">
        <v>3966.35</v>
      </c>
      <c r="L40" s="263">
        <v>3800</v>
      </c>
      <c r="M40" s="263">
        <v>13.40273</v>
      </c>
    </row>
    <row r="41" spans="1:13">
      <c r="A41" s="282">
        <v>32</v>
      </c>
      <c r="B41" s="263" t="s">
        <v>58</v>
      </c>
      <c r="C41" s="263">
        <v>5451.9</v>
      </c>
      <c r="D41" s="265">
        <v>5434.75</v>
      </c>
      <c r="E41" s="265">
        <v>5344.85</v>
      </c>
      <c r="F41" s="265">
        <v>5237.8</v>
      </c>
      <c r="G41" s="265">
        <v>5147.9000000000005</v>
      </c>
      <c r="H41" s="265">
        <v>5541.8</v>
      </c>
      <c r="I41" s="265">
        <v>5631.7</v>
      </c>
      <c r="J41" s="265">
        <v>5738.75</v>
      </c>
      <c r="K41" s="263">
        <v>5524.65</v>
      </c>
      <c r="L41" s="263">
        <v>5327.7</v>
      </c>
      <c r="M41" s="263">
        <v>41.24888</v>
      </c>
    </row>
    <row r="42" spans="1:13">
      <c r="A42" s="282">
        <v>33</v>
      </c>
      <c r="B42" s="263" t="s">
        <v>57</v>
      </c>
      <c r="C42" s="263">
        <v>11041.65</v>
      </c>
      <c r="D42" s="265">
        <v>11045.116666666669</v>
      </c>
      <c r="E42" s="265">
        <v>10865.233333333337</v>
      </c>
      <c r="F42" s="265">
        <v>10688.816666666669</v>
      </c>
      <c r="G42" s="265">
        <v>10508.933333333338</v>
      </c>
      <c r="H42" s="265">
        <v>11221.533333333336</v>
      </c>
      <c r="I42" s="265">
        <v>11401.416666666668</v>
      </c>
      <c r="J42" s="265">
        <v>11577.833333333336</v>
      </c>
      <c r="K42" s="263">
        <v>11225</v>
      </c>
      <c r="L42" s="263">
        <v>10868.7</v>
      </c>
      <c r="M42" s="263">
        <v>8.3535500000000003</v>
      </c>
    </row>
    <row r="43" spans="1:13">
      <c r="A43" s="282">
        <v>34</v>
      </c>
      <c r="B43" s="263" t="s">
        <v>228</v>
      </c>
      <c r="C43" s="263">
        <v>3421.2</v>
      </c>
      <c r="D43" s="265">
        <v>3493.4</v>
      </c>
      <c r="E43" s="265">
        <v>3337.8</v>
      </c>
      <c r="F43" s="265">
        <v>3254.4</v>
      </c>
      <c r="G43" s="265">
        <v>3098.8</v>
      </c>
      <c r="H43" s="265">
        <v>3576.8</v>
      </c>
      <c r="I43" s="265">
        <v>3732.3999999999996</v>
      </c>
      <c r="J43" s="265">
        <v>3815.8</v>
      </c>
      <c r="K43" s="263">
        <v>3649</v>
      </c>
      <c r="L43" s="263">
        <v>3410</v>
      </c>
      <c r="M43" s="263">
        <v>0.80888000000000004</v>
      </c>
    </row>
    <row r="44" spans="1:13">
      <c r="A44" s="282">
        <v>35</v>
      </c>
      <c r="B44" s="263" t="s">
        <v>59</v>
      </c>
      <c r="C44" s="263">
        <v>1769.95</v>
      </c>
      <c r="D44" s="265">
        <v>1771.7</v>
      </c>
      <c r="E44" s="265">
        <v>1736</v>
      </c>
      <c r="F44" s="265">
        <v>1702.05</v>
      </c>
      <c r="G44" s="265">
        <v>1666.35</v>
      </c>
      <c r="H44" s="265">
        <v>1805.65</v>
      </c>
      <c r="I44" s="265">
        <v>1841.3500000000004</v>
      </c>
      <c r="J44" s="265">
        <v>1875.3000000000002</v>
      </c>
      <c r="K44" s="263">
        <v>1807.4</v>
      </c>
      <c r="L44" s="263">
        <v>1737.75</v>
      </c>
      <c r="M44" s="263">
        <v>4.1732500000000003</v>
      </c>
    </row>
    <row r="45" spans="1:13">
      <c r="A45" s="282">
        <v>36</v>
      </c>
      <c r="B45" s="263" t="s">
        <v>229</v>
      </c>
      <c r="C45" s="263">
        <v>329.75</v>
      </c>
      <c r="D45" s="265">
        <v>331.4666666666667</v>
      </c>
      <c r="E45" s="265">
        <v>322.98333333333341</v>
      </c>
      <c r="F45" s="265">
        <v>316.2166666666667</v>
      </c>
      <c r="G45" s="265">
        <v>307.73333333333341</v>
      </c>
      <c r="H45" s="265">
        <v>338.23333333333341</v>
      </c>
      <c r="I45" s="265">
        <v>346.71666666666675</v>
      </c>
      <c r="J45" s="265">
        <v>353.48333333333341</v>
      </c>
      <c r="K45" s="263">
        <v>339.95</v>
      </c>
      <c r="L45" s="263">
        <v>324.7</v>
      </c>
      <c r="M45" s="263">
        <v>89.618589999999998</v>
      </c>
    </row>
    <row r="46" spans="1:13">
      <c r="A46" s="282">
        <v>37</v>
      </c>
      <c r="B46" s="263" t="s">
        <v>60</v>
      </c>
      <c r="C46" s="263">
        <v>66.75</v>
      </c>
      <c r="D46" s="265">
        <v>66.733333333333334</v>
      </c>
      <c r="E46" s="265">
        <v>65.066666666666663</v>
      </c>
      <c r="F46" s="265">
        <v>63.383333333333326</v>
      </c>
      <c r="G46" s="265">
        <v>61.716666666666654</v>
      </c>
      <c r="H46" s="265">
        <v>68.416666666666671</v>
      </c>
      <c r="I46" s="265">
        <v>70.083333333333329</v>
      </c>
      <c r="J46" s="265">
        <v>71.76666666666668</v>
      </c>
      <c r="K46" s="263">
        <v>68.400000000000006</v>
      </c>
      <c r="L46" s="263">
        <v>65.05</v>
      </c>
      <c r="M46" s="263">
        <v>511.82287000000002</v>
      </c>
    </row>
    <row r="47" spans="1:13">
      <c r="A47" s="282">
        <v>38</v>
      </c>
      <c r="B47" s="263" t="s">
        <v>61</v>
      </c>
      <c r="C47" s="263">
        <v>66.349999999999994</v>
      </c>
      <c r="D47" s="265">
        <v>66.383333333333326</v>
      </c>
      <c r="E47" s="265">
        <v>64.966666666666654</v>
      </c>
      <c r="F47" s="265">
        <v>63.583333333333329</v>
      </c>
      <c r="G47" s="265">
        <v>62.166666666666657</v>
      </c>
      <c r="H47" s="265">
        <v>67.766666666666652</v>
      </c>
      <c r="I47" s="265">
        <v>69.183333333333337</v>
      </c>
      <c r="J47" s="265">
        <v>70.566666666666649</v>
      </c>
      <c r="K47" s="263">
        <v>67.8</v>
      </c>
      <c r="L47" s="263">
        <v>65</v>
      </c>
      <c r="M47" s="263">
        <v>40.984250000000003</v>
      </c>
    </row>
    <row r="48" spans="1:13">
      <c r="A48" s="282">
        <v>39</v>
      </c>
      <c r="B48" s="263" t="s">
        <v>62</v>
      </c>
      <c r="C48" s="263">
        <v>1369.55</v>
      </c>
      <c r="D48" s="265">
        <v>1362.3333333333333</v>
      </c>
      <c r="E48" s="265">
        <v>1342.2166666666665</v>
      </c>
      <c r="F48" s="265">
        <v>1314.8833333333332</v>
      </c>
      <c r="G48" s="265">
        <v>1294.7666666666664</v>
      </c>
      <c r="H48" s="265">
        <v>1389.6666666666665</v>
      </c>
      <c r="I48" s="265">
        <v>1409.7833333333333</v>
      </c>
      <c r="J48" s="265">
        <v>1437.1166666666666</v>
      </c>
      <c r="K48" s="263">
        <v>1382.45</v>
      </c>
      <c r="L48" s="263">
        <v>1335</v>
      </c>
      <c r="M48" s="263">
        <v>8.22288</v>
      </c>
    </row>
    <row r="49" spans="1:13">
      <c r="A49" s="282">
        <v>40</v>
      </c>
      <c r="B49" s="263" t="s">
        <v>65</v>
      </c>
      <c r="C49" s="263">
        <v>704</v>
      </c>
      <c r="D49" s="265">
        <v>707.08333333333337</v>
      </c>
      <c r="E49" s="265">
        <v>697.36666666666679</v>
      </c>
      <c r="F49" s="265">
        <v>690.73333333333346</v>
      </c>
      <c r="G49" s="265">
        <v>681.01666666666688</v>
      </c>
      <c r="H49" s="265">
        <v>713.7166666666667</v>
      </c>
      <c r="I49" s="265">
        <v>723.43333333333317</v>
      </c>
      <c r="J49" s="265">
        <v>730.06666666666661</v>
      </c>
      <c r="K49" s="263">
        <v>716.8</v>
      </c>
      <c r="L49" s="263">
        <v>700.45</v>
      </c>
      <c r="M49" s="263">
        <v>5.8314599999999999</v>
      </c>
    </row>
    <row r="50" spans="1:13">
      <c r="A50" s="282">
        <v>41</v>
      </c>
      <c r="B50" s="263" t="s">
        <v>64</v>
      </c>
      <c r="C50" s="263">
        <v>131.75</v>
      </c>
      <c r="D50" s="265">
        <v>132</v>
      </c>
      <c r="E50" s="265">
        <v>127.55000000000001</v>
      </c>
      <c r="F50" s="265">
        <v>123.35000000000001</v>
      </c>
      <c r="G50" s="265">
        <v>118.90000000000002</v>
      </c>
      <c r="H50" s="265">
        <v>136.19999999999999</v>
      </c>
      <c r="I50" s="265">
        <v>140.64999999999998</v>
      </c>
      <c r="J50" s="265">
        <v>144.85</v>
      </c>
      <c r="K50" s="263">
        <v>136.44999999999999</v>
      </c>
      <c r="L50" s="263">
        <v>127.8</v>
      </c>
      <c r="M50" s="263">
        <v>177.29247000000001</v>
      </c>
    </row>
    <row r="51" spans="1:13">
      <c r="A51" s="282">
        <v>42</v>
      </c>
      <c r="B51" s="263" t="s">
        <v>66</v>
      </c>
      <c r="C51" s="263">
        <v>610.4</v>
      </c>
      <c r="D51" s="265">
        <v>608.88333333333333</v>
      </c>
      <c r="E51" s="265">
        <v>596.76666666666665</v>
      </c>
      <c r="F51" s="265">
        <v>583.13333333333333</v>
      </c>
      <c r="G51" s="265">
        <v>571.01666666666665</v>
      </c>
      <c r="H51" s="265">
        <v>622.51666666666665</v>
      </c>
      <c r="I51" s="265">
        <v>634.63333333333321</v>
      </c>
      <c r="J51" s="265">
        <v>648.26666666666665</v>
      </c>
      <c r="K51" s="263">
        <v>621</v>
      </c>
      <c r="L51" s="263">
        <v>595.25</v>
      </c>
      <c r="M51" s="263">
        <v>30.220880000000001</v>
      </c>
    </row>
    <row r="52" spans="1:13">
      <c r="A52" s="282">
        <v>43</v>
      </c>
      <c r="B52" s="263" t="s">
        <v>69</v>
      </c>
      <c r="C52" s="263">
        <v>48.3</v>
      </c>
      <c r="D52" s="265">
        <v>47.966666666666661</v>
      </c>
      <c r="E52" s="265">
        <v>46.533333333333324</v>
      </c>
      <c r="F52" s="265">
        <v>44.766666666666666</v>
      </c>
      <c r="G52" s="265">
        <v>43.333333333333329</v>
      </c>
      <c r="H52" s="265">
        <v>49.73333333333332</v>
      </c>
      <c r="I52" s="265">
        <v>51.166666666666657</v>
      </c>
      <c r="J52" s="265">
        <v>52.933333333333316</v>
      </c>
      <c r="K52" s="263">
        <v>49.4</v>
      </c>
      <c r="L52" s="263">
        <v>46.2</v>
      </c>
      <c r="M52" s="263">
        <v>628.14553999999998</v>
      </c>
    </row>
    <row r="53" spans="1:13">
      <c r="A53" s="282">
        <v>44</v>
      </c>
      <c r="B53" s="263" t="s">
        <v>73</v>
      </c>
      <c r="C53" s="263">
        <v>421.8</v>
      </c>
      <c r="D53" s="265">
        <v>424.64999999999992</v>
      </c>
      <c r="E53" s="265">
        <v>411.79999999999984</v>
      </c>
      <c r="F53" s="265">
        <v>401.7999999999999</v>
      </c>
      <c r="G53" s="265">
        <v>388.94999999999982</v>
      </c>
      <c r="H53" s="265">
        <v>434.64999999999986</v>
      </c>
      <c r="I53" s="265">
        <v>447.49999999999989</v>
      </c>
      <c r="J53" s="265">
        <v>457.49999999999989</v>
      </c>
      <c r="K53" s="263">
        <v>437.5</v>
      </c>
      <c r="L53" s="263">
        <v>414.65</v>
      </c>
      <c r="M53" s="263">
        <v>168.5147</v>
      </c>
    </row>
    <row r="54" spans="1:13">
      <c r="A54" s="282">
        <v>45</v>
      </c>
      <c r="B54" s="263" t="s">
        <v>68</v>
      </c>
      <c r="C54" s="263">
        <v>536.75</v>
      </c>
      <c r="D54" s="265">
        <v>539.08333333333337</v>
      </c>
      <c r="E54" s="265">
        <v>531.16666666666674</v>
      </c>
      <c r="F54" s="265">
        <v>525.58333333333337</v>
      </c>
      <c r="G54" s="265">
        <v>517.66666666666674</v>
      </c>
      <c r="H54" s="265">
        <v>544.66666666666674</v>
      </c>
      <c r="I54" s="265">
        <v>552.58333333333348</v>
      </c>
      <c r="J54" s="265">
        <v>558.16666666666674</v>
      </c>
      <c r="K54" s="263">
        <v>547</v>
      </c>
      <c r="L54" s="263">
        <v>533.5</v>
      </c>
      <c r="M54" s="263">
        <v>81.78192</v>
      </c>
    </row>
    <row r="55" spans="1:13">
      <c r="A55" s="282">
        <v>46</v>
      </c>
      <c r="B55" s="263" t="s">
        <v>70</v>
      </c>
      <c r="C55" s="263">
        <v>379.65</v>
      </c>
      <c r="D55" s="265">
        <v>383.2166666666667</v>
      </c>
      <c r="E55" s="265">
        <v>374.63333333333338</v>
      </c>
      <c r="F55" s="265">
        <v>369.61666666666667</v>
      </c>
      <c r="G55" s="265">
        <v>361.03333333333336</v>
      </c>
      <c r="H55" s="265">
        <v>388.23333333333341</v>
      </c>
      <c r="I55" s="265">
        <v>396.81666666666666</v>
      </c>
      <c r="J55" s="265">
        <v>401.83333333333343</v>
      </c>
      <c r="K55" s="263">
        <v>391.8</v>
      </c>
      <c r="L55" s="263">
        <v>378.2</v>
      </c>
      <c r="M55" s="263">
        <v>97.106880000000004</v>
      </c>
    </row>
    <row r="56" spans="1:13">
      <c r="A56" s="282">
        <v>47</v>
      </c>
      <c r="B56" s="263" t="s">
        <v>230</v>
      </c>
      <c r="C56" s="263">
        <v>1161</v>
      </c>
      <c r="D56" s="265">
        <v>1166.3166666666666</v>
      </c>
      <c r="E56" s="265">
        <v>1144.6833333333332</v>
      </c>
      <c r="F56" s="265">
        <v>1128.3666666666666</v>
      </c>
      <c r="G56" s="265">
        <v>1106.7333333333331</v>
      </c>
      <c r="H56" s="265">
        <v>1182.6333333333332</v>
      </c>
      <c r="I56" s="265">
        <v>1204.2666666666664</v>
      </c>
      <c r="J56" s="265">
        <v>1220.5833333333333</v>
      </c>
      <c r="K56" s="263">
        <v>1187.95</v>
      </c>
      <c r="L56" s="263">
        <v>1150</v>
      </c>
      <c r="M56" s="263">
        <v>0.44533</v>
      </c>
    </row>
    <row r="57" spans="1:13">
      <c r="A57" s="282">
        <v>48</v>
      </c>
      <c r="B57" s="263" t="s">
        <v>71</v>
      </c>
      <c r="C57" s="263">
        <v>13509</v>
      </c>
      <c r="D57" s="265">
        <v>13533.016666666668</v>
      </c>
      <c r="E57" s="265">
        <v>13436.033333333336</v>
      </c>
      <c r="F57" s="265">
        <v>13363.066666666668</v>
      </c>
      <c r="G57" s="265">
        <v>13266.083333333336</v>
      </c>
      <c r="H57" s="265">
        <v>13605.983333333337</v>
      </c>
      <c r="I57" s="265">
        <v>13702.966666666671</v>
      </c>
      <c r="J57" s="265">
        <v>13775.933333333338</v>
      </c>
      <c r="K57" s="263">
        <v>13630</v>
      </c>
      <c r="L57" s="263">
        <v>13460.05</v>
      </c>
      <c r="M57" s="263">
        <v>0.15104999999999999</v>
      </c>
    </row>
    <row r="58" spans="1:13">
      <c r="A58" s="282">
        <v>49</v>
      </c>
      <c r="B58" s="263" t="s">
        <v>74</v>
      </c>
      <c r="C58" s="263">
        <v>3449</v>
      </c>
      <c r="D58" s="265">
        <v>3451.4500000000003</v>
      </c>
      <c r="E58" s="265">
        <v>3434.5500000000006</v>
      </c>
      <c r="F58" s="265">
        <v>3420.1000000000004</v>
      </c>
      <c r="G58" s="265">
        <v>3403.2000000000007</v>
      </c>
      <c r="H58" s="265">
        <v>3465.9000000000005</v>
      </c>
      <c r="I58" s="265">
        <v>3482.8</v>
      </c>
      <c r="J58" s="265">
        <v>3497.2500000000005</v>
      </c>
      <c r="K58" s="263">
        <v>3468.35</v>
      </c>
      <c r="L58" s="263">
        <v>3437</v>
      </c>
      <c r="M58" s="263">
        <v>4.3618699999999997</v>
      </c>
    </row>
    <row r="59" spans="1:13">
      <c r="A59" s="282">
        <v>50</v>
      </c>
      <c r="B59" s="263" t="s">
        <v>80</v>
      </c>
      <c r="C59" s="263">
        <v>607.95000000000005</v>
      </c>
      <c r="D59" s="265">
        <v>611.4666666666667</v>
      </c>
      <c r="E59" s="265">
        <v>600.63333333333344</v>
      </c>
      <c r="F59" s="265">
        <v>593.31666666666672</v>
      </c>
      <c r="G59" s="265">
        <v>582.48333333333346</v>
      </c>
      <c r="H59" s="265">
        <v>618.78333333333342</v>
      </c>
      <c r="I59" s="265">
        <v>629.61666666666667</v>
      </c>
      <c r="J59" s="265">
        <v>636.93333333333339</v>
      </c>
      <c r="K59" s="263">
        <v>622.29999999999995</v>
      </c>
      <c r="L59" s="263">
        <v>604.15</v>
      </c>
      <c r="M59" s="263">
        <v>3.4649700000000001</v>
      </c>
    </row>
    <row r="60" spans="1:13">
      <c r="A60" s="282">
        <v>51</v>
      </c>
      <c r="B60" s="263" t="s">
        <v>75</v>
      </c>
      <c r="C60" s="263">
        <v>571.15</v>
      </c>
      <c r="D60" s="265">
        <v>569.36666666666667</v>
      </c>
      <c r="E60" s="265">
        <v>559.88333333333333</v>
      </c>
      <c r="F60" s="265">
        <v>548.61666666666667</v>
      </c>
      <c r="G60" s="265">
        <v>539.13333333333333</v>
      </c>
      <c r="H60" s="265">
        <v>580.63333333333333</v>
      </c>
      <c r="I60" s="265">
        <v>590.11666666666667</v>
      </c>
      <c r="J60" s="265">
        <v>601.38333333333333</v>
      </c>
      <c r="K60" s="263">
        <v>578.85</v>
      </c>
      <c r="L60" s="263">
        <v>558.1</v>
      </c>
      <c r="M60" s="263">
        <v>97.694460000000007</v>
      </c>
    </row>
    <row r="61" spans="1:13">
      <c r="A61" s="282">
        <v>52</v>
      </c>
      <c r="B61" s="263" t="s">
        <v>76</v>
      </c>
      <c r="C61" s="263">
        <v>138.75</v>
      </c>
      <c r="D61" s="265">
        <v>139.71666666666667</v>
      </c>
      <c r="E61" s="265">
        <v>135.53333333333333</v>
      </c>
      <c r="F61" s="265">
        <v>132.31666666666666</v>
      </c>
      <c r="G61" s="265">
        <v>128.13333333333333</v>
      </c>
      <c r="H61" s="265">
        <v>142.93333333333334</v>
      </c>
      <c r="I61" s="265">
        <v>147.11666666666667</v>
      </c>
      <c r="J61" s="265">
        <v>150.33333333333334</v>
      </c>
      <c r="K61" s="263">
        <v>143.9</v>
      </c>
      <c r="L61" s="263">
        <v>136.5</v>
      </c>
      <c r="M61" s="263">
        <v>188.5985</v>
      </c>
    </row>
    <row r="62" spans="1:13">
      <c r="A62" s="282">
        <v>53</v>
      </c>
      <c r="B62" s="263" t="s">
        <v>77</v>
      </c>
      <c r="C62" s="263">
        <v>125.75</v>
      </c>
      <c r="D62" s="265">
        <v>125.68333333333334</v>
      </c>
      <c r="E62" s="265">
        <v>125.06666666666668</v>
      </c>
      <c r="F62" s="265">
        <v>124.38333333333334</v>
      </c>
      <c r="G62" s="265">
        <v>123.76666666666668</v>
      </c>
      <c r="H62" s="265">
        <v>126.36666666666667</v>
      </c>
      <c r="I62" s="265">
        <v>126.98333333333335</v>
      </c>
      <c r="J62" s="265">
        <v>127.66666666666667</v>
      </c>
      <c r="K62" s="263">
        <v>126.3</v>
      </c>
      <c r="L62" s="263">
        <v>125</v>
      </c>
      <c r="M62" s="263">
        <v>11.071120000000001</v>
      </c>
    </row>
    <row r="63" spans="1:13">
      <c r="A63" s="282">
        <v>54</v>
      </c>
      <c r="B63" s="263" t="s">
        <v>81</v>
      </c>
      <c r="C63" s="263">
        <v>571.75</v>
      </c>
      <c r="D63" s="265">
        <v>579.2166666666667</v>
      </c>
      <c r="E63" s="265">
        <v>557.48333333333335</v>
      </c>
      <c r="F63" s="265">
        <v>543.2166666666667</v>
      </c>
      <c r="G63" s="265">
        <v>521.48333333333335</v>
      </c>
      <c r="H63" s="265">
        <v>593.48333333333335</v>
      </c>
      <c r="I63" s="265">
        <v>615.2166666666667</v>
      </c>
      <c r="J63" s="265">
        <v>629.48333333333335</v>
      </c>
      <c r="K63" s="263">
        <v>600.95000000000005</v>
      </c>
      <c r="L63" s="263">
        <v>564.95000000000005</v>
      </c>
      <c r="M63" s="263">
        <v>54.812109999999997</v>
      </c>
    </row>
    <row r="64" spans="1:13">
      <c r="A64" s="282">
        <v>55</v>
      </c>
      <c r="B64" s="263" t="s">
        <v>82</v>
      </c>
      <c r="C64" s="263">
        <v>910.35</v>
      </c>
      <c r="D64" s="265">
        <v>910.69999999999993</v>
      </c>
      <c r="E64" s="265">
        <v>900.39999999999986</v>
      </c>
      <c r="F64" s="265">
        <v>890.44999999999993</v>
      </c>
      <c r="G64" s="265">
        <v>880.14999999999986</v>
      </c>
      <c r="H64" s="265">
        <v>920.64999999999986</v>
      </c>
      <c r="I64" s="265">
        <v>930.94999999999982</v>
      </c>
      <c r="J64" s="265">
        <v>940.89999999999986</v>
      </c>
      <c r="K64" s="263">
        <v>921</v>
      </c>
      <c r="L64" s="263">
        <v>900.75</v>
      </c>
      <c r="M64" s="263">
        <v>64.597369999999998</v>
      </c>
    </row>
    <row r="65" spans="1:13">
      <c r="A65" s="282">
        <v>56</v>
      </c>
      <c r="B65" s="263" t="s">
        <v>231</v>
      </c>
      <c r="C65" s="263">
        <v>166.75</v>
      </c>
      <c r="D65" s="265">
        <v>167.20000000000002</v>
      </c>
      <c r="E65" s="265">
        <v>165.05000000000004</v>
      </c>
      <c r="F65" s="265">
        <v>163.35000000000002</v>
      </c>
      <c r="G65" s="265">
        <v>161.20000000000005</v>
      </c>
      <c r="H65" s="265">
        <v>168.90000000000003</v>
      </c>
      <c r="I65" s="265">
        <v>171.05</v>
      </c>
      <c r="J65" s="265">
        <v>172.75000000000003</v>
      </c>
      <c r="K65" s="263">
        <v>169.35</v>
      </c>
      <c r="L65" s="263">
        <v>165.5</v>
      </c>
      <c r="M65" s="263">
        <v>14.475070000000001</v>
      </c>
    </row>
    <row r="66" spans="1:13">
      <c r="A66" s="282">
        <v>57</v>
      </c>
      <c r="B66" s="263" t="s">
        <v>83</v>
      </c>
      <c r="C66" s="263">
        <v>133.05000000000001</v>
      </c>
      <c r="D66" s="265">
        <v>131.54999999999998</v>
      </c>
      <c r="E66" s="265">
        <v>128.49999999999997</v>
      </c>
      <c r="F66" s="265">
        <v>123.94999999999999</v>
      </c>
      <c r="G66" s="265">
        <v>120.89999999999998</v>
      </c>
      <c r="H66" s="265">
        <v>136.09999999999997</v>
      </c>
      <c r="I66" s="265">
        <v>139.14999999999998</v>
      </c>
      <c r="J66" s="265">
        <v>143.69999999999996</v>
      </c>
      <c r="K66" s="263">
        <v>134.6</v>
      </c>
      <c r="L66" s="263">
        <v>127</v>
      </c>
      <c r="M66" s="263">
        <v>273.96949999999998</v>
      </c>
    </row>
    <row r="67" spans="1:13">
      <c r="A67" s="282">
        <v>58</v>
      </c>
      <c r="B67" s="263" t="s">
        <v>822</v>
      </c>
      <c r="C67" s="263">
        <v>2869.05</v>
      </c>
      <c r="D67" s="265">
        <v>2869.7999999999997</v>
      </c>
      <c r="E67" s="265">
        <v>2819.8499999999995</v>
      </c>
      <c r="F67" s="265">
        <v>2770.6499999999996</v>
      </c>
      <c r="G67" s="265">
        <v>2720.6999999999994</v>
      </c>
      <c r="H67" s="265">
        <v>2918.9999999999995</v>
      </c>
      <c r="I67" s="265">
        <v>2968.9499999999994</v>
      </c>
      <c r="J67" s="265">
        <v>3018.1499999999996</v>
      </c>
      <c r="K67" s="263">
        <v>2919.75</v>
      </c>
      <c r="L67" s="263">
        <v>2820.6</v>
      </c>
      <c r="M67" s="263">
        <v>4.73597</v>
      </c>
    </row>
    <row r="68" spans="1:13">
      <c r="A68" s="282">
        <v>59</v>
      </c>
      <c r="B68" s="263" t="s">
        <v>84</v>
      </c>
      <c r="C68" s="263">
        <v>1481.9</v>
      </c>
      <c r="D68" s="265">
        <v>1480.9666666666665</v>
      </c>
      <c r="E68" s="265">
        <v>1468.9333333333329</v>
      </c>
      <c r="F68" s="265">
        <v>1455.9666666666665</v>
      </c>
      <c r="G68" s="265">
        <v>1443.9333333333329</v>
      </c>
      <c r="H68" s="265">
        <v>1493.9333333333329</v>
      </c>
      <c r="I68" s="265">
        <v>1505.9666666666662</v>
      </c>
      <c r="J68" s="265">
        <v>1518.9333333333329</v>
      </c>
      <c r="K68" s="263">
        <v>1493</v>
      </c>
      <c r="L68" s="263">
        <v>1468</v>
      </c>
      <c r="M68" s="263">
        <v>7.2519400000000003</v>
      </c>
    </row>
    <row r="69" spans="1:13">
      <c r="A69" s="282">
        <v>60</v>
      </c>
      <c r="B69" s="263" t="s">
        <v>85</v>
      </c>
      <c r="C69" s="263">
        <v>589.9</v>
      </c>
      <c r="D69" s="265">
        <v>582.06666666666672</v>
      </c>
      <c r="E69" s="265">
        <v>559.13333333333344</v>
      </c>
      <c r="F69" s="265">
        <v>528.36666666666667</v>
      </c>
      <c r="G69" s="265">
        <v>505.43333333333339</v>
      </c>
      <c r="H69" s="265">
        <v>612.83333333333348</v>
      </c>
      <c r="I69" s="265">
        <v>635.76666666666665</v>
      </c>
      <c r="J69" s="265">
        <v>666.53333333333353</v>
      </c>
      <c r="K69" s="263">
        <v>605</v>
      </c>
      <c r="L69" s="263">
        <v>551.29999999999995</v>
      </c>
      <c r="M69" s="263">
        <v>64.933589999999995</v>
      </c>
    </row>
    <row r="70" spans="1:13">
      <c r="A70" s="282">
        <v>61</v>
      </c>
      <c r="B70" s="263" t="s">
        <v>232</v>
      </c>
      <c r="C70" s="263">
        <v>741.9</v>
      </c>
      <c r="D70" s="265">
        <v>732.63333333333333</v>
      </c>
      <c r="E70" s="265">
        <v>720.26666666666665</v>
      </c>
      <c r="F70" s="265">
        <v>698.63333333333333</v>
      </c>
      <c r="G70" s="265">
        <v>686.26666666666665</v>
      </c>
      <c r="H70" s="265">
        <v>754.26666666666665</v>
      </c>
      <c r="I70" s="265">
        <v>766.63333333333321</v>
      </c>
      <c r="J70" s="265">
        <v>788.26666666666665</v>
      </c>
      <c r="K70" s="263">
        <v>745</v>
      </c>
      <c r="L70" s="263">
        <v>711</v>
      </c>
      <c r="M70" s="263">
        <v>7.5345000000000004</v>
      </c>
    </row>
    <row r="71" spans="1:13">
      <c r="A71" s="282">
        <v>62</v>
      </c>
      <c r="B71" s="263" t="s">
        <v>233</v>
      </c>
      <c r="C71" s="263">
        <v>384.9</v>
      </c>
      <c r="D71" s="265">
        <v>381.40000000000003</v>
      </c>
      <c r="E71" s="265">
        <v>376.80000000000007</v>
      </c>
      <c r="F71" s="265">
        <v>368.70000000000005</v>
      </c>
      <c r="G71" s="265">
        <v>364.10000000000008</v>
      </c>
      <c r="H71" s="265">
        <v>389.50000000000006</v>
      </c>
      <c r="I71" s="265">
        <v>394.10000000000008</v>
      </c>
      <c r="J71" s="265">
        <v>402.20000000000005</v>
      </c>
      <c r="K71" s="263">
        <v>386</v>
      </c>
      <c r="L71" s="263">
        <v>373.3</v>
      </c>
      <c r="M71" s="263">
        <v>15.480790000000001</v>
      </c>
    </row>
    <row r="72" spans="1:13">
      <c r="A72" s="282">
        <v>63</v>
      </c>
      <c r="B72" s="263" t="s">
        <v>86</v>
      </c>
      <c r="C72" s="263">
        <v>837.6</v>
      </c>
      <c r="D72" s="265">
        <v>844.13333333333333</v>
      </c>
      <c r="E72" s="265">
        <v>826.91666666666663</v>
      </c>
      <c r="F72" s="265">
        <v>816.23333333333335</v>
      </c>
      <c r="G72" s="265">
        <v>799.01666666666665</v>
      </c>
      <c r="H72" s="265">
        <v>854.81666666666661</v>
      </c>
      <c r="I72" s="265">
        <v>872.0333333333333</v>
      </c>
      <c r="J72" s="265">
        <v>882.71666666666658</v>
      </c>
      <c r="K72" s="263">
        <v>861.35</v>
      </c>
      <c r="L72" s="263">
        <v>833.45</v>
      </c>
      <c r="M72" s="263">
        <v>6.3799099999999997</v>
      </c>
    </row>
    <row r="73" spans="1:13">
      <c r="A73" s="282">
        <v>64</v>
      </c>
      <c r="B73" s="263" t="s">
        <v>92</v>
      </c>
      <c r="C73" s="263">
        <v>247.3</v>
      </c>
      <c r="D73" s="265">
        <v>248.31666666666669</v>
      </c>
      <c r="E73" s="265">
        <v>242.13333333333338</v>
      </c>
      <c r="F73" s="265">
        <v>236.9666666666667</v>
      </c>
      <c r="G73" s="265">
        <v>230.78333333333339</v>
      </c>
      <c r="H73" s="265">
        <v>253.48333333333338</v>
      </c>
      <c r="I73" s="265">
        <v>259.66666666666674</v>
      </c>
      <c r="J73" s="265">
        <v>264.83333333333337</v>
      </c>
      <c r="K73" s="263">
        <v>254.5</v>
      </c>
      <c r="L73" s="263">
        <v>243.15</v>
      </c>
      <c r="M73" s="263">
        <v>64.426959999999994</v>
      </c>
    </row>
    <row r="74" spans="1:13">
      <c r="A74" s="282">
        <v>65</v>
      </c>
      <c r="B74" s="263" t="s">
        <v>87</v>
      </c>
      <c r="C74" s="263">
        <v>538.04999999999995</v>
      </c>
      <c r="D74" s="265">
        <v>539.66666666666663</v>
      </c>
      <c r="E74" s="265">
        <v>534.08333333333326</v>
      </c>
      <c r="F74" s="265">
        <v>530.11666666666667</v>
      </c>
      <c r="G74" s="265">
        <v>524.5333333333333</v>
      </c>
      <c r="H74" s="265">
        <v>543.63333333333321</v>
      </c>
      <c r="I74" s="265">
        <v>549.21666666666647</v>
      </c>
      <c r="J74" s="265">
        <v>553.18333333333317</v>
      </c>
      <c r="K74" s="263">
        <v>545.25</v>
      </c>
      <c r="L74" s="263">
        <v>535.70000000000005</v>
      </c>
      <c r="M74" s="263">
        <v>19.60727</v>
      </c>
    </row>
    <row r="75" spans="1:13">
      <c r="A75" s="282">
        <v>66</v>
      </c>
      <c r="B75" s="263" t="s">
        <v>234</v>
      </c>
      <c r="C75" s="263">
        <v>1506.35</v>
      </c>
      <c r="D75" s="265">
        <v>1517.05</v>
      </c>
      <c r="E75" s="265">
        <v>1470.1</v>
      </c>
      <c r="F75" s="265">
        <v>1433.85</v>
      </c>
      <c r="G75" s="265">
        <v>1386.8999999999999</v>
      </c>
      <c r="H75" s="265">
        <v>1553.3</v>
      </c>
      <c r="I75" s="265">
        <v>1600.2500000000002</v>
      </c>
      <c r="J75" s="265">
        <v>1636.5</v>
      </c>
      <c r="K75" s="263">
        <v>1564</v>
      </c>
      <c r="L75" s="263">
        <v>1480.8</v>
      </c>
      <c r="M75" s="263">
        <v>2.2808199999999998</v>
      </c>
    </row>
    <row r="76" spans="1:13">
      <c r="A76" s="282">
        <v>67</v>
      </c>
      <c r="B76" s="263" t="s">
        <v>833</v>
      </c>
      <c r="C76" s="263">
        <v>176.55</v>
      </c>
      <c r="D76" s="265">
        <v>177.70000000000002</v>
      </c>
      <c r="E76" s="265">
        <v>171.90000000000003</v>
      </c>
      <c r="F76" s="265">
        <v>167.25000000000003</v>
      </c>
      <c r="G76" s="265">
        <v>161.45000000000005</v>
      </c>
      <c r="H76" s="265">
        <v>182.35000000000002</v>
      </c>
      <c r="I76" s="265">
        <v>188.15000000000003</v>
      </c>
      <c r="J76" s="265">
        <v>192.8</v>
      </c>
      <c r="K76" s="263">
        <v>183.5</v>
      </c>
      <c r="L76" s="263">
        <v>173.05</v>
      </c>
      <c r="M76" s="263">
        <v>22.16564</v>
      </c>
    </row>
    <row r="77" spans="1:13">
      <c r="A77" s="282">
        <v>68</v>
      </c>
      <c r="B77" s="263" t="s">
        <v>90</v>
      </c>
      <c r="C77" s="263">
        <v>4062.35</v>
      </c>
      <c r="D77" s="265">
        <v>4035.65</v>
      </c>
      <c r="E77" s="265">
        <v>3936.3</v>
      </c>
      <c r="F77" s="265">
        <v>3810.25</v>
      </c>
      <c r="G77" s="265">
        <v>3710.9</v>
      </c>
      <c r="H77" s="265">
        <v>4161.7000000000007</v>
      </c>
      <c r="I77" s="265">
        <v>4261.0499999999993</v>
      </c>
      <c r="J77" s="265">
        <v>4387.1000000000004</v>
      </c>
      <c r="K77" s="263">
        <v>4135</v>
      </c>
      <c r="L77" s="263">
        <v>3909.6</v>
      </c>
      <c r="M77" s="263">
        <v>24.990259999999999</v>
      </c>
    </row>
    <row r="78" spans="1:13">
      <c r="A78" s="282">
        <v>69</v>
      </c>
      <c r="B78" s="263" t="s">
        <v>348</v>
      </c>
      <c r="C78" s="263">
        <v>2932.7</v>
      </c>
      <c r="D78" s="265">
        <v>2945.9</v>
      </c>
      <c r="E78" s="265">
        <v>2906.8</v>
      </c>
      <c r="F78" s="265">
        <v>2880.9</v>
      </c>
      <c r="G78" s="265">
        <v>2841.8</v>
      </c>
      <c r="H78" s="265">
        <v>2971.8</v>
      </c>
      <c r="I78" s="265">
        <v>3010.8999999999996</v>
      </c>
      <c r="J78" s="265">
        <v>3036.8</v>
      </c>
      <c r="K78" s="263">
        <v>2985</v>
      </c>
      <c r="L78" s="263">
        <v>2920</v>
      </c>
      <c r="M78" s="263">
        <v>5.5315899999999996</v>
      </c>
    </row>
    <row r="79" spans="1:13">
      <c r="A79" s="282">
        <v>70</v>
      </c>
      <c r="B79" s="263" t="s">
        <v>93</v>
      </c>
      <c r="C79" s="263">
        <v>5163.1000000000004</v>
      </c>
      <c r="D79" s="265">
        <v>5166.416666666667</v>
      </c>
      <c r="E79" s="265">
        <v>5121.8333333333339</v>
      </c>
      <c r="F79" s="265">
        <v>5080.5666666666666</v>
      </c>
      <c r="G79" s="265">
        <v>5035.9833333333336</v>
      </c>
      <c r="H79" s="265">
        <v>5207.6833333333343</v>
      </c>
      <c r="I79" s="265">
        <v>5252.2666666666682</v>
      </c>
      <c r="J79" s="265">
        <v>5293.5333333333347</v>
      </c>
      <c r="K79" s="263">
        <v>5211</v>
      </c>
      <c r="L79" s="263">
        <v>5125.1499999999996</v>
      </c>
      <c r="M79" s="263">
        <v>13.0695</v>
      </c>
    </row>
    <row r="80" spans="1:13">
      <c r="A80" s="282">
        <v>71</v>
      </c>
      <c r="B80" s="263" t="s">
        <v>235</v>
      </c>
      <c r="C80" s="263">
        <v>58.45</v>
      </c>
      <c r="D80" s="265">
        <v>59.066666666666663</v>
      </c>
      <c r="E80" s="265">
        <v>57.433333333333323</v>
      </c>
      <c r="F80" s="265">
        <v>56.416666666666657</v>
      </c>
      <c r="G80" s="265">
        <v>54.783333333333317</v>
      </c>
      <c r="H80" s="265">
        <v>60.083333333333329</v>
      </c>
      <c r="I80" s="265">
        <v>61.716666666666669</v>
      </c>
      <c r="J80" s="265">
        <v>62.733333333333334</v>
      </c>
      <c r="K80" s="263">
        <v>60.7</v>
      </c>
      <c r="L80" s="263">
        <v>58.05</v>
      </c>
      <c r="M80" s="263">
        <v>21.884969999999999</v>
      </c>
    </row>
    <row r="81" spans="1:13">
      <c r="A81" s="282">
        <v>72</v>
      </c>
      <c r="B81" s="263" t="s">
        <v>94</v>
      </c>
      <c r="C81" s="263">
        <v>2421.65</v>
      </c>
      <c r="D81" s="265">
        <v>2435.2999999999997</v>
      </c>
      <c r="E81" s="265">
        <v>2400.3499999999995</v>
      </c>
      <c r="F81" s="265">
        <v>2379.0499999999997</v>
      </c>
      <c r="G81" s="265">
        <v>2344.0999999999995</v>
      </c>
      <c r="H81" s="265">
        <v>2456.5999999999995</v>
      </c>
      <c r="I81" s="265">
        <v>2491.5499999999993</v>
      </c>
      <c r="J81" s="265">
        <v>2512.8499999999995</v>
      </c>
      <c r="K81" s="263">
        <v>2470.25</v>
      </c>
      <c r="L81" s="263">
        <v>2414</v>
      </c>
      <c r="M81" s="263">
        <v>6.4625700000000004</v>
      </c>
    </row>
    <row r="82" spans="1:13">
      <c r="A82" s="282">
        <v>73</v>
      </c>
      <c r="B82" s="263" t="s">
        <v>236</v>
      </c>
      <c r="C82" s="263">
        <v>491.65</v>
      </c>
      <c r="D82" s="265">
        <v>492.43333333333334</v>
      </c>
      <c r="E82" s="265">
        <v>488.86666666666667</v>
      </c>
      <c r="F82" s="265">
        <v>486.08333333333331</v>
      </c>
      <c r="G82" s="265">
        <v>482.51666666666665</v>
      </c>
      <c r="H82" s="265">
        <v>495.2166666666667</v>
      </c>
      <c r="I82" s="265">
        <v>498.78333333333342</v>
      </c>
      <c r="J82" s="265">
        <v>501.56666666666672</v>
      </c>
      <c r="K82" s="263">
        <v>496</v>
      </c>
      <c r="L82" s="263">
        <v>489.65</v>
      </c>
      <c r="M82" s="263">
        <v>1.2296199999999999</v>
      </c>
    </row>
    <row r="83" spans="1:13">
      <c r="A83" s="282">
        <v>74</v>
      </c>
      <c r="B83" s="263" t="s">
        <v>237</v>
      </c>
      <c r="C83" s="263">
        <v>1292.45</v>
      </c>
      <c r="D83" s="265">
        <v>1295.8999999999999</v>
      </c>
      <c r="E83" s="265">
        <v>1271.7999999999997</v>
      </c>
      <c r="F83" s="265">
        <v>1251.1499999999999</v>
      </c>
      <c r="G83" s="265">
        <v>1227.0499999999997</v>
      </c>
      <c r="H83" s="265">
        <v>1316.5499999999997</v>
      </c>
      <c r="I83" s="265">
        <v>1340.6499999999996</v>
      </c>
      <c r="J83" s="265">
        <v>1361.2999999999997</v>
      </c>
      <c r="K83" s="263">
        <v>1320</v>
      </c>
      <c r="L83" s="263">
        <v>1275.25</v>
      </c>
      <c r="M83" s="263">
        <v>1.5018</v>
      </c>
    </row>
    <row r="84" spans="1:13">
      <c r="A84" s="282">
        <v>75</v>
      </c>
      <c r="B84" s="263" t="s">
        <v>96</v>
      </c>
      <c r="C84" s="263">
        <v>1118.5999999999999</v>
      </c>
      <c r="D84" s="265">
        <v>1128.8666666666666</v>
      </c>
      <c r="E84" s="265">
        <v>1100.7333333333331</v>
      </c>
      <c r="F84" s="265">
        <v>1082.8666666666666</v>
      </c>
      <c r="G84" s="265">
        <v>1054.7333333333331</v>
      </c>
      <c r="H84" s="265">
        <v>1146.7333333333331</v>
      </c>
      <c r="I84" s="265">
        <v>1174.8666666666668</v>
      </c>
      <c r="J84" s="265">
        <v>1192.7333333333331</v>
      </c>
      <c r="K84" s="263">
        <v>1157</v>
      </c>
      <c r="L84" s="263">
        <v>1111</v>
      </c>
      <c r="M84" s="263">
        <v>26.462</v>
      </c>
    </row>
    <row r="85" spans="1:13">
      <c r="A85" s="282">
        <v>76</v>
      </c>
      <c r="B85" s="263" t="s">
        <v>97</v>
      </c>
      <c r="C85" s="263">
        <v>177.95</v>
      </c>
      <c r="D85" s="265">
        <v>179.18333333333331</v>
      </c>
      <c r="E85" s="265">
        <v>175.61666666666662</v>
      </c>
      <c r="F85" s="265">
        <v>173.2833333333333</v>
      </c>
      <c r="G85" s="265">
        <v>169.71666666666661</v>
      </c>
      <c r="H85" s="265">
        <v>181.51666666666662</v>
      </c>
      <c r="I85" s="265">
        <v>185.08333333333329</v>
      </c>
      <c r="J85" s="265">
        <v>187.41666666666663</v>
      </c>
      <c r="K85" s="263">
        <v>182.75</v>
      </c>
      <c r="L85" s="263">
        <v>176.85</v>
      </c>
      <c r="M85" s="263">
        <v>101.21057</v>
      </c>
    </row>
    <row r="86" spans="1:13">
      <c r="A86" s="282">
        <v>77</v>
      </c>
      <c r="B86" s="263" t="s">
        <v>98</v>
      </c>
      <c r="C86" s="263">
        <v>80.099999999999994</v>
      </c>
      <c r="D86" s="265">
        <v>79.75</v>
      </c>
      <c r="E86" s="265">
        <v>76.599999999999994</v>
      </c>
      <c r="F86" s="265">
        <v>73.099999999999994</v>
      </c>
      <c r="G86" s="265">
        <v>69.949999999999989</v>
      </c>
      <c r="H86" s="265">
        <v>83.25</v>
      </c>
      <c r="I86" s="265">
        <v>86.4</v>
      </c>
      <c r="J86" s="265">
        <v>89.9</v>
      </c>
      <c r="K86" s="263">
        <v>82.9</v>
      </c>
      <c r="L86" s="263">
        <v>76.25</v>
      </c>
      <c r="M86" s="263">
        <v>641.29130999999995</v>
      </c>
    </row>
    <row r="87" spans="1:13">
      <c r="A87" s="282">
        <v>78</v>
      </c>
      <c r="B87" s="263" t="s">
        <v>359</v>
      </c>
      <c r="C87" s="263">
        <v>210.7</v>
      </c>
      <c r="D87" s="265">
        <v>212.06666666666669</v>
      </c>
      <c r="E87" s="265">
        <v>208.63333333333338</v>
      </c>
      <c r="F87" s="265">
        <v>206.56666666666669</v>
      </c>
      <c r="G87" s="265">
        <v>203.13333333333338</v>
      </c>
      <c r="H87" s="265">
        <v>214.13333333333338</v>
      </c>
      <c r="I87" s="265">
        <v>217.56666666666672</v>
      </c>
      <c r="J87" s="265">
        <v>219.63333333333338</v>
      </c>
      <c r="K87" s="263">
        <v>215.5</v>
      </c>
      <c r="L87" s="263">
        <v>210</v>
      </c>
      <c r="M87" s="263">
        <v>24.444710000000001</v>
      </c>
    </row>
    <row r="88" spans="1:13">
      <c r="A88" s="282">
        <v>79</v>
      </c>
      <c r="B88" s="263" t="s">
        <v>240</v>
      </c>
      <c r="C88" s="263">
        <v>51.1</v>
      </c>
      <c r="D88" s="265">
        <v>50.933333333333337</v>
      </c>
      <c r="E88" s="265">
        <v>49.416666666666671</v>
      </c>
      <c r="F88" s="265">
        <v>47.733333333333334</v>
      </c>
      <c r="G88" s="265">
        <v>46.216666666666669</v>
      </c>
      <c r="H88" s="265">
        <v>52.616666666666674</v>
      </c>
      <c r="I88" s="265">
        <v>54.13333333333334</v>
      </c>
      <c r="J88" s="265">
        <v>55.816666666666677</v>
      </c>
      <c r="K88" s="263">
        <v>52.45</v>
      </c>
      <c r="L88" s="263">
        <v>49.25</v>
      </c>
      <c r="M88" s="263">
        <v>39.813459999999999</v>
      </c>
    </row>
    <row r="89" spans="1:13">
      <c r="A89" s="282">
        <v>80</v>
      </c>
      <c r="B89" s="263" t="s">
        <v>99</v>
      </c>
      <c r="C89" s="263">
        <v>137.19999999999999</v>
      </c>
      <c r="D89" s="265">
        <v>136.98333333333332</v>
      </c>
      <c r="E89" s="265">
        <v>132.51666666666665</v>
      </c>
      <c r="F89" s="265">
        <v>127.83333333333334</v>
      </c>
      <c r="G89" s="265">
        <v>123.36666666666667</v>
      </c>
      <c r="H89" s="265">
        <v>141.66666666666663</v>
      </c>
      <c r="I89" s="265">
        <v>146.13333333333327</v>
      </c>
      <c r="J89" s="265">
        <v>150.81666666666661</v>
      </c>
      <c r="K89" s="263">
        <v>141.44999999999999</v>
      </c>
      <c r="L89" s="263">
        <v>132.30000000000001</v>
      </c>
      <c r="M89" s="263">
        <v>213.49477999999999</v>
      </c>
    </row>
    <row r="90" spans="1:13">
      <c r="A90" s="282">
        <v>81</v>
      </c>
      <c r="B90" s="263" t="s">
        <v>102</v>
      </c>
      <c r="C90" s="263">
        <v>22.95</v>
      </c>
      <c r="D90" s="265">
        <v>22.833333333333332</v>
      </c>
      <c r="E90" s="265">
        <v>22.616666666666664</v>
      </c>
      <c r="F90" s="265">
        <v>22.283333333333331</v>
      </c>
      <c r="G90" s="265">
        <v>22.066666666666663</v>
      </c>
      <c r="H90" s="265">
        <v>23.166666666666664</v>
      </c>
      <c r="I90" s="265">
        <v>23.383333333333333</v>
      </c>
      <c r="J90" s="265">
        <v>23.716666666666665</v>
      </c>
      <c r="K90" s="263">
        <v>23.05</v>
      </c>
      <c r="L90" s="263">
        <v>22.5</v>
      </c>
      <c r="M90" s="263">
        <v>166.32974999999999</v>
      </c>
    </row>
    <row r="91" spans="1:13">
      <c r="A91" s="282">
        <v>82</v>
      </c>
      <c r="B91" s="263" t="s">
        <v>241</v>
      </c>
      <c r="C91" s="263">
        <v>204.75</v>
      </c>
      <c r="D91" s="265">
        <v>204.93333333333331</v>
      </c>
      <c r="E91" s="265">
        <v>201.86666666666662</v>
      </c>
      <c r="F91" s="265">
        <v>198.98333333333332</v>
      </c>
      <c r="G91" s="265">
        <v>195.91666666666663</v>
      </c>
      <c r="H91" s="265">
        <v>207.81666666666661</v>
      </c>
      <c r="I91" s="265">
        <v>210.88333333333327</v>
      </c>
      <c r="J91" s="265">
        <v>213.76666666666659</v>
      </c>
      <c r="K91" s="263">
        <v>208</v>
      </c>
      <c r="L91" s="263">
        <v>202.05</v>
      </c>
      <c r="M91" s="263">
        <v>5.8438400000000001</v>
      </c>
    </row>
    <row r="92" spans="1:13">
      <c r="A92" s="282">
        <v>83</v>
      </c>
      <c r="B92" s="263" t="s">
        <v>100</v>
      </c>
      <c r="C92" s="263">
        <v>576.79999999999995</v>
      </c>
      <c r="D92" s="265">
        <v>575.41666666666663</v>
      </c>
      <c r="E92" s="265">
        <v>566.88333333333321</v>
      </c>
      <c r="F92" s="265">
        <v>556.96666666666658</v>
      </c>
      <c r="G92" s="265">
        <v>548.43333333333317</v>
      </c>
      <c r="H92" s="265">
        <v>585.33333333333326</v>
      </c>
      <c r="I92" s="265">
        <v>593.86666666666679</v>
      </c>
      <c r="J92" s="265">
        <v>603.7833333333333</v>
      </c>
      <c r="K92" s="263">
        <v>583.95000000000005</v>
      </c>
      <c r="L92" s="263">
        <v>565.5</v>
      </c>
      <c r="M92" s="263">
        <v>36.993949999999998</v>
      </c>
    </row>
    <row r="93" spans="1:13">
      <c r="A93" s="282">
        <v>84</v>
      </c>
      <c r="B93" s="263" t="s">
        <v>242</v>
      </c>
      <c r="C93" s="263">
        <v>499.35</v>
      </c>
      <c r="D93" s="265">
        <v>501.05</v>
      </c>
      <c r="E93" s="265">
        <v>494.40000000000003</v>
      </c>
      <c r="F93" s="265">
        <v>489.45000000000005</v>
      </c>
      <c r="G93" s="265">
        <v>482.80000000000007</v>
      </c>
      <c r="H93" s="265">
        <v>506</v>
      </c>
      <c r="I93" s="265">
        <v>512.65</v>
      </c>
      <c r="J93" s="265">
        <v>517.59999999999991</v>
      </c>
      <c r="K93" s="263">
        <v>507.7</v>
      </c>
      <c r="L93" s="263">
        <v>496.1</v>
      </c>
      <c r="M93" s="263">
        <v>0.75641999999999998</v>
      </c>
    </row>
    <row r="94" spans="1:13">
      <c r="A94" s="282">
        <v>85</v>
      </c>
      <c r="B94" s="263" t="s">
        <v>103</v>
      </c>
      <c r="C94" s="263">
        <v>691.75</v>
      </c>
      <c r="D94" s="265">
        <v>696.68333333333339</v>
      </c>
      <c r="E94" s="265">
        <v>682.56666666666683</v>
      </c>
      <c r="F94" s="265">
        <v>673.38333333333344</v>
      </c>
      <c r="G94" s="265">
        <v>659.26666666666688</v>
      </c>
      <c r="H94" s="265">
        <v>705.86666666666679</v>
      </c>
      <c r="I94" s="265">
        <v>719.98333333333335</v>
      </c>
      <c r="J94" s="265">
        <v>729.16666666666674</v>
      </c>
      <c r="K94" s="263">
        <v>710.8</v>
      </c>
      <c r="L94" s="263">
        <v>687.5</v>
      </c>
      <c r="M94" s="263">
        <v>10.65138</v>
      </c>
    </row>
    <row r="95" spans="1:13">
      <c r="A95" s="282">
        <v>86</v>
      </c>
      <c r="B95" s="263" t="s">
        <v>243</v>
      </c>
      <c r="C95" s="263">
        <v>509.95</v>
      </c>
      <c r="D95" s="265">
        <v>510.18333333333334</v>
      </c>
      <c r="E95" s="265">
        <v>504.4666666666667</v>
      </c>
      <c r="F95" s="265">
        <v>498.98333333333335</v>
      </c>
      <c r="G95" s="265">
        <v>493.26666666666671</v>
      </c>
      <c r="H95" s="265">
        <v>515.66666666666674</v>
      </c>
      <c r="I95" s="265">
        <v>521.38333333333321</v>
      </c>
      <c r="J95" s="265">
        <v>526.86666666666667</v>
      </c>
      <c r="K95" s="263">
        <v>515.9</v>
      </c>
      <c r="L95" s="263">
        <v>504.7</v>
      </c>
      <c r="M95" s="263">
        <v>0.50927</v>
      </c>
    </row>
    <row r="96" spans="1:13">
      <c r="A96" s="282">
        <v>87</v>
      </c>
      <c r="B96" s="263" t="s">
        <v>244</v>
      </c>
      <c r="C96" s="263">
        <v>1368.35</v>
      </c>
      <c r="D96" s="265">
        <v>1373.4166666666667</v>
      </c>
      <c r="E96" s="265">
        <v>1352.8333333333335</v>
      </c>
      <c r="F96" s="265">
        <v>1337.3166666666668</v>
      </c>
      <c r="G96" s="265">
        <v>1316.7333333333336</v>
      </c>
      <c r="H96" s="265">
        <v>1388.9333333333334</v>
      </c>
      <c r="I96" s="265">
        <v>1409.5166666666669</v>
      </c>
      <c r="J96" s="265">
        <v>1425.0333333333333</v>
      </c>
      <c r="K96" s="263">
        <v>1394</v>
      </c>
      <c r="L96" s="263">
        <v>1357.9</v>
      </c>
      <c r="M96" s="263">
        <v>4.0705799999999996</v>
      </c>
    </row>
    <row r="97" spans="1:13">
      <c r="A97" s="282">
        <v>88</v>
      </c>
      <c r="B97" s="263" t="s">
        <v>104</v>
      </c>
      <c r="C97" s="263">
        <v>1401.75</v>
      </c>
      <c r="D97" s="265">
        <v>1380.7166666666665</v>
      </c>
      <c r="E97" s="265">
        <v>1354.0333333333328</v>
      </c>
      <c r="F97" s="265">
        <v>1306.3166666666664</v>
      </c>
      <c r="G97" s="265">
        <v>1279.6333333333328</v>
      </c>
      <c r="H97" s="265">
        <v>1428.4333333333329</v>
      </c>
      <c r="I97" s="265">
        <v>1455.1166666666668</v>
      </c>
      <c r="J97" s="265">
        <v>1502.833333333333</v>
      </c>
      <c r="K97" s="263">
        <v>1407.4</v>
      </c>
      <c r="L97" s="263">
        <v>1333</v>
      </c>
      <c r="M97" s="263">
        <v>32.616779999999999</v>
      </c>
    </row>
    <row r="98" spans="1:13">
      <c r="A98" s="282">
        <v>89</v>
      </c>
      <c r="B98" s="263" t="s">
        <v>372</v>
      </c>
      <c r="C98" s="263">
        <v>530.95000000000005</v>
      </c>
      <c r="D98" s="265">
        <v>529.9666666666667</v>
      </c>
      <c r="E98" s="265">
        <v>520.43333333333339</v>
      </c>
      <c r="F98" s="265">
        <v>509.91666666666674</v>
      </c>
      <c r="G98" s="265">
        <v>500.38333333333344</v>
      </c>
      <c r="H98" s="265">
        <v>540.48333333333335</v>
      </c>
      <c r="I98" s="265">
        <v>550.01666666666665</v>
      </c>
      <c r="J98" s="265">
        <v>560.5333333333333</v>
      </c>
      <c r="K98" s="263">
        <v>539.5</v>
      </c>
      <c r="L98" s="263">
        <v>519.45000000000005</v>
      </c>
      <c r="M98" s="263">
        <v>7.8540799999999997</v>
      </c>
    </row>
    <row r="99" spans="1:13">
      <c r="A99" s="282">
        <v>90</v>
      </c>
      <c r="B99" s="263" t="s">
        <v>246</v>
      </c>
      <c r="C99" s="263">
        <v>269.64999999999998</v>
      </c>
      <c r="D99" s="265">
        <v>269.7833333333333</v>
      </c>
      <c r="E99" s="265">
        <v>265.11666666666662</v>
      </c>
      <c r="F99" s="265">
        <v>260.58333333333331</v>
      </c>
      <c r="G99" s="265">
        <v>255.91666666666663</v>
      </c>
      <c r="H99" s="265">
        <v>274.31666666666661</v>
      </c>
      <c r="I99" s="265">
        <v>278.98333333333335</v>
      </c>
      <c r="J99" s="265">
        <v>283.51666666666659</v>
      </c>
      <c r="K99" s="263">
        <v>274.45</v>
      </c>
      <c r="L99" s="263">
        <v>265.25</v>
      </c>
      <c r="M99" s="263">
        <v>8.8244000000000007</v>
      </c>
    </row>
    <row r="100" spans="1:13">
      <c r="A100" s="282">
        <v>91</v>
      </c>
      <c r="B100" s="263" t="s">
        <v>107</v>
      </c>
      <c r="C100" s="263">
        <v>898.95</v>
      </c>
      <c r="D100" s="265">
        <v>903.11666666666667</v>
      </c>
      <c r="E100" s="265">
        <v>891.23333333333335</v>
      </c>
      <c r="F100" s="265">
        <v>883.51666666666665</v>
      </c>
      <c r="G100" s="265">
        <v>871.63333333333333</v>
      </c>
      <c r="H100" s="265">
        <v>910.83333333333337</v>
      </c>
      <c r="I100" s="265">
        <v>922.71666666666681</v>
      </c>
      <c r="J100" s="265">
        <v>930.43333333333339</v>
      </c>
      <c r="K100" s="263">
        <v>915</v>
      </c>
      <c r="L100" s="263">
        <v>895.4</v>
      </c>
      <c r="M100" s="263">
        <v>109.21664</v>
      </c>
    </row>
    <row r="101" spans="1:13">
      <c r="A101" s="282">
        <v>92</v>
      </c>
      <c r="B101" s="263" t="s">
        <v>248</v>
      </c>
      <c r="C101" s="263">
        <v>2776.35</v>
      </c>
      <c r="D101" s="265">
        <v>2786.1333333333337</v>
      </c>
      <c r="E101" s="265">
        <v>2747.2666666666673</v>
      </c>
      <c r="F101" s="265">
        <v>2718.1833333333338</v>
      </c>
      <c r="G101" s="265">
        <v>2679.3166666666675</v>
      </c>
      <c r="H101" s="265">
        <v>2815.2166666666672</v>
      </c>
      <c r="I101" s="265">
        <v>2854.083333333333</v>
      </c>
      <c r="J101" s="265">
        <v>2883.166666666667</v>
      </c>
      <c r="K101" s="263">
        <v>2825</v>
      </c>
      <c r="L101" s="263">
        <v>2757.05</v>
      </c>
      <c r="M101" s="263">
        <v>3.2647599999999999</v>
      </c>
    </row>
    <row r="102" spans="1:13">
      <c r="A102" s="282">
        <v>93</v>
      </c>
      <c r="B102" s="263" t="s">
        <v>109</v>
      </c>
      <c r="C102" s="263">
        <v>1412.3</v>
      </c>
      <c r="D102" s="265">
        <v>1424.5333333333335</v>
      </c>
      <c r="E102" s="265">
        <v>1395.2666666666671</v>
      </c>
      <c r="F102" s="265">
        <v>1378.2333333333336</v>
      </c>
      <c r="G102" s="265">
        <v>1348.9666666666672</v>
      </c>
      <c r="H102" s="265">
        <v>1441.5666666666671</v>
      </c>
      <c r="I102" s="265">
        <v>1470.8333333333335</v>
      </c>
      <c r="J102" s="265">
        <v>1487.866666666667</v>
      </c>
      <c r="K102" s="263">
        <v>1453.8</v>
      </c>
      <c r="L102" s="263">
        <v>1407.5</v>
      </c>
      <c r="M102" s="263">
        <v>176.16451000000001</v>
      </c>
    </row>
    <row r="103" spans="1:13">
      <c r="A103" s="282">
        <v>94</v>
      </c>
      <c r="B103" s="263" t="s">
        <v>249</v>
      </c>
      <c r="C103" s="263">
        <v>665.1</v>
      </c>
      <c r="D103" s="265">
        <v>667.93333333333328</v>
      </c>
      <c r="E103" s="265">
        <v>657.86666666666656</v>
      </c>
      <c r="F103" s="265">
        <v>650.63333333333333</v>
      </c>
      <c r="G103" s="265">
        <v>640.56666666666661</v>
      </c>
      <c r="H103" s="265">
        <v>675.16666666666652</v>
      </c>
      <c r="I103" s="265">
        <v>685.23333333333335</v>
      </c>
      <c r="J103" s="265">
        <v>692.46666666666647</v>
      </c>
      <c r="K103" s="263">
        <v>678</v>
      </c>
      <c r="L103" s="263">
        <v>660.7</v>
      </c>
      <c r="M103" s="263">
        <v>27.421659999999999</v>
      </c>
    </row>
    <row r="104" spans="1:13">
      <c r="A104" s="282">
        <v>95</v>
      </c>
      <c r="B104" s="263" t="s">
        <v>105</v>
      </c>
      <c r="C104" s="263">
        <v>990.25</v>
      </c>
      <c r="D104" s="265">
        <v>1002.7166666666667</v>
      </c>
      <c r="E104" s="265">
        <v>969.88333333333344</v>
      </c>
      <c r="F104" s="265">
        <v>949.51666666666677</v>
      </c>
      <c r="G104" s="265">
        <v>916.68333333333351</v>
      </c>
      <c r="H104" s="265">
        <v>1023.0833333333334</v>
      </c>
      <c r="I104" s="265">
        <v>1055.9166666666665</v>
      </c>
      <c r="J104" s="265">
        <v>1076.2833333333333</v>
      </c>
      <c r="K104" s="263">
        <v>1035.55</v>
      </c>
      <c r="L104" s="263">
        <v>982.35</v>
      </c>
      <c r="M104" s="263">
        <v>14.284739999999999</v>
      </c>
    </row>
    <row r="105" spans="1:13">
      <c r="A105" s="282">
        <v>96</v>
      </c>
      <c r="B105" s="263" t="s">
        <v>110</v>
      </c>
      <c r="C105" s="263">
        <v>2819.15</v>
      </c>
      <c r="D105" s="265">
        <v>2828.0499999999997</v>
      </c>
      <c r="E105" s="265">
        <v>2796.0999999999995</v>
      </c>
      <c r="F105" s="265">
        <v>2773.0499999999997</v>
      </c>
      <c r="G105" s="265">
        <v>2741.0999999999995</v>
      </c>
      <c r="H105" s="265">
        <v>2851.0999999999995</v>
      </c>
      <c r="I105" s="265">
        <v>2883.0499999999993</v>
      </c>
      <c r="J105" s="265">
        <v>2906.0999999999995</v>
      </c>
      <c r="K105" s="263">
        <v>2860</v>
      </c>
      <c r="L105" s="263">
        <v>2805</v>
      </c>
      <c r="M105" s="263">
        <v>6.7025800000000002</v>
      </c>
    </row>
    <row r="106" spans="1:13">
      <c r="A106" s="282">
        <v>97</v>
      </c>
      <c r="B106" s="263" t="s">
        <v>112</v>
      </c>
      <c r="C106" s="263">
        <v>364.4</v>
      </c>
      <c r="D106" s="265">
        <v>367.56666666666666</v>
      </c>
      <c r="E106" s="265">
        <v>358.13333333333333</v>
      </c>
      <c r="F106" s="265">
        <v>351.86666666666667</v>
      </c>
      <c r="G106" s="265">
        <v>342.43333333333334</v>
      </c>
      <c r="H106" s="265">
        <v>373.83333333333331</v>
      </c>
      <c r="I106" s="265">
        <v>383.26666666666659</v>
      </c>
      <c r="J106" s="265">
        <v>389.5333333333333</v>
      </c>
      <c r="K106" s="263">
        <v>377</v>
      </c>
      <c r="L106" s="263">
        <v>361.3</v>
      </c>
      <c r="M106" s="263">
        <v>199.35239000000001</v>
      </c>
    </row>
    <row r="107" spans="1:13">
      <c r="A107" s="282">
        <v>98</v>
      </c>
      <c r="B107" s="263" t="s">
        <v>113</v>
      </c>
      <c r="C107" s="263">
        <v>234.65</v>
      </c>
      <c r="D107" s="265">
        <v>236.0333333333333</v>
      </c>
      <c r="E107" s="265">
        <v>226.81666666666661</v>
      </c>
      <c r="F107" s="265">
        <v>218.98333333333329</v>
      </c>
      <c r="G107" s="265">
        <v>209.76666666666659</v>
      </c>
      <c r="H107" s="265">
        <v>243.86666666666662</v>
      </c>
      <c r="I107" s="265">
        <v>253.08333333333331</v>
      </c>
      <c r="J107" s="265">
        <v>260.91666666666663</v>
      </c>
      <c r="K107" s="263">
        <v>245.25</v>
      </c>
      <c r="L107" s="263">
        <v>228.2</v>
      </c>
      <c r="M107" s="263">
        <v>155.63433000000001</v>
      </c>
    </row>
    <row r="108" spans="1:13">
      <c r="A108" s="282">
        <v>99</v>
      </c>
      <c r="B108" s="263" t="s">
        <v>114</v>
      </c>
      <c r="C108" s="263">
        <v>2353.75</v>
      </c>
      <c r="D108" s="265">
        <v>2375.6333333333332</v>
      </c>
      <c r="E108" s="265">
        <v>2308.3666666666663</v>
      </c>
      <c r="F108" s="265">
        <v>2262.9833333333331</v>
      </c>
      <c r="G108" s="265">
        <v>2195.7166666666662</v>
      </c>
      <c r="H108" s="265">
        <v>2421.0166666666664</v>
      </c>
      <c r="I108" s="265">
        <v>2488.2833333333328</v>
      </c>
      <c r="J108" s="265">
        <v>2533.6666666666665</v>
      </c>
      <c r="K108" s="263">
        <v>2442.9</v>
      </c>
      <c r="L108" s="263">
        <v>2330.25</v>
      </c>
      <c r="M108" s="263">
        <v>40.107779999999998</v>
      </c>
    </row>
    <row r="109" spans="1:13">
      <c r="A109" s="282">
        <v>100</v>
      </c>
      <c r="B109" s="263" t="s">
        <v>250</v>
      </c>
      <c r="C109" s="263">
        <v>305.10000000000002</v>
      </c>
      <c r="D109" s="265">
        <v>306.56666666666666</v>
      </c>
      <c r="E109" s="265">
        <v>300.58333333333331</v>
      </c>
      <c r="F109" s="265">
        <v>296.06666666666666</v>
      </c>
      <c r="G109" s="265">
        <v>290.08333333333331</v>
      </c>
      <c r="H109" s="265">
        <v>311.08333333333331</v>
      </c>
      <c r="I109" s="265">
        <v>317.06666666666666</v>
      </c>
      <c r="J109" s="265">
        <v>321.58333333333331</v>
      </c>
      <c r="K109" s="263">
        <v>312.55</v>
      </c>
      <c r="L109" s="263">
        <v>302.05</v>
      </c>
      <c r="M109" s="263">
        <v>17.268969999999999</v>
      </c>
    </row>
    <row r="110" spans="1:13">
      <c r="A110" s="282">
        <v>101</v>
      </c>
      <c r="B110" s="263" t="s">
        <v>251</v>
      </c>
      <c r="C110" s="263">
        <v>41.7</v>
      </c>
      <c r="D110" s="265">
        <v>41.766666666666673</v>
      </c>
      <c r="E110" s="265">
        <v>41.333333333333343</v>
      </c>
      <c r="F110" s="265">
        <v>40.966666666666669</v>
      </c>
      <c r="G110" s="265">
        <v>40.533333333333339</v>
      </c>
      <c r="H110" s="265">
        <v>42.133333333333347</v>
      </c>
      <c r="I110" s="265">
        <v>42.56666666666667</v>
      </c>
      <c r="J110" s="265">
        <v>42.933333333333351</v>
      </c>
      <c r="K110" s="263">
        <v>42.2</v>
      </c>
      <c r="L110" s="263">
        <v>41.4</v>
      </c>
      <c r="M110" s="263">
        <v>13.480980000000001</v>
      </c>
    </row>
    <row r="111" spans="1:13">
      <c r="A111" s="282">
        <v>102</v>
      </c>
      <c r="B111" s="263" t="s">
        <v>108</v>
      </c>
      <c r="C111" s="263">
        <v>2420.1</v>
      </c>
      <c r="D111" s="265">
        <v>2452.0666666666671</v>
      </c>
      <c r="E111" s="265">
        <v>2379.1333333333341</v>
      </c>
      <c r="F111" s="265">
        <v>2338.166666666667</v>
      </c>
      <c r="G111" s="265">
        <v>2265.233333333334</v>
      </c>
      <c r="H111" s="265">
        <v>2493.0333333333342</v>
      </c>
      <c r="I111" s="265">
        <v>2565.9666666666676</v>
      </c>
      <c r="J111" s="265">
        <v>2606.9333333333343</v>
      </c>
      <c r="K111" s="263">
        <v>2525</v>
      </c>
      <c r="L111" s="263">
        <v>2411.1</v>
      </c>
      <c r="M111" s="263">
        <v>60.245950000000001</v>
      </c>
    </row>
    <row r="112" spans="1:13">
      <c r="A112" s="282">
        <v>103</v>
      </c>
      <c r="B112" s="263" t="s">
        <v>116</v>
      </c>
      <c r="C112" s="263">
        <v>600.5</v>
      </c>
      <c r="D112" s="265">
        <v>604.98333333333323</v>
      </c>
      <c r="E112" s="265">
        <v>593.61666666666645</v>
      </c>
      <c r="F112" s="265">
        <v>586.73333333333323</v>
      </c>
      <c r="G112" s="265">
        <v>575.36666666666645</v>
      </c>
      <c r="H112" s="265">
        <v>611.86666666666645</v>
      </c>
      <c r="I112" s="265">
        <v>623.23333333333323</v>
      </c>
      <c r="J112" s="265">
        <v>630.11666666666645</v>
      </c>
      <c r="K112" s="263">
        <v>616.35</v>
      </c>
      <c r="L112" s="263">
        <v>598.1</v>
      </c>
      <c r="M112" s="263">
        <v>236.53258</v>
      </c>
    </row>
    <row r="113" spans="1:13">
      <c r="A113" s="282">
        <v>104</v>
      </c>
      <c r="B113" s="263" t="s">
        <v>252</v>
      </c>
      <c r="C113" s="263">
        <v>1414</v>
      </c>
      <c r="D113" s="265">
        <v>1412.7</v>
      </c>
      <c r="E113" s="265">
        <v>1401.3000000000002</v>
      </c>
      <c r="F113" s="265">
        <v>1388.6000000000001</v>
      </c>
      <c r="G113" s="265">
        <v>1377.2000000000003</v>
      </c>
      <c r="H113" s="265">
        <v>1425.4</v>
      </c>
      <c r="I113" s="265">
        <v>1436.8000000000002</v>
      </c>
      <c r="J113" s="265">
        <v>1449.5</v>
      </c>
      <c r="K113" s="263">
        <v>1424.1</v>
      </c>
      <c r="L113" s="263">
        <v>1400</v>
      </c>
      <c r="M113" s="263">
        <v>5.1250900000000001</v>
      </c>
    </row>
    <row r="114" spans="1:13">
      <c r="A114" s="282">
        <v>105</v>
      </c>
      <c r="B114" s="263" t="s">
        <v>117</v>
      </c>
      <c r="C114" s="263">
        <v>521.95000000000005</v>
      </c>
      <c r="D114" s="265">
        <v>524.5333333333333</v>
      </c>
      <c r="E114" s="265">
        <v>514.56666666666661</v>
      </c>
      <c r="F114" s="265">
        <v>507.18333333333328</v>
      </c>
      <c r="G114" s="265">
        <v>497.21666666666658</v>
      </c>
      <c r="H114" s="265">
        <v>531.91666666666663</v>
      </c>
      <c r="I114" s="265">
        <v>541.88333333333333</v>
      </c>
      <c r="J114" s="265">
        <v>549.26666666666665</v>
      </c>
      <c r="K114" s="263">
        <v>534.5</v>
      </c>
      <c r="L114" s="263">
        <v>517.15</v>
      </c>
      <c r="M114" s="263">
        <v>22.20242</v>
      </c>
    </row>
    <row r="115" spans="1:13">
      <c r="A115" s="282">
        <v>106</v>
      </c>
      <c r="B115" s="263" t="s">
        <v>387</v>
      </c>
      <c r="C115" s="263">
        <v>453.95</v>
      </c>
      <c r="D115" s="265">
        <v>457.05</v>
      </c>
      <c r="E115" s="265">
        <v>445.5</v>
      </c>
      <c r="F115" s="265">
        <v>437.05</v>
      </c>
      <c r="G115" s="265">
        <v>425.5</v>
      </c>
      <c r="H115" s="265">
        <v>465.5</v>
      </c>
      <c r="I115" s="265">
        <v>477.05000000000007</v>
      </c>
      <c r="J115" s="265">
        <v>485.5</v>
      </c>
      <c r="K115" s="263">
        <v>468.6</v>
      </c>
      <c r="L115" s="263">
        <v>448.6</v>
      </c>
      <c r="M115" s="263">
        <v>4.4157000000000002</v>
      </c>
    </row>
    <row r="116" spans="1:13">
      <c r="A116" s="282">
        <v>107</v>
      </c>
      <c r="B116" s="263" t="s">
        <v>119</v>
      </c>
      <c r="C116" s="263">
        <v>54.7</v>
      </c>
      <c r="D116" s="265">
        <v>54.616666666666667</v>
      </c>
      <c r="E116" s="265">
        <v>53.683333333333337</v>
      </c>
      <c r="F116" s="265">
        <v>52.666666666666671</v>
      </c>
      <c r="G116" s="265">
        <v>51.733333333333341</v>
      </c>
      <c r="H116" s="265">
        <v>55.633333333333333</v>
      </c>
      <c r="I116" s="265">
        <v>56.566666666666656</v>
      </c>
      <c r="J116" s="265">
        <v>57.583333333333329</v>
      </c>
      <c r="K116" s="263">
        <v>55.55</v>
      </c>
      <c r="L116" s="263">
        <v>53.6</v>
      </c>
      <c r="M116" s="263">
        <v>352.47446000000002</v>
      </c>
    </row>
    <row r="117" spans="1:13">
      <c r="A117" s="282">
        <v>108</v>
      </c>
      <c r="B117" s="263" t="s">
        <v>126</v>
      </c>
      <c r="C117" s="263">
        <v>202.6</v>
      </c>
      <c r="D117" s="265">
        <v>203.43333333333331</v>
      </c>
      <c r="E117" s="265">
        <v>201.16666666666663</v>
      </c>
      <c r="F117" s="265">
        <v>199.73333333333332</v>
      </c>
      <c r="G117" s="265">
        <v>197.46666666666664</v>
      </c>
      <c r="H117" s="265">
        <v>204.86666666666662</v>
      </c>
      <c r="I117" s="265">
        <v>207.13333333333333</v>
      </c>
      <c r="J117" s="265">
        <v>208.56666666666661</v>
      </c>
      <c r="K117" s="263">
        <v>205.7</v>
      </c>
      <c r="L117" s="263">
        <v>202</v>
      </c>
      <c r="M117" s="263">
        <v>164.95657</v>
      </c>
    </row>
    <row r="118" spans="1:13">
      <c r="A118" s="282">
        <v>109</v>
      </c>
      <c r="B118" s="263" t="s">
        <v>115</v>
      </c>
      <c r="C118" s="263">
        <v>181.05</v>
      </c>
      <c r="D118" s="265">
        <v>181.48333333333335</v>
      </c>
      <c r="E118" s="265">
        <v>176.76666666666671</v>
      </c>
      <c r="F118" s="265">
        <v>172.48333333333335</v>
      </c>
      <c r="G118" s="265">
        <v>167.76666666666671</v>
      </c>
      <c r="H118" s="265">
        <v>185.76666666666671</v>
      </c>
      <c r="I118" s="265">
        <v>190.48333333333335</v>
      </c>
      <c r="J118" s="265">
        <v>194.76666666666671</v>
      </c>
      <c r="K118" s="263">
        <v>186.2</v>
      </c>
      <c r="L118" s="263">
        <v>177.2</v>
      </c>
      <c r="M118" s="263">
        <v>100.62923000000001</v>
      </c>
    </row>
    <row r="119" spans="1:13">
      <c r="A119" s="282">
        <v>110</v>
      </c>
      <c r="B119" s="263" t="s">
        <v>255</v>
      </c>
      <c r="C119" s="263">
        <v>111.5</v>
      </c>
      <c r="D119" s="265">
        <v>111.06666666666666</v>
      </c>
      <c r="E119" s="265">
        <v>107.63333333333333</v>
      </c>
      <c r="F119" s="265">
        <v>103.76666666666667</v>
      </c>
      <c r="G119" s="265">
        <v>100.33333333333333</v>
      </c>
      <c r="H119" s="265">
        <v>114.93333333333332</v>
      </c>
      <c r="I119" s="265">
        <v>118.36666666666666</v>
      </c>
      <c r="J119" s="265">
        <v>122.23333333333332</v>
      </c>
      <c r="K119" s="263">
        <v>114.5</v>
      </c>
      <c r="L119" s="263">
        <v>107.2</v>
      </c>
      <c r="M119" s="263">
        <v>33.704050000000002</v>
      </c>
    </row>
    <row r="120" spans="1:13">
      <c r="A120" s="282">
        <v>111</v>
      </c>
      <c r="B120" s="263" t="s">
        <v>125</v>
      </c>
      <c r="C120" s="263">
        <v>90.85</v>
      </c>
      <c r="D120" s="265">
        <v>90.649999999999991</v>
      </c>
      <c r="E120" s="265">
        <v>88.199999999999989</v>
      </c>
      <c r="F120" s="265">
        <v>85.55</v>
      </c>
      <c r="G120" s="265">
        <v>83.1</v>
      </c>
      <c r="H120" s="265">
        <v>93.299999999999983</v>
      </c>
      <c r="I120" s="265">
        <v>95.75</v>
      </c>
      <c r="J120" s="265">
        <v>98.399999999999977</v>
      </c>
      <c r="K120" s="263">
        <v>93.1</v>
      </c>
      <c r="L120" s="263">
        <v>88</v>
      </c>
      <c r="M120" s="263">
        <v>298.15697999999998</v>
      </c>
    </row>
    <row r="121" spans="1:13">
      <c r="A121" s="282">
        <v>112</v>
      </c>
      <c r="B121" s="263" t="s">
        <v>772</v>
      </c>
      <c r="C121" s="263">
        <v>1791.4</v>
      </c>
      <c r="D121" s="265">
        <v>1786.1000000000001</v>
      </c>
      <c r="E121" s="265">
        <v>1763.0500000000002</v>
      </c>
      <c r="F121" s="265">
        <v>1734.7</v>
      </c>
      <c r="G121" s="265">
        <v>1711.65</v>
      </c>
      <c r="H121" s="265">
        <v>1814.4500000000003</v>
      </c>
      <c r="I121" s="265">
        <v>1837.5</v>
      </c>
      <c r="J121" s="265">
        <v>1865.8500000000004</v>
      </c>
      <c r="K121" s="263">
        <v>1809.15</v>
      </c>
      <c r="L121" s="263">
        <v>1757.75</v>
      </c>
      <c r="M121" s="263">
        <v>7.5665500000000003</v>
      </c>
    </row>
    <row r="122" spans="1:13">
      <c r="A122" s="282">
        <v>113</v>
      </c>
      <c r="B122" s="263" t="s">
        <v>120</v>
      </c>
      <c r="C122" s="263">
        <v>508.95</v>
      </c>
      <c r="D122" s="265">
        <v>509.8</v>
      </c>
      <c r="E122" s="265">
        <v>496.65</v>
      </c>
      <c r="F122" s="265">
        <v>484.34999999999997</v>
      </c>
      <c r="G122" s="265">
        <v>471.19999999999993</v>
      </c>
      <c r="H122" s="265">
        <v>522.1</v>
      </c>
      <c r="I122" s="265">
        <v>535.25</v>
      </c>
      <c r="J122" s="265">
        <v>547.55000000000007</v>
      </c>
      <c r="K122" s="263">
        <v>522.95000000000005</v>
      </c>
      <c r="L122" s="263">
        <v>497.5</v>
      </c>
      <c r="M122" s="263">
        <v>25.162210000000002</v>
      </c>
    </row>
    <row r="123" spans="1:13">
      <c r="A123" s="282">
        <v>114</v>
      </c>
      <c r="B123" s="263" t="s">
        <v>826</v>
      </c>
      <c r="C123" s="263">
        <v>252.5</v>
      </c>
      <c r="D123" s="265">
        <v>253.51666666666665</v>
      </c>
      <c r="E123" s="265">
        <v>249.23333333333329</v>
      </c>
      <c r="F123" s="265">
        <v>245.96666666666664</v>
      </c>
      <c r="G123" s="265">
        <v>241.68333333333328</v>
      </c>
      <c r="H123" s="265">
        <v>256.7833333333333</v>
      </c>
      <c r="I123" s="265">
        <v>261.06666666666666</v>
      </c>
      <c r="J123" s="265">
        <v>264.33333333333331</v>
      </c>
      <c r="K123" s="263">
        <v>257.8</v>
      </c>
      <c r="L123" s="263">
        <v>250.25</v>
      </c>
      <c r="M123" s="263">
        <v>19.513179999999998</v>
      </c>
    </row>
    <row r="124" spans="1:13">
      <c r="A124" s="282">
        <v>115</v>
      </c>
      <c r="B124" s="263" t="s">
        <v>122</v>
      </c>
      <c r="C124" s="263">
        <v>934.95</v>
      </c>
      <c r="D124" s="265">
        <v>932.85</v>
      </c>
      <c r="E124" s="265">
        <v>917.2</v>
      </c>
      <c r="F124" s="265">
        <v>899.45</v>
      </c>
      <c r="G124" s="265">
        <v>883.80000000000007</v>
      </c>
      <c r="H124" s="265">
        <v>950.6</v>
      </c>
      <c r="I124" s="265">
        <v>966.24999999999989</v>
      </c>
      <c r="J124" s="265">
        <v>984</v>
      </c>
      <c r="K124" s="263">
        <v>948.5</v>
      </c>
      <c r="L124" s="263">
        <v>915.1</v>
      </c>
      <c r="M124" s="263">
        <v>73.01455</v>
      </c>
    </row>
    <row r="125" spans="1:13">
      <c r="A125" s="282">
        <v>116</v>
      </c>
      <c r="B125" s="263" t="s">
        <v>256</v>
      </c>
      <c r="C125" s="263">
        <v>4914.7</v>
      </c>
      <c r="D125" s="265">
        <v>4941.5166666666664</v>
      </c>
      <c r="E125" s="265">
        <v>4839.1833333333325</v>
      </c>
      <c r="F125" s="265">
        <v>4763.6666666666661</v>
      </c>
      <c r="G125" s="265">
        <v>4661.3333333333321</v>
      </c>
      <c r="H125" s="265">
        <v>5017.0333333333328</v>
      </c>
      <c r="I125" s="265">
        <v>5119.3666666666668</v>
      </c>
      <c r="J125" s="265">
        <v>5194.8833333333332</v>
      </c>
      <c r="K125" s="263">
        <v>5043.8500000000004</v>
      </c>
      <c r="L125" s="263">
        <v>4866</v>
      </c>
      <c r="M125" s="263">
        <v>2.8627099999999999</v>
      </c>
    </row>
    <row r="126" spans="1:13">
      <c r="A126" s="282">
        <v>117</v>
      </c>
      <c r="B126" s="263" t="s">
        <v>124</v>
      </c>
      <c r="C126" s="263">
        <v>1354.35</v>
      </c>
      <c r="D126" s="265">
        <v>1358.05</v>
      </c>
      <c r="E126" s="265">
        <v>1342.1999999999998</v>
      </c>
      <c r="F126" s="265">
        <v>1330.05</v>
      </c>
      <c r="G126" s="265">
        <v>1314.1999999999998</v>
      </c>
      <c r="H126" s="265">
        <v>1370.1999999999998</v>
      </c>
      <c r="I126" s="265">
        <v>1386.0499999999997</v>
      </c>
      <c r="J126" s="265">
        <v>1398.1999999999998</v>
      </c>
      <c r="K126" s="263">
        <v>1373.9</v>
      </c>
      <c r="L126" s="263">
        <v>1345.9</v>
      </c>
      <c r="M126" s="263">
        <v>83.546769999999995</v>
      </c>
    </row>
    <row r="127" spans="1:13">
      <c r="A127" s="282">
        <v>118</v>
      </c>
      <c r="B127" s="263" t="s">
        <v>121</v>
      </c>
      <c r="C127" s="263">
        <v>1643.4</v>
      </c>
      <c r="D127" s="265">
        <v>1651.7333333333333</v>
      </c>
      <c r="E127" s="265">
        <v>1623.6666666666667</v>
      </c>
      <c r="F127" s="265">
        <v>1603.9333333333334</v>
      </c>
      <c r="G127" s="265">
        <v>1575.8666666666668</v>
      </c>
      <c r="H127" s="265">
        <v>1671.4666666666667</v>
      </c>
      <c r="I127" s="265">
        <v>1699.5333333333333</v>
      </c>
      <c r="J127" s="265">
        <v>1719.2666666666667</v>
      </c>
      <c r="K127" s="263">
        <v>1679.8</v>
      </c>
      <c r="L127" s="263">
        <v>1632</v>
      </c>
      <c r="M127" s="263">
        <v>7.53681</v>
      </c>
    </row>
    <row r="128" spans="1:13">
      <c r="A128" s="282">
        <v>119</v>
      </c>
      <c r="B128" s="263" t="s">
        <v>257</v>
      </c>
      <c r="C128" s="263">
        <v>2105.3000000000002</v>
      </c>
      <c r="D128" s="265">
        <v>2099.8333333333335</v>
      </c>
      <c r="E128" s="265">
        <v>2072.1166666666668</v>
      </c>
      <c r="F128" s="265">
        <v>2038.9333333333334</v>
      </c>
      <c r="G128" s="265">
        <v>2011.2166666666667</v>
      </c>
      <c r="H128" s="265">
        <v>2133.0166666666669</v>
      </c>
      <c r="I128" s="265">
        <v>2160.7333333333331</v>
      </c>
      <c r="J128" s="265">
        <v>2193.916666666667</v>
      </c>
      <c r="K128" s="263">
        <v>2127.5500000000002</v>
      </c>
      <c r="L128" s="263">
        <v>2066.65</v>
      </c>
      <c r="M128" s="263">
        <v>1.50675</v>
      </c>
    </row>
    <row r="129" spans="1:13">
      <c r="A129" s="282">
        <v>120</v>
      </c>
      <c r="B129" s="263" t="s">
        <v>258</v>
      </c>
      <c r="C129" s="263">
        <v>109.6</v>
      </c>
      <c r="D129" s="265">
        <v>109.5</v>
      </c>
      <c r="E129" s="265">
        <v>107.6</v>
      </c>
      <c r="F129" s="265">
        <v>105.6</v>
      </c>
      <c r="G129" s="265">
        <v>103.69999999999999</v>
      </c>
      <c r="H129" s="265">
        <v>111.5</v>
      </c>
      <c r="I129" s="265">
        <v>113.4</v>
      </c>
      <c r="J129" s="265">
        <v>115.4</v>
      </c>
      <c r="K129" s="263">
        <v>111.4</v>
      </c>
      <c r="L129" s="263">
        <v>107.5</v>
      </c>
      <c r="M129" s="263">
        <v>93.247659999999996</v>
      </c>
    </row>
    <row r="130" spans="1:13">
      <c r="A130" s="282">
        <v>121</v>
      </c>
      <c r="B130" s="263" t="s">
        <v>128</v>
      </c>
      <c r="C130" s="263">
        <v>717.85</v>
      </c>
      <c r="D130" s="265">
        <v>723.1</v>
      </c>
      <c r="E130" s="265">
        <v>706.2</v>
      </c>
      <c r="F130" s="265">
        <v>694.55000000000007</v>
      </c>
      <c r="G130" s="265">
        <v>677.65000000000009</v>
      </c>
      <c r="H130" s="265">
        <v>734.75</v>
      </c>
      <c r="I130" s="265">
        <v>751.64999999999986</v>
      </c>
      <c r="J130" s="265">
        <v>763.3</v>
      </c>
      <c r="K130" s="263">
        <v>740</v>
      </c>
      <c r="L130" s="263">
        <v>711.45</v>
      </c>
      <c r="M130" s="263">
        <v>364.49711000000002</v>
      </c>
    </row>
    <row r="131" spans="1:13">
      <c r="A131" s="282">
        <v>122</v>
      </c>
      <c r="B131" s="263" t="s">
        <v>127</v>
      </c>
      <c r="C131" s="263">
        <v>441.5</v>
      </c>
      <c r="D131" s="265">
        <v>443.25</v>
      </c>
      <c r="E131" s="265">
        <v>430.65</v>
      </c>
      <c r="F131" s="265">
        <v>419.79999999999995</v>
      </c>
      <c r="G131" s="265">
        <v>407.19999999999993</v>
      </c>
      <c r="H131" s="265">
        <v>454.1</v>
      </c>
      <c r="I131" s="265">
        <v>466.70000000000005</v>
      </c>
      <c r="J131" s="265">
        <v>477.55000000000007</v>
      </c>
      <c r="K131" s="263">
        <v>455.85</v>
      </c>
      <c r="L131" s="263">
        <v>432.4</v>
      </c>
      <c r="M131" s="263">
        <v>167.15876</v>
      </c>
    </row>
    <row r="132" spans="1:13">
      <c r="A132" s="282">
        <v>123</v>
      </c>
      <c r="B132" s="263" t="s">
        <v>129</v>
      </c>
      <c r="C132" s="263">
        <v>2891.7</v>
      </c>
      <c r="D132" s="265">
        <v>2912.75</v>
      </c>
      <c r="E132" s="265">
        <v>2860.5</v>
      </c>
      <c r="F132" s="265">
        <v>2829.3</v>
      </c>
      <c r="G132" s="265">
        <v>2777.05</v>
      </c>
      <c r="H132" s="265">
        <v>2943.95</v>
      </c>
      <c r="I132" s="265">
        <v>2996.2</v>
      </c>
      <c r="J132" s="265">
        <v>3027.3999999999996</v>
      </c>
      <c r="K132" s="263">
        <v>2965</v>
      </c>
      <c r="L132" s="263">
        <v>2881.55</v>
      </c>
      <c r="M132" s="263">
        <v>3.86049</v>
      </c>
    </row>
    <row r="133" spans="1:13">
      <c r="A133" s="282">
        <v>124</v>
      </c>
      <c r="B133" s="263" t="s">
        <v>131</v>
      </c>
      <c r="C133" s="263">
        <v>1748.8</v>
      </c>
      <c r="D133" s="265">
        <v>1763.4166666666667</v>
      </c>
      <c r="E133" s="265">
        <v>1724.8333333333335</v>
      </c>
      <c r="F133" s="265">
        <v>1700.8666666666668</v>
      </c>
      <c r="G133" s="265">
        <v>1662.2833333333335</v>
      </c>
      <c r="H133" s="265">
        <v>1787.3833333333334</v>
      </c>
      <c r="I133" s="265">
        <v>1825.9666666666669</v>
      </c>
      <c r="J133" s="265">
        <v>1849.9333333333334</v>
      </c>
      <c r="K133" s="263">
        <v>1802</v>
      </c>
      <c r="L133" s="263">
        <v>1739.45</v>
      </c>
      <c r="M133" s="263">
        <v>26.217829999999999</v>
      </c>
    </row>
    <row r="134" spans="1:13">
      <c r="A134" s="282">
        <v>125</v>
      </c>
      <c r="B134" s="263" t="s">
        <v>132</v>
      </c>
      <c r="C134" s="263">
        <v>87.05</v>
      </c>
      <c r="D134" s="265">
        <v>87.666666666666671</v>
      </c>
      <c r="E134" s="265">
        <v>85.88333333333334</v>
      </c>
      <c r="F134" s="265">
        <v>84.716666666666669</v>
      </c>
      <c r="G134" s="265">
        <v>82.933333333333337</v>
      </c>
      <c r="H134" s="265">
        <v>88.833333333333343</v>
      </c>
      <c r="I134" s="265">
        <v>90.616666666666674</v>
      </c>
      <c r="J134" s="265">
        <v>91.783333333333346</v>
      </c>
      <c r="K134" s="263">
        <v>89.45</v>
      </c>
      <c r="L134" s="263">
        <v>86.5</v>
      </c>
      <c r="M134" s="263">
        <v>239.684</v>
      </c>
    </row>
    <row r="135" spans="1:13">
      <c r="A135" s="282">
        <v>126</v>
      </c>
      <c r="B135" s="263" t="s">
        <v>259</v>
      </c>
      <c r="C135" s="263">
        <v>2728.9</v>
      </c>
      <c r="D135" s="265">
        <v>2700.4166666666665</v>
      </c>
      <c r="E135" s="265">
        <v>2634.1333333333332</v>
      </c>
      <c r="F135" s="265">
        <v>2539.3666666666668</v>
      </c>
      <c r="G135" s="265">
        <v>2473.0833333333335</v>
      </c>
      <c r="H135" s="265">
        <v>2795.1833333333329</v>
      </c>
      <c r="I135" s="265">
        <v>2861.4666666666667</v>
      </c>
      <c r="J135" s="265">
        <v>2956.2333333333327</v>
      </c>
      <c r="K135" s="263">
        <v>2766.7</v>
      </c>
      <c r="L135" s="263">
        <v>2605.65</v>
      </c>
      <c r="M135" s="263">
        <v>5.6202500000000004</v>
      </c>
    </row>
    <row r="136" spans="1:13">
      <c r="A136" s="282">
        <v>127</v>
      </c>
      <c r="B136" s="263" t="s">
        <v>133</v>
      </c>
      <c r="C136" s="263">
        <v>405.7</v>
      </c>
      <c r="D136" s="265">
        <v>409.09999999999997</v>
      </c>
      <c r="E136" s="265">
        <v>400.59999999999991</v>
      </c>
      <c r="F136" s="265">
        <v>395.49999999999994</v>
      </c>
      <c r="G136" s="265">
        <v>386.99999999999989</v>
      </c>
      <c r="H136" s="265">
        <v>414.19999999999993</v>
      </c>
      <c r="I136" s="265">
        <v>422.70000000000005</v>
      </c>
      <c r="J136" s="265">
        <v>427.79999999999995</v>
      </c>
      <c r="K136" s="263">
        <v>417.6</v>
      </c>
      <c r="L136" s="263">
        <v>404</v>
      </c>
      <c r="M136" s="263">
        <v>24.585470000000001</v>
      </c>
    </row>
    <row r="137" spans="1:13">
      <c r="A137" s="282">
        <v>128</v>
      </c>
      <c r="B137" s="263" t="s">
        <v>260</v>
      </c>
      <c r="C137" s="263">
        <v>3890.25</v>
      </c>
      <c r="D137" s="265">
        <v>3883.65</v>
      </c>
      <c r="E137" s="265">
        <v>3837.6000000000004</v>
      </c>
      <c r="F137" s="265">
        <v>3784.9500000000003</v>
      </c>
      <c r="G137" s="265">
        <v>3738.9000000000005</v>
      </c>
      <c r="H137" s="265">
        <v>3936.3</v>
      </c>
      <c r="I137" s="265">
        <v>3982.3500000000004</v>
      </c>
      <c r="J137" s="265">
        <v>4035</v>
      </c>
      <c r="K137" s="263">
        <v>3929.7</v>
      </c>
      <c r="L137" s="263">
        <v>3831</v>
      </c>
      <c r="M137" s="263">
        <v>3.0358800000000001</v>
      </c>
    </row>
    <row r="138" spans="1:13">
      <c r="A138" s="282">
        <v>129</v>
      </c>
      <c r="B138" s="263" t="s">
        <v>134</v>
      </c>
      <c r="C138" s="263">
        <v>1340.45</v>
      </c>
      <c r="D138" s="265">
        <v>1347.1833333333332</v>
      </c>
      <c r="E138" s="265">
        <v>1329.3666666666663</v>
      </c>
      <c r="F138" s="265">
        <v>1318.2833333333331</v>
      </c>
      <c r="G138" s="265">
        <v>1300.4666666666662</v>
      </c>
      <c r="H138" s="265">
        <v>1358.2666666666664</v>
      </c>
      <c r="I138" s="265">
        <v>1376.0833333333335</v>
      </c>
      <c r="J138" s="265">
        <v>1387.1666666666665</v>
      </c>
      <c r="K138" s="263">
        <v>1365</v>
      </c>
      <c r="L138" s="263">
        <v>1336.1</v>
      </c>
      <c r="M138" s="263">
        <v>19.68093</v>
      </c>
    </row>
    <row r="139" spans="1:13">
      <c r="A139" s="282">
        <v>130</v>
      </c>
      <c r="B139" s="263" t="s">
        <v>135</v>
      </c>
      <c r="C139" s="263">
        <v>1069.5</v>
      </c>
      <c r="D139" s="265">
        <v>1065.8</v>
      </c>
      <c r="E139" s="265">
        <v>1048.6999999999998</v>
      </c>
      <c r="F139" s="265">
        <v>1027.8999999999999</v>
      </c>
      <c r="G139" s="265">
        <v>1010.7999999999997</v>
      </c>
      <c r="H139" s="265">
        <v>1086.5999999999999</v>
      </c>
      <c r="I139" s="265">
        <v>1103.6999999999998</v>
      </c>
      <c r="J139" s="265">
        <v>1124.5</v>
      </c>
      <c r="K139" s="263">
        <v>1082.9000000000001</v>
      </c>
      <c r="L139" s="263">
        <v>1045</v>
      </c>
      <c r="M139" s="263">
        <v>18.22879</v>
      </c>
    </row>
    <row r="140" spans="1:13">
      <c r="A140" s="282">
        <v>131</v>
      </c>
      <c r="B140" s="263" t="s">
        <v>146</v>
      </c>
      <c r="C140" s="263">
        <v>80720.55</v>
      </c>
      <c r="D140" s="265">
        <v>79873.183333333334</v>
      </c>
      <c r="E140" s="265">
        <v>78047.366666666669</v>
      </c>
      <c r="F140" s="265">
        <v>75374.183333333334</v>
      </c>
      <c r="G140" s="265">
        <v>73548.366666666669</v>
      </c>
      <c r="H140" s="265">
        <v>82546.366666666669</v>
      </c>
      <c r="I140" s="265">
        <v>84372.183333333349</v>
      </c>
      <c r="J140" s="265">
        <v>87045.366666666669</v>
      </c>
      <c r="K140" s="263">
        <v>81699</v>
      </c>
      <c r="L140" s="263">
        <v>77200</v>
      </c>
      <c r="M140" s="263">
        <v>0.60004999999999997</v>
      </c>
    </row>
    <row r="141" spans="1:13">
      <c r="A141" s="282">
        <v>132</v>
      </c>
      <c r="B141" s="263" t="s">
        <v>143</v>
      </c>
      <c r="C141" s="263">
        <v>1125.3499999999999</v>
      </c>
      <c r="D141" s="265">
        <v>1118.8999999999999</v>
      </c>
      <c r="E141" s="265">
        <v>1094.0499999999997</v>
      </c>
      <c r="F141" s="265">
        <v>1062.7499999999998</v>
      </c>
      <c r="G141" s="265">
        <v>1037.8999999999996</v>
      </c>
      <c r="H141" s="265">
        <v>1150.1999999999998</v>
      </c>
      <c r="I141" s="265">
        <v>1175.0499999999997</v>
      </c>
      <c r="J141" s="265">
        <v>1206.3499999999999</v>
      </c>
      <c r="K141" s="263">
        <v>1143.75</v>
      </c>
      <c r="L141" s="263">
        <v>1087.5999999999999</v>
      </c>
      <c r="M141" s="263">
        <v>5.8416399999999999</v>
      </c>
    </row>
    <row r="142" spans="1:13">
      <c r="A142" s="282">
        <v>133</v>
      </c>
      <c r="B142" s="263" t="s">
        <v>137</v>
      </c>
      <c r="C142" s="263">
        <v>161.85</v>
      </c>
      <c r="D142" s="265">
        <v>161.68333333333334</v>
      </c>
      <c r="E142" s="265">
        <v>158.21666666666667</v>
      </c>
      <c r="F142" s="265">
        <v>154.58333333333334</v>
      </c>
      <c r="G142" s="265">
        <v>151.11666666666667</v>
      </c>
      <c r="H142" s="265">
        <v>165.31666666666666</v>
      </c>
      <c r="I142" s="265">
        <v>168.78333333333336</v>
      </c>
      <c r="J142" s="265">
        <v>172.41666666666666</v>
      </c>
      <c r="K142" s="263">
        <v>165.15</v>
      </c>
      <c r="L142" s="263">
        <v>158.05000000000001</v>
      </c>
      <c r="M142" s="263">
        <v>184.05989</v>
      </c>
    </row>
    <row r="143" spans="1:13">
      <c r="A143" s="282">
        <v>134</v>
      </c>
      <c r="B143" s="263" t="s">
        <v>136</v>
      </c>
      <c r="C143" s="263">
        <v>752.55</v>
      </c>
      <c r="D143" s="265">
        <v>760.46666666666658</v>
      </c>
      <c r="E143" s="265">
        <v>742.53333333333319</v>
      </c>
      <c r="F143" s="265">
        <v>732.51666666666665</v>
      </c>
      <c r="G143" s="265">
        <v>714.58333333333326</v>
      </c>
      <c r="H143" s="265">
        <v>770.48333333333312</v>
      </c>
      <c r="I143" s="265">
        <v>788.41666666666652</v>
      </c>
      <c r="J143" s="265">
        <v>798.43333333333305</v>
      </c>
      <c r="K143" s="263">
        <v>778.4</v>
      </c>
      <c r="L143" s="263">
        <v>750.45</v>
      </c>
      <c r="M143" s="263">
        <v>44.661479999999997</v>
      </c>
    </row>
    <row r="144" spans="1:13">
      <c r="A144" s="282">
        <v>135</v>
      </c>
      <c r="B144" s="263" t="s">
        <v>138</v>
      </c>
      <c r="C144" s="263">
        <v>149.05000000000001</v>
      </c>
      <c r="D144" s="265">
        <v>149.25</v>
      </c>
      <c r="E144" s="265">
        <v>144.9</v>
      </c>
      <c r="F144" s="265">
        <v>140.75</v>
      </c>
      <c r="G144" s="265">
        <v>136.4</v>
      </c>
      <c r="H144" s="265">
        <v>153.4</v>
      </c>
      <c r="I144" s="265">
        <v>157.75000000000003</v>
      </c>
      <c r="J144" s="265">
        <v>161.9</v>
      </c>
      <c r="K144" s="263">
        <v>153.6</v>
      </c>
      <c r="L144" s="263">
        <v>145.1</v>
      </c>
      <c r="M144" s="263">
        <v>71.313389999999998</v>
      </c>
    </row>
    <row r="145" spans="1:13">
      <c r="A145" s="282">
        <v>136</v>
      </c>
      <c r="B145" s="263" t="s">
        <v>139</v>
      </c>
      <c r="C145" s="263">
        <v>411.45</v>
      </c>
      <c r="D145" s="265">
        <v>411.7833333333333</v>
      </c>
      <c r="E145" s="265">
        <v>401.36666666666662</v>
      </c>
      <c r="F145" s="265">
        <v>391.2833333333333</v>
      </c>
      <c r="G145" s="265">
        <v>380.86666666666662</v>
      </c>
      <c r="H145" s="265">
        <v>421.86666666666662</v>
      </c>
      <c r="I145" s="265">
        <v>432.28333333333336</v>
      </c>
      <c r="J145" s="265">
        <v>442.36666666666662</v>
      </c>
      <c r="K145" s="263">
        <v>422.2</v>
      </c>
      <c r="L145" s="263">
        <v>401.7</v>
      </c>
      <c r="M145" s="263">
        <v>61.599800000000002</v>
      </c>
    </row>
    <row r="146" spans="1:13">
      <c r="A146" s="282">
        <v>137</v>
      </c>
      <c r="B146" s="263" t="s">
        <v>140</v>
      </c>
      <c r="C146" s="263">
        <v>6455.65</v>
      </c>
      <c r="D146" s="265">
        <v>6478.75</v>
      </c>
      <c r="E146" s="265">
        <v>6397.9</v>
      </c>
      <c r="F146" s="265">
        <v>6340.15</v>
      </c>
      <c r="G146" s="265">
        <v>6259.2999999999993</v>
      </c>
      <c r="H146" s="265">
        <v>6536.5</v>
      </c>
      <c r="I146" s="265">
        <v>6617.35</v>
      </c>
      <c r="J146" s="265">
        <v>6675.1</v>
      </c>
      <c r="K146" s="263">
        <v>6559.6</v>
      </c>
      <c r="L146" s="263">
        <v>6421</v>
      </c>
      <c r="M146" s="263">
        <v>8.4999699999999994</v>
      </c>
    </row>
    <row r="147" spans="1:13">
      <c r="A147" s="282">
        <v>138</v>
      </c>
      <c r="B147" s="263" t="s">
        <v>142</v>
      </c>
      <c r="C147" s="263">
        <v>895.9</v>
      </c>
      <c r="D147" s="265">
        <v>901.94999999999993</v>
      </c>
      <c r="E147" s="265">
        <v>884.19999999999982</v>
      </c>
      <c r="F147" s="265">
        <v>872.49999999999989</v>
      </c>
      <c r="G147" s="265">
        <v>854.74999999999977</v>
      </c>
      <c r="H147" s="265">
        <v>913.64999999999986</v>
      </c>
      <c r="I147" s="265">
        <v>931.40000000000009</v>
      </c>
      <c r="J147" s="265">
        <v>943.09999999999991</v>
      </c>
      <c r="K147" s="263">
        <v>919.7</v>
      </c>
      <c r="L147" s="263">
        <v>890.25</v>
      </c>
      <c r="M147" s="263">
        <v>6.6978299999999997</v>
      </c>
    </row>
    <row r="148" spans="1:13">
      <c r="A148" s="282">
        <v>139</v>
      </c>
      <c r="B148" s="263" t="s">
        <v>144</v>
      </c>
      <c r="C148" s="263">
        <v>2106</v>
      </c>
      <c r="D148" s="265">
        <v>2112.3166666666671</v>
      </c>
      <c r="E148" s="265">
        <v>2084.7833333333342</v>
      </c>
      <c r="F148" s="265">
        <v>2063.5666666666671</v>
      </c>
      <c r="G148" s="265">
        <v>2036.0333333333342</v>
      </c>
      <c r="H148" s="265">
        <v>2133.5333333333342</v>
      </c>
      <c r="I148" s="265">
        <v>2161.0666666666671</v>
      </c>
      <c r="J148" s="265">
        <v>2182.2833333333342</v>
      </c>
      <c r="K148" s="263">
        <v>2139.85</v>
      </c>
      <c r="L148" s="263">
        <v>2091.1</v>
      </c>
      <c r="M148" s="263">
        <v>5.9383100000000004</v>
      </c>
    </row>
    <row r="149" spans="1:13">
      <c r="A149" s="282">
        <v>140</v>
      </c>
      <c r="B149" s="263" t="s">
        <v>145</v>
      </c>
      <c r="C149" s="263">
        <v>214.7</v>
      </c>
      <c r="D149" s="265">
        <v>216.9</v>
      </c>
      <c r="E149" s="265">
        <v>211.9</v>
      </c>
      <c r="F149" s="265">
        <v>209.1</v>
      </c>
      <c r="G149" s="265">
        <v>204.1</v>
      </c>
      <c r="H149" s="265">
        <v>219.70000000000002</v>
      </c>
      <c r="I149" s="265">
        <v>224.70000000000002</v>
      </c>
      <c r="J149" s="265">
        <v>227.50000000000003</v>
      </c>
      <c r="K149" s="263">
        <v>221.9</v>
      </c>
      <c r="L149" s="263">
        <v>214.1</v>
      </c>
      <c r="M149" s="263">
        <v>81.715199999999996</v>
      </c>
    </row>
    <row r="150" spans="1:13">
      <c r="A150" s="282">
        <v>141</v>
      </c>
      <c r="B150" s="263" t="s">
        <v>262</v>
      </c>
      <c r="C150" s="263">
        <v>1764.8</v>
      </c>
      <c r="D150" s="265">
        <v>1768.3500000000001</v>
      </c>
      <c r="E150" s="265">
        <v>1751.7500000000002</v>
      </c>
      <c r="F150" s="265">
        <v>1738.7</v>
      </c>
      <c r="G150" s="265">
        <v>1722.1000000000001</v>
      </c>
      <c r="H150" s="265">
        <v>1781.4000000000003</v>
      </c>
      <c r="I150" s="265">
        <v>1798.0000000000002</v>
      </c>
      <c r="J150" s="265">
        <v>1811.0500000000004</v>
      </c>
      <c r="K150" s="263">
        <v>1784.95</v>
      </c>
      <c r="L150" s="263">
        <v>1755.3</v>
      </c>
      <c r="M150" s="263">
        <v>4.5767300000000004</v>
      </c>
    </row>
    <row r="151" spans="1:13">
      <c r="A151" s="282">
        <v>142</v>
      </c>
      <c r="B151" s="263" t="s">
        <v>147</v>
      </c>
      <c r="C151" s="263">
        <v>1157.4000000000001</v>
      </c>
      <c r="D151" s="265">
        <v>1165.1333333333334</v>
      </c>
      <c r="E151" s="265">
        <v>1143.2666666666669</v>
      </c>
      <c r="F151" s="265">
        <v>1129.1333333333334</v>
      </c>
      <c r="G151" s="265">
        <v>1107.2666666666669</v>
      </c>
      <c r="H151" s="265">
        <v>1179.2666666666669</v>
      </c>
      <c r="I151" s="265">
        <v>1201.1333333333332</v>
      </c>
      <c r="J151" s="265">
        <v>1215.2666666666669</v>
      </c>
      <c r="K151" s="263">
        <v>1187</v>
      </c>
      <c r="L151" s="263">
        <v>1151</v>
      </c>
      <c r="M151" s="263">
        <v>10.58811</v>
      </c>
    </row>
    <row r="152" spans="1:13">
      <c r="A152" s="282">
        <v>143</v>
      </c>
      <c r="B152" s="263" t="s">
        <v>263</v>
      </c>
      <c r="C152" s="263">
        <v>896.35</v>
      </c>
      <c r="D152" s="265">
        <v>898.11666666666667</v>
      </c>
      <c r="E152" s="265">
        <v>884.23333333333335</v>
      </c>
      <c r="F152" s="265">
        <v>872.11666666666667</v>
      </c>
      <c r="G152" s="265">
        <v>858.23333333333335</v>
      </c>
      <c r="H152" s="265">
        <v>910.23333333333335</v>
      </c>
      <c r="I152" s="265">
        <v>924.11666666666679</v>
      </c>
      <c r="J152" s="265">
        <v>936.23333333333335</v>
      </c>
      <c r="K152" s="263">
        <v>912</v>
      </c>
      <c r="L152" s="263">
        <v>886</v>
      </c>
      <c r="M152" s="263">
        <v>2.27542</v>
      </c>
    </row>
    <row r="153" spans="1:13">
      <c r="A153" s="282">
        <v>144</v>
      </c>
      <c r="B153" s="263" t="s">
        <v>152</v>
      </c>
      <c r="C153" s="263">
        <v>155.75</v>
      </c>
      <c r="D153" s="265">
        <v>155.73333333333332</v>
      </c>
      <c r="E153" s="265">
        <v>152.76666666666665</v>
      </c>
      <c r="F153" s="265">
        <v>149.78333333333333</v>
      </c>
      <c r="G153" s="265">
        <v>146.81666666666666</v>
      </c>
      <c r="H153" s="265">
        <v>158.71666666666664</v>
      </c>
      <c r="I153" s="265">
        <v>161.68333333333328</v>
      </c>
      <c r="J153" s="265">
        <v>164.66666666666663</v>
      </c>
      <c r="K153" s="263">
        <v>158.69999999999999</v>
      </c>
      <c r="L153" s="263">
        <v>152.75</v>
      </c>
      <c r="M153" s="263">
        <v>166.744</v>
      </c>
    </row>
    <row r="154" spans="1:13">
      <c r="A154" s="282">
        <v>145</v>
      </c>
      <c r="B154" s="263" t="s">
        <v>153</v>
      </c>
      <c r="C154" s="263">
        <v>102.45</v>
      </c>
      <c r="D154" s="265">
        <v>103.38333333333334</v>
      </c>
      <c r="E154" s="265">
        <v>101.11666666666667</v>
      </c>
      <c r="F154" s="265">
        <v>99.783333333333331</v>
      </c>
      <c r="G154" s="265">
        <v>97.516666666666666</v>
      </c>
      <c r="H154" s="265">
        <v>104.71666666666668</v>
      </c>
      <c r="I154" s="265">
        <v>106.98333333333336</v>
      </c>
      <c r="J154" s="265">
        <v>108.31666666666669</v>
      </c>
      <c r="K154" s="263">
        <v>105.65</v>
      </c>
      <c r="L154" s="263">
        <v>102.05</v>
      </c>
      <c r="M154" s="263">
        <v>153.21193</v>
      </c>
    </row>
    <row r="155" spans="1:13">
      <c r="A155" s="282">
        <v>146</v>
      </c>
      <c r="B155" s="263" t="s">
        <v>148</v>
      </c>
      <c r="C155" s="263">
        <v>64.650000000000006</v>
      </c>
      <c r="D155" s="265">
        <v>64.916666666666671</v>
      </c>
      <c r="E155" s="265">
        <v>63.333333333333343</v>
      </c>
      <c r="F155" s="265">
        <v>62.016666666666673</v>
      </c>
      <c r="G155" s="265">
        <v>60.433333333333344</v>
      </c>
      <c r="H155" s="265">
        <v>66.233333333333348</v>
      </c>
      <c r="I155" s="265">
        <v>67.816666666666691</v>
      </c>
      <c r="J155" s="265">
        <v>69.13333333333334</v>
      </c>
      <c r="K155" s="263">
        <v>66.5</v>
      </c>
      <c r="L155" s="263">
        <v>63.6</v>
      </c>
      <c r="M155" s="263">
        <v>633.36704999999995</v>
      </c>
    </row>
    <row r="156" spans="1:13">
      <c r="A156" s="282">
        <v>147</v>
      </c>
      <c r="B156" s="263" t="s">
        <v>450</v>
      </c>
      <c r="C156" s="263">
        <v>3428.2</v>
      </c>
      <c r="D156" s="265">
        <v>3435.3166666666671</v>
      </c>
      <c r="E156" s="265">
        <v>3332.6333333333341</v>
      </c>
      <c r="F156" s="265">
        <v>3237.0666666666671</v>
      </c>
      <c r="G156" s="265">
        <v>3134.3833333333341</v>
      </c>
      <c r="H156" s="265">
        <v>3530.8833333333341</v>
      </c>
      <c r="I156" s="265">
        <v>3633.5666666666675</v>
      </c>
      <c r="J156" s="265">
        <v>3729.1333333333341</v>
      </c>
      <c r="K156" s="263">
        <v>3538</v>
      </c>
      <c r="L156" s="263">
        <v>3339.75</v>
      </c>
      <c r="M156" s="263">
        <v>5.3593900000000003</v>
      </c>
    </row>
    <row r="157" spans="1:13">
      <c r="A157" s="282">
        <v>148</v>
      </c>
      <c r="B157" s="263" t="s">
        <v>151</v>
      </c>
      <c r="C157" s="263">
        <v>16309.25</v>
      </c>
      <c r="D157" s="265">
        <v>16377.816666666666</v>
      </c>
      <c r="E157" s="265">
        <v>16186.433333333331</v>
      </c>
      <c r="F157" s="265">
        <v>16063.616666666665</v>
      </c>
      <c r="G157" s="265">
        <v>15872.23333333333</v>
      </c>
      <c r="H157" s="265">
        <v>16500.633333333331</v>
      </c>
      <c r="I157" s="265">
        <v>16692.016666666663</v>
      </c>
      <c r="J157" s="265">
        <v>16814.833333333332</v>
      </c>
      <c r="K157" s="263">
        <v>16569.2</v>
      </c>
      <c r="L157" s="263">
        <v>16255</v>
      </c>
      <c r="M157" s="263">
        <v>0.97782999999999998</v>
      </c>
    </row>
    <row r="158" spans="1:13">
      <c r="A158" s="282">
        <v>149</v>
      </c>
      <c r="B158" s="263" t="s">
        <v>790</v>
      </c>
      <c r="C158" s="263">
        <v>341.7</v>
      </c>
      <c r="D158" s="265">
        <v>341.9666666666667</v>
      </c>
      <c r="E158" s="265">
        <v>338.43333333333339</v>
      </c>
      <c r="F158" s="265">
        <v>335.16666666666669</v>
      </c>
      <c r="G158" s="265">
        <v>331.63333333333338</v>
      </c>
      <c r="H158" s="265">
        <v>345.23333333333341</v>
      </c>
      <c r="I158" s="265">
        <v>348.76666666666671</v>
      </c>
      <c r="J158" s="265">
        <v>352.03333333333342</v>
      </c>
      <c r="K158" s="263">
        <v>345.5</v>
      </c>
      <c r="L158" s="263">
        <v>338.7</v>
      </c>
      <c r="M158" s="263">
        <v>4.7087599999999998</v>
      </c>
    </row>
    <row r="159" spans="1:13">
      <c r="A159" s="282">
        <v>150</v>
      </c>
      <c r="B159" s="263" t="s">
        <v>265</v>
      </c>
      <c r="C159" s="263">
        <v>547.25</v>
      </c>
      <c r="D159" s="265">
        <v>544.68333333333328</v>
      </c>
      <c r="E159" s="265">
        <v>538.36666666666656</v>
      </c>
      <c r="F159" s="265">
        <v>529.48333333333323</v>
      </c>
      <c r="G159" s="265">
        <v>523.16666666666652</v>
      </c>
      <c r="H159" s="265">
        <v>553.56666666666661</v>
      </c>
      <c r="I159" s="265">
        <v>559.88333333333344</v>
      </c>
      <c r="J159" s="265">
        <v>568.76666666666665</v>
      </c>
      <c r="K159" s="263">
        <v>551</v>
      </c>
      <c r="L159" s="263">
        <v>535.79999999999995</v>
      </c>
      <c r="M159" s="263">
        <v>1.91242</v>
      </c>
    </row>
    <row r="160" spans="1:13">
      <c r="A160" s="282">
        <v>151</v>
      </c>
      <c r="B160" s="263" t="s">
        <v>155</v>
      </c>
      <c r="C160" s="263">
        <v>108.15</v>
      </c>
      <c r="D160" s="265">
        <v>108.05000000000001</v>
      </c>
      <c r="E160" s="265">
        <v>103.40000000000002</v>
      </c>
      <c r="F160" s="265">
        <v>98.65</v>
      </c>
      <c r="G160" s="265">
        <v>94.000000000000014</v>
      </c>
      <c r="H160" s="265">
        <v>112.80000000000003</v>
      </c>
      <c r="I160" s="265">
        <v>117.45</v>
      </c>
      <c r="J160" s="265">
        <v>122.20000000000003</v>
      </c>
      <c r="K160" s="263">
        <v>112.7</v>
      </c>
      <c r="L160" s="263">
        <v>103.3</v>
      </c>
      <c r="M160" s="263">
        <v>813.58263999999997</v>
      </c>
    </row>
    <row r="161" spans="1:13">
      <c r="A161" s="282">
        <v>152</v>
      </c>
      <c r="B161" s="263" t="s">
        <v>154</v>
      </c>
      <c r="C161" s="263">
        <v>122.1</v>
      </c>
      <c r="D161" s="265">
        <v>121.28333333333335</v>
      </c>
      <c r="E161" s="265">
        <v>118.86666666666669</v>
      </c>
      <c r="F161" s="265">
        <v>115.63333333333334</v>
      </c>
      <c r="G161" s="265">
        <v>113.21666666666668</v>
      </c>
      <c r="H161" s="265">
        <v>124.51666666666669</v>
      </c>
      <c r="I161" s="265">
        <v>126.93333333333335</v>
      </c>
      <c r="J161" s="265">
        <v>130.16666666666669</v>
      </c>
      <c r="K161" s="263">
        <v>123.7</v>
      </c>
      <c r="L161" s="263">
        <v>118.05</v>
      </c>
      <c r="M161" s="263">
        <v>12.46044</v>
      </c>
    </row>
    <row r="162" spans="1:13">
      <c r="A162" s="282">
        <v>153</v>
      </c>
      <c r="B162" s="263" t="s">
        <v>266</v>
      </c>
      <c r="C162" s="263">
        <v>3478.55</v>
      </c>
      <c r="D162" s="265">
        <v>3495.1666666666665</v>
      </c>
      <c r="E162" s="265">
        <v>3421.3833333333332</v>
      </c>
      <c r="F162" s="265">
        <v>3364.2166666666667</v>
      </c>
      <c r="G162" s="265">
        <v>3290.4333333333334</v>
      </c>
      <c r="H162" s="265">
        <v>3552.333333333333</v>
      </c>
      <c r="I162" s="265">
        <v>3626.1166666666668</v>
      </c>
      <c r="J162" s="265">
        <v>3683.2833333333328</v>
      </c>
      <c r="K162" s="263">
        <v>3568.95</v>
      </c>
      <c r="L162" s="263">
        <v>3438</v>
      </c>
      <c r="M162" s="263">
        <v>0.80879999999999996</v>
      </c>
    </row>
    <row r="163" spans="1:13">
      <c r="A163" s="282">
        <v>154</v>
      </c>
      <c r="B163" s="263" t="s">
        <v>267</v>
      </c>
      <c r="C163" s="263">
        <v>2511.65</v>
      </c>
      <c r="D163" s="265">
        <v>2535.8333333333335</v>
      </c>
      <c r="E163" s="265">
        <v>2474.8666666666668</v>
      </c>
      <c r="F163" s="265">
        <v>2438.0833333333335</v>
      </c>
      <c r="G163" s="265">
        <v>2377.1166666666668</v>
      </c>
      <c r="H163" s="265">
        <v>2572.6166666666668</v>
      </c>
      <c r="I163" s="265">
        <v>2633.583333333333</v>
      </c>
      <c r="J163" s="265">
        <v>2670.3666666666668</v>
      </c>
      <c r="K163" s="263">
        <v>2596.8000000000002</v>
      </c>
      <c r="L163" s="263">
        <v>2499.0500000000002</v>
      </c>
      <c r="M163" s="263">
        <v>3.1248399999999998</v>
      </c>
    </row>
    <row r="164" spans="1:13">
      <c r="A164" s="282">
        <v>155</v>
      </c>
      <c r="B164" s="263" t="s">
        <v>156</v>
      </c>
      <c r="C164" s="263">
        <v>29660.6</v>
      </c>
      <c r="D164" s="265">
        <v>29701.716666666664</v>
      </c>
      <c r="E164" s="265">
        <v>29428.433333333327</v>
      </c>
      <c r="F164" s="265">
        <v>29196.266666666663</v>
      </c>
      <c r="G164" s="265">
        <v>28922.983333333326</v>
      </c>
      <c r="H164" s="265">
        <v>29933.883333333328</v>
      </c>
      <c r="I164" s="265">
        <v>30207.166666666661</v>
      </c>
      <c r="J164" s="265">
        <v>30439.333333333328</v>
      </c>
      <c r="K164" s="263">
        <v>29975</v>
      </c>
      <c r="L164" s="263">
        <v>29469.55</v>
      </c>
      <c r="M164" s="263">
        <v>0.19103999999999999</v>
      </c>
    </row>
    <row r="165" spans="1:13">
      <c r="A165" s="282">
        <v>156</v>
      </c>
      <c r="B165" s="263" t="s">
        <v>158</v>
      </c>
      <c r="C165" s="263">
        <v>239.95</v>
      </c>
      <c r="D165" s="265">
        <v>239.26666666666665</v>
      </c>
      <c r="E165" s="265">
        <v>234.8833333333333</v>
      </c>
      <c r="F165" s="265">
        <v>229.81666666666663</v>
      </c>
      <c r="G165" s="265">
        <v>225.43333333333328</v>
      </c>
      <c r="H165" s="265">
        <v>244.33333333333331</v>
      </c>
      <c r="I165" s="265">
        <v>248.71666666666664</v>
      </c>
      <c r="J165" s="265">
        <v>253.78333333333333</v>
      </c>
      <c r="K165" s="263">
        <v>243.65</v>
      </c>
      <c r="L165" s="263">
        <v>234.2</v>
      </c>
      <c r="M165" s="263">
        <v>37.56006</v>
      </c>
    </row>
    <row r="166" spans="1:13">
      <c r="A166" s="282">
        <v>157</v>
      </c>
      <c r="B166" s="263" t="s">
        <v>269</v>
      </c>
      <c r="C166" s="263">
        <v>5273.5</v>
      </c>
      <c r="D166" s="265">
        <v>5317.2</v>
      </c>
      <c r="E166" s="265">
        <v>5212.8499999999995</v>
      </c>
      <c r="F166" s="265">
        <v>5152.2</v>
      </c>
      <c r="G166" s="265">
        <v>5047.8499999999995</v>
      </c>
      <c r="H166" s="265">
        <v>5377.8499999999995</v>
      </c>
      <c r="I166" s="265">
        <v>5482.2</v>
      </c>
      <c r="J166" s="265">
        <v>5542.8499999999995</v>
      </c>
      <c r="K166" s="263">
        <v>5421.55</v>
      </c>
      <c r="L166" s="263">
        <v>5256.55</v>
      </c>
      <c r="M166" s="263">
        <v>1.6420999999999999</v>
      </c>
    </row>
    <row r="167" spans="1:13">
      <c r="A167" s="282">
        <v>158</v>
      </c>
      <c r="B167" s="263" t="s">
        <v>160</v>
      </c>
      <c r="C167" s="263">
        <v>1815.8</v>
      </c>
      <c r="D167" s="265">
        <v>1825.9666666666665</v>
      </c>
      <c r="E167" s="265">
        <v>1795.2333333333329</v>
      </c>
      <c r="F167" s="265">
        <v>1774.6666666666665</v>
      </c>
      <c r="G167" s="265">
        <v>1743.9333333333329</v>
      </c>
      <c r="H167" s="265">
        <v>1846.5333333333328</v>
      </c>
      <c r="I167" s="265">
        <v>1877.2666666666664</v>
      </c>
      <c r="J167" s="265">
        <v>1897.8333333333328</v>
      </c>
      <c r="K167" s="263">
        <v>1856.7</v>
      </c>
      <c r="L167" s="263">
        <v>1805.4</v>
      </c>
      <c r="M167" s="263">
        <v>3.6018500000000002</v>
      </c>
    </row>
    <row r="168" spans="1:13">
      <c r="A168" s="282">
        <v>159</v>
      </c>
      <c r="B168" s="263" t="s">
        <v>157</v>
      </c>
      <c r="C168" s="263">
        <v>1680.2</v>
      </c>
      <c r="D168" s="265">
        <v>1685.5666666666666</v>
      </c>
      <c r="E168" s="265">
        <v>1657.1333333333332</v>
      </c>
      <c r="F168" s="265">
        <v>1634.0666666666666</v>
      </c>
      <c r="G168" s="265">
        <v>1605.6333333333332</v>
      </c>
      <c r="H168" s="265">
        <v>1708.6333333333332</v>
      </c>
      <c r="I168" s="265">
        <v>1737.0666666666666</v>
      </c>
      <c r="J168" s="265">
        <v>1760.1333333333332</v>
      </c>
      <c r="K168" s="263">
        <v>1714</v>
      </c>
      <c r="L168" s="263">
        <v>1662.5</v>
      </c>
      <c r="M168" s="263">
        <v>7.6536799999999996</v>
      </c>
    </row>
    <row r="169" spans="1:13">
      <c r="A169" s="282">
        <v>160</v>
      </c>
      <c r="B169" s="263" t="s">
        <v>461</v>
      </c>
      <c r="C169" s="263">
        <v>1467.05</v>
      </c>
      <c r="D169" s="265">
        <v>1492.6833333333334</v>
      </c>
      <c r="E169" s="265">
        <v>1434.3666666666668</v>
      </c>
      <c r="F169" s="265">
        <v>1401.6833333333334</v>
      </c>
      <c r="G169" s="265">
        <v>1343.3666666666668</v>
      </c>
      <c r="H169" s="265">
        <v>1525.3666666666668</v>
      </c>
      <c r="I169" s="265">
        <v>1583.6833333333334</v>
      </c>
      <c r="J169" s="265">
        <v>1616.3666666666668</v>
      </c>
      <c r="K169" s="263">
        <v>1551</v>
      </c>
      <c r="L169" s="263">
        <v>1460</v>
      </c>
      <c r="M169" s="263">
        <v>3.5478800000000001</v>
      </c>
    </row>
    <row r="170" spans="1:13">
      <c r="A170" s="282">
        <v>161</v>
      </c>
      <c r="B170" s="263" t="s">
        <v>159</v>
      </c>
      <c r="C170" s="263">
        <v>108.4</v>
      </c>
      <c r="D170" s="265">
        <v>108.23333333333335</v>
      </c>
      <c r="E170" s="265">
        <v>105.81666666666669</v>
      </c>
      <c r="F170" s="265">
        <v>103.23333333333335</v>
      </c>
      <c r="G170" s="265">
        <v>100.81666666666669</v>
      </c>
      <c r="H170" s="265">
        <v>110.81666666666669</v>
      </c>
      <c r="I170" s="265">
        <v>113.23333333333335</v>
      </c>
      <c r="J170" s="265">
        <v>115.81666666666669</v>
      </c>
      <c r="K170" s="263">
        <v>110.65</v>
      </c>
      <c r="L170" s="263">
        <v>105.65</v>
      </c>
      <c r="M170" s="263">
        <v>69.489750000000001</v>
      </c>
    </row>
    <row r="171" spans="1:13">
      <c r="A171" s="282">
        <v>162</v>
      </c>
      <c r="B171" s="263" t="s">
        <v>162</v>
      </c>
      <c r="C171" s="263">
        <v>220.05</v>
      </c>
      <c r="D171" s="265">
        <v>219.66666666666666</v>
      </c>
      <c r="E171" s="265">
        <v>217.0333333333333</v>
      </c>
      <c r="F171" s="265">
        <v>214.01666666666665</v>
      </c>
      <c r="G171" s="265">
        <v>211.3833333333333</v>
      </c>
      <c r="H171" s="265">
        <v>222.68333333333331</v>
      </c>
      <c r="I171" s="265">
        <v>225.31666666666669</v>
      </c>
      <c r="J171" s="265">
        <v>228.33333333333331</v>
      </c>
      <c r="K171" s="263">
        <v>222.3</v>
      </c>
      <c r="L171" s="263">
        <v>216.65</v>
      </c>
      <c r="M171" s="263">
        <v>95.046239999999997</v>
      </c>
    </row>
    <row r="172" spans="1:13">
      <c r="A172" s="282">
        <v>163</v>
      </c>
      <c r="B172" s="263" t="s">
        <v>270</v>
      </c>
      <c r="C172" s="263">
        <v>271.85000000000002</v>
      </c>
      <c r="D172" s="265">
        <v>272.93333333333334</v>
      </c>
      <c r="E172" s="265">
        <v>269.91666666666669</v>
      </c>
      <c r="F172" s="265">
        <v>267.98333333333335</v>
      </c>
      <c r="G172" s="265">
        <v>264.9666666666667</v>
      </c>
      <c r="H172" s="265">
        <v>274.86666666666667</v>
      </c>
      <c r="I172" s="265">
        <v>277.88333333333333</v>
      </c>
      <c r="J172" s="265">
        <v>279.81666666666666</v>
      </c>
      <c r="K172" s="263">
        <v>275.95</v>
      </c>
      <c r="L172" s="263">
        <v>271</v>
      </c>
      <c r="M172" s="263">
        <v>3.4993799999999999</v>
      </c>
    </row>
    <row r="173" spans="1:13">
      <c r="A173" s="282">
        <v>164</v>
      </c>
      <c r="B173" s="263" t="s">
        <v>271</v>
      </c>
      <c r="C173" s="263">
        <v>13548.5</v>
      </c>
      <c r="D173" s="265">
        <v>13451.183333333334</v>
      </c>
      <c r="E173" s="265">
        <v>13327.366666666669</v>
      </c>
      <c r="F173" s="265">
        <v>13106.233333333334</v>
      </c>
      <c r="G173" s="265">
        <v>12982.416666666668</v>
      </c>
      <c r="H173" s="265">
        <v>13672.316666666669</v>
      </c>
      <c r="I173" s="265">
        <v>13796.133333333335</v>
      </c>
      <c r="J173" s="265">
        <v>14017.26666666667</v>
      </c>
      <c r="K173" s="263">
        <v>13575</v>
      </c>
      <c r="L173" s="263">
        <v>13230.05</v>
      </c>
      <c r="M173" s="263">
        <v>5.9240000000000001E-2</v>
      </c>
    </row>
    <row r="174" spans="1:13">
      <c r="A174" s="282">
        <v>165</v>
      </c>
      <c r="B174" s="263" t="s">
        <v>161</v>
      </c>
      <c r="C174" s="263">
        <v>34.85</v>
      </c>
      <c r="D174" s="265">
        <v>35.016666666666673</v>
      </c>
      <c r="E174" s="265">
        <v>34.333333333333343</v>
      </c>
      <c r="F174" s="265">
        <v>33.81666666666667</v>
      </c>
      <c r="G174" s="265">
        <v>33.13333333333334</v>
      </c>
      <c r="H174" s="265">
        <v>35.533333333333346</v>
      </c>
      <c r="I174" s="265">
        <v>36.216666666666669</v>
      </c>
      <c r="J174" s="265">
        <v>36.733333333333348</v>
      </c>
      <c r="K174" s="263">
        <v>35.700000000000003</v>
      </c>
      <c r="L174" s="263">
        <v>34.5</v>
      </c>
      <c r="M174" s="263">
        <v>950.08213999999998</v>
      </c>
    </row>
    <row r="175" spans="1:13">
      <c r="A175" s="282">
        <v>166</v>
      </c>
      <c r="B175" s="263" t="s">
        <v>165</v>
      </c>
      <c r="C175" s="263">
        <v>185.75</v>
      </c>
      <c r="D175" s="265">
        <v>187.29999999999998</v>
      </c>
      <c r="E175" s="265">
        <v>183.14999999999998</v>
      </c>
      <c r="F175" s="265">
        <v>180.54999999999998</v>
      </c>
      <c r="G175" s="265">
        <v>176.39999999999998</v>
      </c>
      <c r="H175" s="265">
        <v>189.89999999999998</v>
      </c>
      <c r="I175" s="265">
        <v>194.05</v>
      </c>
      <c r="J175" s="265">
        <v>196.64999999999998</v>
      </c>
      <c r="K175" s="263">
        <v>191.45</v>
      </c>
      <c r="L175" s="263">
        <v>184.7</v>
      </c>
      <c r="M175" s="263">
        <v>180.67171999999999</v>
      </c>
    </row>
    <row r="176" spans="1:13">
      <c r="A176" s="282">
        <v>167</v>
      </c>
      <c r="B176" s="263" t="s">
        <v>166</v>
      </c>
      <c r="C176" s="263">
        <v>128.1</v>
      </c>
      <c r="D176" s="265">
        <v>128.4</v>
      </c>
      <c r="E176" s="265">
        <v>125.80000000000001</v>
      </c>
      <c r="F176" s="265">
        <v>123.5</v>
      </c>
      <c r="G176" s="265">
        <v>120.9</v>
      </c>
      <c r="H176" s="265">
        <v>130.70000000000002</v>
      </c>
      <c r="I176" s="265">
        <v>133.29999999999998</v>
      </c>
      <c r="J176" s="265">
        <v>135.60000000000002</v>
      </c>
      <c r="K176" s="263">
        <v>131</v>
      </c>
      <c r="L176" s="263">
        <v>126.1</v>
      </c>
      <c r="M176" s="263">
        <v>40.224310000000003</v>
      </c>
    </row>
    <row r="177" spans="1:13">
      <c r="A177" s="282">
        <v>168</v>
      </c>
      <c r="B177" s="263" t="s">
        <v>273</v>
      </c>
      <c r="C177" s="263">
        <v>521.5</v>
      </c>
      <c r="D177" s="265">
        <v>522.13333333333333</v>
      </c>
      <c r="E177" s="265">
        <v>509.36666666666667</v>
      </c>
      <c r="F177" s="265">
        <v>497.23333333333335</v>
      </c>
      <c r="G177" s="265">
        <v>484.4666666666667</v>
      </c>
      <c r="H177" s="265">
        <v>534.26666666666665</v>
      </c>
      <c r="I177" s="265">
        <v>547.0333333333333</v>
      </c>
      <c r="J177" s="265">
        <v>559.16666666666663</v>
      </c>
      <c r="K177" s="263">
        <v>534.9</v>
      </c>
      <c r="L177" s="263">
        <v>510</v>
      </c>
      <c r="M177" s="263">
        <v>1.9603699999999999</v>
      </c>
    </row>
    <row r="178" spans="1:13">
      <c r="A178" s="282">
        <v>169</v>
      </c>
      <c r="B178" s="263" t="s">
        <v>167</v>
      </c>
      <c r="C178" s="263">
        <v>1994.5</v>
      </c>
      <c r="D178" s="265">
        <v>2006.0166666666667</v>
      </c>
      <c r="E178" s="265">
        <v>1976.0333333333333</v>
      </c>
      <c r="F178" s="265">
        <v>1957.5666666666666</v>
      </c>
      <c r="G178" s="265">
        <v>1927.5833333333333</v>
      </c>
      <c r="H178" s="265">
        <v>2024.4833333333333</v>
      </c>
      <c r="I178" s="265">
        <v>2054.4666666666662</v>
      </c>
      <c r="J178" s="265">
        <v>2072.9333333333334</v>
      </c>
      <c r="K178" s="263">
        <v>2036</v>
      </c>
      <c r="L178" s="263">
        <v>1987.55</v>
      </c>
      <c r="M178" s="263">
        <v>91.509739999999994</v>
      </c>
    </row>
    <row r="179" spans="1:13">
      <c r="A179" s="282">
        <v>170</v>
      </c>
      <c r="B179" s="263" t="s">
        <v>815</v>
      </c>
      <c r="C179" s="263">
        <v>984.2</v>
      </c>
      <c r="D179" s="265">
        <v>987.40000000000009</v>
      </c>
      <c r="E179" s="265">
        <v>968.95000000000016</v>
      </c>
      <c r="F179" s="265">
        <v>953.7</v>
      </c>
      <c r="G179" s="265">
        <v>935.25000000000011</v>
      </c>
      <c r="H179" s="265">
        <v>1002.6500000000002</v>
      </c>
      <c r="I179" s="265">
        <v>1021.1</v>
      </c>
      <c r="J179" s="265">
        <v>1036.3500000000004</v>
      </c>
      <c r="K179" s="263">
        <v>1005.85</v>
      </c>
      <c r="L179" s="263">
        <v>972.15</v>
      </c>
      <c r="M179" s="263">
        <v>18.42192</v>
      </c>
    </row>
    <row r="180" spans="1:13">
      <c r="A180" s="282">
        <v>171</v>
      </c>
      <c r="B180" s="263" t="s">
        <v>274</v>
      </c>
      <c r="C180" s="263">
        <v>928.7</v>
      </c>
      <c r="D180" s="265">
        <v>929.66666666666663</v>
      </c>
      <c r="E180" s="265">
        <v>918.83333333333326</v>
      </c>
      <c r="F180" s="265">
        <v>908.96666666666658</v>
      </c>
      <c r="G180" s="265">
        <v>898.13333333333321</v>
      </c>
      <c r="H180" s="265">
        <v>939.5333333333333</v>
      </c>
      <c r="I180" s="265">
        <v>950.36666666666656</v>
      </c>
      <c r="J180" s="265">
        <v>960.23333333333335</v>
      </c>
      <c r="K180" s="263">
        <v>940.5</v>
      </c>
      <c r="L180" s="263">
        <v>919.8</v>
      </c>
      <c r="M180" s="263">
        <v>13.268330000000001</v>
      </c>
    </row>
    <row r="181" spans="1:13">
      <c r="A181" s="282">
        <v>172</v>
      </c>
      <c r="B181" s="263" t="s">
        <v>172</v>
      </c>
      <c r="C181" s="263">
        <v>6431.1</v>
      </c>
      <c r="D181" s="265">
        <v>6469.1500000000005</v>
      </c>
      <c r="E181" s="265">
        <v>6348.3000000000011</v>
      </c>
      <c r="F181" s="265">
        <v>6265.5000000000009</v>
      </c>
      <c r="G181" s="265">
        <v>6144.6500000000015</v>
      </c>
      <c r="H181" s="265">
        <v>6551.9500000000007</v>
      </c>
      <c r="I181" s="265">
        <v>6672.8000000000011</v>
      </c>
      <c r="J181" s="265">
        <v>6755.6</v>
      </c>
      <c r="K181" s="263">
        <v>6590</v>
      </c>
      <c r="L181" s="263">
        <v>6386.35</v>
      </c>
      <c r="M181" s="263">
        <v>2.14303</v>
      </c>
    </row>
    <row r="182" spans="1:13">
      <c r="A182" s="282">
        <v>173</v>
      </c>
      <c r="B182" s="263" t="s">
        <v>478</v>
      </c>
      <c r="C182" s="263">
        <v>7551.3</v>
      </c>
      <c r="D182" s="265">
        <v>7529.0999999999995</v>
      </c>
      <c r="E182" s="265">
        <v>7486.1999999999989</v>
      </c>
      <c r="F182" s="265">
        <v>7421.0999999999995</v>
      </c>
      <c r="G182" s="265">
        <v>7378.1999999999989</v>
      </c>
      <c r="H182" s="265">
        <v>7594.1999999999989</v>
      </c>
      <c r="I182" s="265">
        <v>7637.0999999999985</v>
      </c>
      <c r="J182" s="265">
        <v>7702.1999999999989</v>
      </c>
      <c r="K182" s="263">
        <v>7572</v>
      </c>
      <c r="L182" s="263">
        <v>7464</v>
      </c>
      <c r="M182" s="263">
        <v>0.17832000000000001</v>
      </c>
    </row>
    <row r="183" spans="1:13">
      <c r="A183" s="282">
        <v>174</v>
      </c>
      <c r="B183" s="263" t="s">
        <v>170</v>
      </c>
      <c r="C183" s="263">
        <v>27910.5</v>
      </c>
      <c r="D183" s="265">
        <v>28050.333333333332</v>
      </c>
      <c r="E183" s="265">
        <v>27668.316666666666</v>
      </c>
      <c r="F183" s="265">
        <v>27426.133333333335</v>
      </c>
      <c r="G183" s="265">
        <v>27044.116666666669</v>
      </c>
      <c r="H183" s="265">
        <v>28292.516666666663</v>
      </c>
      <c r="I183" s="265">
        <v>28674.533333333333</v>
      </c>
      <c r="J183" s="265">
        <v>28916.71666666666</v>
      </c>
      <c r="K183" s="263">
        <v>28432.35</v>
      </c>
      <c r="L183" s="263">
        <v>27808.15</v>
      </c>
      <c r="M183" s="263">
        <v>0.32146999999999998</v>
      </c>
    </row>
    <row r="184" spans="1:13">
      <c r="A184" s="282">
        <v>175</v>
      </c>
      <c r="B184" s="263" t="s">
        <v>173</v>
      </c>
      <c r="C184" s="263">
        <v>1345.05</v>
      </c>
      <c r="D184" s="265">
        <v>1375.2666666666667</v>
      </c>
      <c r="E184" s="265">
        <v>1305.5333333333333</v>
      </c>
      <c r="F184" s="265">
        <v>1266.0166666666667</v>
      </c>
      <c r="G184" s="265">
        <v>1196.2833333333333</v>
      </c>
      <c r="H184" s="265">
        <v>1414.7833333333333</v>
      </c>
      <c r="I184" s="265">
        <v>1484.5166666666664</v>
      </c>
      <c r="J184" s="265">
        <v>1524.0333333333333</v>
      </c>
      <c r="K184" s="263">
        <v>1445</v>
      </c>
      <c r="L184" s="263">
        <v>1335.75</v>
      </c>
      <c r="M184" s="263">
        <v>41.550730000000001</v>
      </c>
    </row>
    <row r="185" spans="1:13">
      <c r="A185" s="282">
        <v>176</v>
      </c>
      <c r="B185" s="263" t="s">
        <v>171</v>
      </c>
      <c r="C185" s="263">
        <v>1881.45</v>
      </c>
      <c r="D185" s="265">
        <v>1887.2666666666667</v>
      </c>
      <c r="E185" s="265">
        <v>1862.1833333333334</v>
      </c>
      <c r="F185" s="265">
        <v>1842.9166666666667</v>
      </c>
      <c r="G185" s="265">
        <v>1817.8333333333335</v>
      </c>
      <c r="H185" s="265">
        <v>1906.5333333333333</v>
      </c>
      <c r="I185" s="265">
        <v>1931.6166666666668</v>
      </c>
      <c r="J185" s="265">
        <v>1950.8833333333332</v>
      </c>
      <c r="K185" s="263">
        <v>1912.35</v>
      </c>
      <c r="L185" s="263">
        <v>1868</v>
      </c>
      <c r="M185" s="263">
        <v>2.1229399999999998</v>
      </c>
    </row>
    <row r="186" spans="1:13">
      <c r="A186" s="282">
        <v>177</v>
      </c>
      <c r="B186" s="263" t="s">
        <v>169</v>
      </c>
      <c r="C186" s="263">
        <v>353.5</v>
      </c>
      <c r="D186" s="265">
        <v>355.48333333333335</v>
      </c>
      <c r="E186" s="265">
        <v>348.4666666666667</v>
      </c>
      <c r="F186" s="265">
        <v>343.43333333333334</v>
      </c>
      <c r="G186" s="265">
        <v>336.41666666666669</v>
      </c>
      <c r="H186" s="265">
        <v>360.51666666666671</v>
      </c>
      <c r="I186" s="265">
        <v>367.53333333333336</v>
      </c>
      <c r="J186" s="265">
        <v>372.56666666666672</v>
      </c>
      <c r="K186" s="263">
        <v>362.5</v>
      </c>
      <c r="L186" s="263">
        <v>350.45</v>
      </c>
      <c r="M186" s="263">
        <v>538.32839999999999</v>
      </c>
    </row>
    <row r="187" spans="1:13">
      <c r="A187" s="282">
        <v>178</v>
      </c>
      <c r="B187" s="263" t="s">
        <v>168</v>
      </c>
      <c r="C187" s="263">
        <v>119.5</v>
      </c>
      <c r="D187" s="265">
        <v>116.7</v>
      </c>
      <c r="E187" s="265">
        <v>112.05000000000001</v>
      </c>
      <c r="F187" s="265">
        <v>104.60000000000001</v>
      </c>
      <c r="G187" s="265">
        <v>99.950000000000017</v>
      </c>
      <c r="H187" s="265">
        <v>124.15</v>
      </c>
      <c r="I187" s="265">
        <v>128.80000000000001</v>
      </c>
      <c r="J187" s="265">
        <v>136.25</v>
      </c>
      <c r="K187" s="263">
        <v>121.35</v>
      </c>
      <c r="L187" s="263">
        <v>109.25</v>
      </c>
      <c r="M187" s="263">
        <v>2117.4360700000002</v>
      </c>
    </row>
    <row r="188" spans="1:13">
      <c r="A188" s="282">
        <v>179</v>
      </c>
      <c r="B188" s="263" t="s">
        <v>175</v>
      </c>
      <c r="C188" s="263">
        <v>654.45000000000005</v>
      </c>
      <c r="D188" s="265">
        <v>653.7166666666667</v>
      </c>
      <c r="E188" s="265">
        <v>640.83333333333337</v>
      </c>
      <c r="F188" s="265">
        <v>627.2166666666667</v>
      </c>
      <c r="G188" s="265">
        <v>614.33333333333337</v>
      </c>
      <c r="H188" s="265">
        <v>667.33333333333337</v>
      </c>
      <c r="I188" s="265">
        <v>680.21666666666658</v>
      </c>
      <c r="J188" s="265">
        <v>693.83333333333337</v>
      </c>
      <c r="K188" s="263">
        <v>666.6</v>
      </c>
      <c r="L188" s="263">
        <v>640.1</v>
      </c>
      <c r="M188" s="263">
        <v>108.74266</v>
      </c>
    </row>
    <row r="189" spans="1:13">
      <c r="A189" s="282">
        <v>180</v>
      </c>
      <c r="B189" s="263" t="s">
        <v>176</v>
      </c>
      <c r="C189" s="263">
        <v>543.35</v>
      </c>
      <c r="D189" s="265">
        <v>537.93333333333339</v>
      </c>
      <c r="E189" s="265">
        <v>525.91666666666674</v>
      </c>
      <c r="F189" s="265">
        <v>508.48333333333335</v>
      </c>
      <c r="G189" s="265">
        <v>496.4666666666667</v>
      </c>
      <c r="H189" s="265">
        <v>555.36666666666679</v>
      </c>
      <c r="I189" s="265">
        <v>567.38333333333344</v>
      </c>
      <c r="J189" s="265">
        <v>584.81666666666683</v>
      </c>
      <c r="K189" s="263">
        <v>549.95000000000005</v>
      </c>
      <c r="L189" s="263">
        <v>520.5</v>
      </c>
      <c r="M189" s="263">
        <v>139.10216</v>
      </c>
    </row>
    <row r="190" spans="1:13">
      <c r="A190" s="282">
        <v>181</v>
      </c>
      <c r="B190" s="263" t="s">
        <v>275</v>
      </c>
      <c r="C190" s="263">
        <v>553.75</v>
      </c>
      <c r="D190" s="265">
        <v>559.75</v>
      </c>
      <c r="E190" s="265">
        <v>545.1</v>
      </c>
      <c r="F190" s="265">
        <v>536.45000000000005</v>
      </c>
      <c r="G190" s="265">
        <v>521.80000000000007</v>
      </c>
      <c r="H190" s="265">
        <v>568.4</v>
      </c>
      <c r="I190" s="265">
        <v>583.05000000000007</v>
      </c>
      <c r="J190" s="265">
        <v>591.69999999999993</v>
      </c>
      <c r="K190" s="263">
        <v>574.4</v>
      </c>
      <c r="L190" s="263">
        <v>551.1</v>
      </c>
      <c r="M190" s="263">
        <v>15.129770000000001</v>
      </c>
    </row>
    <row r="191" spans="1:13">
      <c r="A191" s="282">
        <v>182</v>
      </c>
      <c r="B191" s="263" t="s">
        <v>188</v>
      </c>
      <c r="C191" s="263">
        <v>630.9</v>
      </c>
      <c r="D191" s="265">
        <v>630.98333333333335</v>
      </c>
      <c r="E191" s="265">
        <v>621.9666666666667</v>
      </c>
      <c r="F191" s="265">
        <v>613.0333333333333</v>
      </c>
      <c r="G191" s="265">
        <v>604.01666666666665</v>
      </c>
      <c r="H191" s="265">
        <v>639.91666666666674</v>
      </c>
      <c r="I191" s="265">
        <v>648.93333333333339</v>
      </c>
      <c r="J191" s="265">
        <v>657.86666666666679</v>
      </c>
      <c r="K191" s="263">
        <v>640</v>
      </c>
      <c r="L191" s="263">
        <v>622.04999999999995</v>
      </c>
      <c r="M191" s="263">
        <v>30.96434</v>
      </c>
    </row>
    <row r="192" spans="1:13">
      <c r="A192" s="282">
        <v>183</v>
      </c>
      <c r="B192" s="263" t="s">
        <v>177</v>
      </c>
      <c r="C192" s="263">
        <v>792.45</v>
      </c>
      <c r="D192" s="265">
        <v>779.93333333333339</v>
      </c>
      <c r="E192" s="265">
        <v>762.86666666666679</v>
      </c>
      <c r="F192" s="265">
        <v>733.28333333333342</v>
      </c>
      <c r="G192" s="265">
        <v>716.21666666666681</v>
      </c>
      <c r="H192" s="265">
        <v>809.51666666666677</v>
      </c>
      <c r="I192" s="265">
        <v>826.58333333333337</v>
      </c>
      <c r="J192" s="265">
        <v>856.16666666666674</v>
      </c>
      <c r="K192" s="263">
        <v>797</v>
      </c>
      <c r="L192" s="263">
        <v>750.35</v>
      </c>
      <c r="M192" s="263">
        <v>92.131119999999996</v>
      </c>
    </row>
    <row r="193" spans="1:13">
      <c r="A193" s="282">
        <v>184</v>
      </c>
      <c r="B193" s="263" t="s">
        <v>183</v>
      </c>
      <c r="C193" s="263">
        <v>3035.65</v>
      </c>
      <c r="D193" s="265">
        <v>3062.5666666666671</v>
      </c>
      <c r="E193" s="265">
        <v>2993.0833333333339</v>
      </c>
      <c r="F193" s="265">
        <v>2950.5166666666669</v>
      </c>
      <c r="G193" s="265">
        <v>2881.0333333333338</v>
      </c>
      <c r="H193" s="265">
        <v>3105.1333333333341</v>
      </c>
      <c r="I193" s="265">
        <v>3174.6166666666668</v>
      </c>
      <c r="J193" s="265">
        <v>3217.1833333333343</v>
      </c>
      <c r="K193" s="263">
        <v>3132.05</v>
      </c>
      <c r="L193" s="263">
        <v>3020</v>
      </c>
      <c r="M193" s="263">
        <v>30.723050000000001</v>
      </c>
    </row>
    <row r="194" spans="1:13">
      <c r="A194" s="282">
        <v>185</v>
      </c>
      <c r="B194" s="263" t="s">
        <v>804</v>
      </c>
      <c r="C194" s="263">
        <v>669.5</v>
      </c>
      <c r="D194" s="265">
        <v>670.85</v>
      </c>
      <c r="E194" s="265">
        <v>663.7</v>
      </c>
      <c r="F194" s="265">
        <v>657.9</v>
      </c>
      <c r="G194" s="265">
        <v>650.75</v>
      </c>
      <c r="H194" s="265">
        <v>676.65000000000009</v>
      </c>
      <c r="I194" s="265">
        <v>683.8</v>
      </c>
      <c r="J194" s="265">
        <v>689.60000000000014</v>
      </c>
      <c r="K194" s="263">
        <v>678</v>
      </c>
      <c r="L194" s="263">
        <v>665.05</v>
      </c>
      <c r="M194" s="263">
        <v>22.06232</v>
      </c>
    </row>
    <row r="195" spans="1:13">
      <c r="A195" s="282">
        <v>186</v>
      </c>
      <c r="B195" s="263" t="s">
        <v>179</v>
      </c>
      <c r="C195" s="263">
        <v>293.85000000000002</v>
      </c>
      <c r="D195" s="265">
        <v>295.90000000000003</v>
      </c>
      <c r="E195" s="265">
        <v>290.50000000000006</v>
      </c>
      <c r="F195" s="265">
        <v>287.15000000000003</v>
      </c>
      <c r="G195" s="265">
        <v>281.75000000000006</v>
      </c>
      <c r="H195" s="265">
        <v>299.25000000000006</v>
      </c>
      <c r="I195" s="265">
        <v>304.65000000000003</v>
      </c>
      <c r="J195" s="265">
        <v>308.00000000000006</v>
      </c>
      <c r="K195" s="263">
        <v>301.3</v>
      </c>
      <c r="L195" s="263">
        <v>292.55</v>
      </c>
      <c r="M195" s="263">
        <v>361.21668</v>
      </c>
    </row>
    <row r="196" spans="1:13">
      <c r="A196" s="282">
        <v>187</v>
      </c>
      <c r="B196" s="254" t="s">
        <v>181</v>
      </c>
      <c r="C196" s="254">
        <v>98.85</v>
      </c>
      <c r="D196" s="289">
        <v>98.833333333333329</v>
      </c>
      <c r="E196" s="289">
        <v>96.266666666666652</v>
      </c>
      <c r="F196" s="289">
        <v>93.683333333333323</v>
      </c>
      <c r="G196" s="289">
        <v>91.116666666666646</v>
      </c>
      <c r="H196" s="289">
        <v>101.41666666666666</v>
      </c>
      <c r="I196" s="289">
        <v>103.98333333333335</v>
      </c>
      <c r="J196" s="289">
        <v>106.56666666666666</v>
      </c>
      <c r="K196" s="254">
        <v>101.4</v>
      </c>
      <c r="L196" s="254">
        <v>96.25</v>
      </c>
      <c r="M196" s="254">
        <v>401.25740000000002</v>
      </c>
    </row>
    <row r="197" spans="1:13">
      <c r="A197" s="282">
        <v>188</v>
      </c>
      <c r="B197" s="254" t="s">
        <v>182</v>
      </c>
      <c r="C197" s="254">
        <v>1034</v>
      </c>
      <c r="D197" s="289">
        <v>1032.5666666666666</v>
      </c>
      <c r="E197" s="289">
        <v>1012.5333333333333</v>
      </c>
      <c r="F197" s="289">
        <v>991.06666666666672</v>
      </c>
      <c r="G197" s="289">
        <v>971.03333333333342</v>
      </c>
      <c r="H197" s="289">
        <v>1054.0333333333333</v>
      </c>
      <c r="I197" s="289">
        <v>1074.0666666666666</v>
      </c>
      <c r="J197" s="289">
        <v>1095.5333333333331</v>
      </c>
      <c r="K197" s="254">
        <v>1052.5999999999999</v>
      </c>
      <c r="L197" s="254">
        <v>1011.1</v>
      </c>
      <c r="M197" s="254">
        <v>281.29737999999998</v>
      </c>
    </row>
    <row r="198" spans="1:13">
      <c r="A198" s="282">
        <v>189</v>
      </c>
      <c r="B198" s="254" t="s">
        <v>184</v>
      </c>
      <c r="C198" s="254">
        <v>960.4</v>
      </c>
      <c r="D198" s="289">
        <v>964.23333333333323</v>
      </c>
      <c r="E198" s="289">
        <v>951.56666666666649</v>
      </c>
      <c r="F198" s="289">
        <v>942.73333333333323</v>
      </c>
      <c r="G198" s="289">
        <v>930.06666666666649</v>
      </c>
      <c r="H198" s="289">
        <v>973.06666666666649</v>
      </c>
      <c r="I198" s="289">
        <v>985.73333333333323</v>
      </c>
      <c r="J198" s="289">
        <v>994.56666666666649</v>
      </c>
      <c r="K198" s="254">
        <v>976.9</v>
      </c>
      <c r="L198" s="254">
        <v>955.4</v>
      </c>
      <c r="M198" s="254">
        <v>31.291049999999998</v>
      </c>
    </row>
    <row r="199" spans="1:13">
      <c r="A199" s="282">
        <v>190</v>
      </c>
      <c r="B199" s="254" t="s">
        <v>164</v>
      </c>
      <c r="C199" s="254">
        <v>985.5</v>
      </c>
      <c r="D199" s="289">
        <v>981.6</v>
      </c>
      <c r="E199" s="289">
        <v>959.65000000000009</v>
      </c>
      <c r="F199" s="289">
        <v>933.80000000000007</v>
      </c>
      <c r="G199" s="289">
        <v>911.85000000000014</v>
      </c>
      <c r="H199" s="289">
        <v>1007.45</v>
      </c>
      <c r="I199" s="289">
        <v>1029.4000000000001</v>
      </c>
      <c r="J199" s="289">
        <v>1055.25</v>
      </c>
      <c r="K199" s="254">
        <v>1003.55</v>
      </c>
      <c r="L199" s="254">
        <v>955.75</v>
      </c>
      <c r="M199" s="254">
        <v>9.1876800000000003</v>
      </c>
    </row>
    <row r="200" spans="1:13">
      <c r="A200" s="282">
        <v>191</v>
      </c>
      <c r="B200" s="254" t="s">
        <v>185</v>
      </c>
      <c r="C200" s="254">
        <v>1491.65</v>
      </c>
      <c r="D200" s="289">
        <v>1493.0666666666666</v>
      </c>
      <c r="E200" s="289">
        <v>1469.5833333333333</v>
      </c>
      <c r="F200" s="289">
        <v>1447.5166666666667</v>
      </c>
      <c r="G200" s="289">
        <v>1424.0333333333333</v>
      </c>
      <c r="H200" s="289">
        <v>1515.1333333333332</v>
      </c>
      <c r="I200" s="289">
        <v>1538.6166666666668</v>
      </c>
      <c r="J200" s="289">
        <v>1560.6833333333332</v>
      </c>
      <c r="K200" s="254">
        <v>1516.55</v>
      </c>
      <c r="L200" s="254">
        <v>1471</v>
      </c>
      <c r="M200" s="254">
        <v>36.913989999999998</v>
      </c>
    </row>
    <row r="201" spans="1:13">
      <c r="A201" s="282">
        <v>192</v>
      </c>
      <c r="B201" s="254" t="s">
        <v>186</v>
      </c>
      <c r="C201" s="254">
        <v>2509.25</v>
      </c>
      <c r="D201" s="289">
        <v>2511.6666666666665</v>
      </c>
      <c r="E201" s="289">
        <v>2478.5333333333328</v>
      </c>
      <c r="F201" s="289">
        <v>2447.8166666666662</v>
      </c>
      <c r="G201" s="289">
        <v>2414.6833333333325</v>
      </c>
      <c r="H201" s="289">
        <v>2542.3833333333332</v>
      </c>
      <c r="I201" s="289">
        <v>2575.5166666666673</v>
      </c>
      <c r="J201" s="289">
        <v>2606.2333333333336</v>
      </c>
      <c r="K201" s="254">
        <v>2544.8000000000002</v>
      </c>
      <c r="L201" s="254">
        <v>2480.9499999999998</v>
      </c>
      <c r="M201" s="254">
        <v>1.83152</v>
      </c>
    </row>
    <row r="202" spans="1:13">
      <c r="A202" s="282">
        <v>193</v>
      </c>
      <c r="B202" s="254" t="s">
        <v>187</v>
      </c>
      <c r="C202" s="254">
        <v>396.3</v>
      </c>
      <c r="D202" s="289">
        <v>393.35000000000008</v>
      </c>
      <c r="E202" s="289">
        <v>387.35000000000014</v>
      </c>
      <c r="F202" s="289">
        <v>378.40000000000003</v>
      </c>
      <c r="G202" s="289">
        <v>372.40000000000009</v>
      </c>
      <c r="H202" s="289">
        <v>402.30000000000018</v>
      </c>
      <c r="I202" s="289">
        <v>408.30000000000007</v>
      </c>
      <c r="J202" s="289">
        <v>417.25000000000023</v>
      </c>
      <c r="K202" s="254">
        <v>399.35</v>
      </c>
      <c r="L202" s="254">
        <v>384.4</v>
      </c>
      <c r="M202" s="254">
        <v>5.1805000000000003</v>
      </c>
    </row>
    <row r="203" spans="1:13">
      <c r="A203" s="282">
        <v>194</v>
      </c>
      <c r="B203" s="254" t="s">
        <v>510</v>
      </c>
      <c r="C203" s="254">
        <v>776.7</v>
      </c>
      <c r="D203" s="289">
        <v>776.11666666666679</v>
      </c>
      <c r="E203" s="289">
        <v>761.53333333333353</v>
      </c>
      <c r="F203" s="289">
        <v>746.36666666666679</v>
      </c>
      <c r="G203" s="289">
        <v>731.78333333333353</v>
      </c>
      <c r="H203" s="289">
        <v>791.28333333333353</v>
      </c>
      <c r="I203" s="289">
        <v>805.86666666666679</v>
      </c>
      <c r="J203" s="289">
        <v>821.03333333333353</v>
      </c>
      <c r="K203" s="254">
        <v>790.7</v>
      </c>
      <c r="L203" s="254">
        <v>760.95</v>
      </c>
      <c r="M203" s="254">
        <v>18.41225</v>
      </c>
    </row>
    <row r="204" spans="1:13">
      <c r="A204" s="282">
        <v>195</v>
      </c>
      <c r="B204" s="254" t="s">
        <v>193</v>
      </c>
      <c r="C204" s="254">
        <v>606.9</v>
      </c>
      <c r="D204" s="289">
        <v>610.65</v>
      </c>
      <c r="E204" s="289">
        <v>600.29999999999995</v>
      </c>
      <c r="F204" s="289">
        <v>593.69999999999993</v>
      </c>
      <c r="G204" s="289">
        <v>583.34999999999991</v>
      </c>
      <c r="H204" s="289">
        <v>617.25</v>
      </c>
      <c r="I204" s="289">
        <v>627.60000000000014</v>
      </c>
      <c r="J204" s="289">
        <v>634.20000000000005</v>
      </c>
      <c r="K204" s="254">
        <v>621</v>
      </c>
      <c r="L204" s="254">
        <v>604.04999999999995</v>
      </c>
      <c r="M204" s="254">
        <v>30.722950000000001</v>
      </c>
    </row>
    <row r="205" spans="1:13">
      <c r="A205" s="282">
        <v>196</v>
      </c>
      <c r="B205" s="254" t="s">
        <v>191</v>
      </c>
      <c r="C205" s="254">
        <v>6278.95</v>
      </c>
      <c r="D205" s="289">
        <v>6312.166666666667</v>
      </c>
      <c r="E205" s="289">
        <v>6200.3333333333339</v>
      </c>
      <c r="F205" s="289">
        <v>6121.7166666666672</v>
      </c>
      <c r="G205" s="289">
        <v>6009.8833333333341</v>
      </c>
      <c r="H205" s="289">
        <v>6390.7833333333338</v>
      </c>
      <c r="I205" s="289">
        <v>6502.6166666666677</v>
      </c>
      <c r="J205" s="289">
        <v>6581.2333333333336</v>
      </c>
      <c r="K205" s="254">
        <v>6424</v>
      </c>
      <c r="L205" s="254">
        <v>6233.55</v>
      </c>
      <c r="M205" s="254">
        <v>4.7517500000000004</v>
      </c>
    </row>
    <row r="206" spans="1:13">
      <c r="A206" s="282">
        <v>197</v>
      </c>
      <c r="B206" s="254" t="s">
        <v>192</v>
      </c>
      <c r="C206" s="254">
        <v>34.200000000000003</v>
      </c>
      <c r="D206" s="289">
        <v>34.533333333333331</v>
      </c>
      <c r="E206" s="289">
        <v>33.266666666666666</v>
      </c>
      <c r="F206" s="289">
        <v>32.333333333333336</v>
      </c>
      <c r="G206" s="289">
        <v>31.06666666666667</v>
      </c>
      <c r="H206" s="289">
        <v>35.466666666666661</v>
      </c>
      <c r="I206" s="289">
        <v>36.733333333333327</v>
      </c>
      <c r="J206" s="289">
        <v>37.666666666666657</v>
      </c>
      <c r="K206" s="254">
        <v>35.799999999999997</v>
      </c>
      <c r="L206" s="254">
        <v>33.6</v>
      </c>
      <c r="M206" s="254">
        <v>94.694249999999997</v>
      </c>
    </row>
    <row r="207" spans="1:13">
      <c r="A207" s="282">
        <v>198</v>
      </c>
      <c r="B207" s="254" t="s">
        <v>189</v>
      </c>
      <c r="C207" s="254">
        <v>1211.9000000000001</v>
      </c>
      <c r="D207" s="289">
        <v>1211.1499999999999</v>
      </c>
      <c r="E207" s="289">
        <v>1190.7499999999998</v>
      </c>
      <c r="F207" s="289">
        <v>1169.5999999999999</v>
      </c>
      <c r="G207" s="289">
        <v>1149.1999999999998</v>
      </c>
      <c r="H207" s="289">
        <v>1232.2999999999997</v>
      </c>
      <c r="I207" s="289">
        <v>1252.6999999999998</v>
      </c>
      <c r="J207" s="289">
        <v>1273.8499999999997</v>
      </c>
      <c r="K207" s="254">
        <v>1231.55</v>
      </c>
      <c r="L207" s="254">
        <v>1190</v>
      </c>
      <c r="M207" s="254">
        <v>5.3289600000000004</v>
      </c>
    </row>
    <row r="208" spans="1:13">
      <c r="A208" s="282">
        <v>199</v>
      </c>
      <c r="B208" s="254" t="s">
        <v>141</v>
      </c>
      <c r="C208" s="254">
        <v>519.54999999999995</v>
      </c>
      <c r="D208" s="289">
        <v>522.6</v>
      </c>
      <c r="E208" s="289">
        <v>512.95000000000005</v>
      </c>
      <c r="F208" s="289">
        <v>506.35</v>
      </c>
      <c r="G208" s="289">
        <v>496.70000000000005</v>
      </c>
      <c r="H208" s="289">
        <v>529.20000000000005</v>
      </c>
      <c r="I208" s="289">
        <v>538.84999999999991</v>
      </c>
      <c r="J208" s="289">
        <v>545.45000000000005</v>
      </c>
      <c r="K208" s="254">
        <v>532.25</v>
      </c>
      <c r="L208" s="254">
        <v>516</v>
      </c>
      <c r="M208" s="254">
        <v>10.010109999999999</v>
      </c>
    </row>
    <row r="209" spans="1:13">
      <c r="A209" s="282">
        <v>200</v>
      </c>
      <c r="B209" s="254" t="s">
        <v>277</v>
      </c>
      <c r="C209" s="254">
        <v>223.1</v>
      </c>
      <c r="D209" s="289">
        <v>223.63333333333333</v>
      </c>
      <c r="E209" s="289">
        <v>221.46666666666664</v>
      </c>
      <c r="F209" s="289">
        <v>219.83333333333331</v>
      </c>
      <c r="G209" s="289">
        <v>217.66666666666663</v>
      </c>
      <c r="H209" s="289">
        <v>225.26666666666665</v>
      </c>
      <c r="I209" s="289">
        <v>227.43333333333334</v>
      </c>
      <c r="J209" s="289">
        <v>229.06666666666666</v>
      </c>
      <c r="K209" s="254">
        <v>225.8</v>
      </c>
      <c r="L209" s="254">
        <v>222</v>
      </c>
      <c r="M209" s="254">
        <v>3.3906700000000001</v>
      </c>
    </row>
    <row r="210" spans="1:13">
      <c r="A210" s="282">
        <v>201</v>
      </c>
      <c r="B210" s="254" t="s">
        <v>522</v>
      </c>
      <c r="C210" s="254">
        <v>950.55</v>
      </c>
      <c r="D210" s="289">
        <v>951.30000000000007</v>
      </c>
      <c r="E210" s="289">
        <v>932.60000000000014</v>
      </c>
      <c r="F210" s="289">
        <v>914.65000000000009</v>
      </c>
      <c r="G210" s="289">
        <v>895.95000000000016</v>
      </c>
      <c r="H210" s="289">
        <v>969.25000000000011</v>
      </c>
      <c r="I210" s="289">
        <v>987.95000000000016</v>
      </c>
      <c r="J210" s="289">
        <v>1005.9000000000001</v>
      </c>
      <c r="K210" s="254">
        <v>970</v>
      </c>
      <c r="L210" s="254">
        <v>933.35</v>
      </c>
      <c r="M210" s="254">
        <v>4.4403300000000003</v>
      </c>
    </row>
    <row r="211" spans="1:13">
      <c r="A211" s="282">
        <v>202</v>
      </c>
      <c r="B211" s="254" t="s">
        <v>118</v>
      </c>
      <c r="C211" s="254">
        <v>8.35</v>
      </c>
      <c r="D211" s="289">
        <v>8.4166666666666661</v>
      </c>
      <c r="E211" s="289">
        <v>8.2333333333333325</v>
      </c>
      <c r="F211" s="289">
        <v>8.1166666666666671</v>
      </c>
      <c r="G211" s="289">
        <v>7.9333333333333336</v>
      </c>
      <c r="H211" s="289">
        <v>8.5333333333333314</v>
      </c>
      <c r="I211" s="289">
        <v>8.716666666666665</v>
      </c>
      <c r="J211" s="289">
        <v>8.8333333333333304</v>
      </c>
      <c r="K211" s="254">
        <v>8.6</v>
      </c>
      <c r="L211" s="254">
        <v>8.3000000000000007</v>
      </c>
      <c r="M211" s="254">
        <v>981.67085999999995</v>
      </c>
    </row>
    <row r="212" spans="1:13">
      <c r="A212" s="282">
        <v>203</v>
      </c>
      <c r="B212" s="254" t="s">
        <v>195</v>
      </c>
      <c r="C212" s="254">
        <v>957.15</v>
      </c>
      <c r="D212" s="289">
        <v>963.29999999999984</v>
      </c>
      <c r="E212" s="289">
        <v>948.79999999999973</v>
      </c>
      <c r="F212" s="289">
        <v>940.44999999999993</v>
      </c>
      <c r="G212" s="289">
        <v>925.94999999999982</v>
      </c>
      <c r="H212" s="289">
        <v>971.64999999999964</v>
      </c>
      <c r="I212" s="289">
        <v>986.14999999999986</v>
      </c>
      <c r="J212" s="289">
        <v>994.49999999999955</v>
      </c>
      <c r="K212" s="254">
        <v>977.8</v>
      </c>
      <c r="L212" s="254">
        <v>954.95</v>
      </c>
      <c r="M212" s="254">
        <v>14.02209</v>
      </c>
    </row>
    <row r="213" spans="1:13">
      <c r="A213" s="282">
        <v>204</v>
      </c>
      <c r="B213" s="254" t="s">
        <v>528</v>
      </c>
      <c r="C213" s="254">
        <v>2221.4499999999998</v>
      </c>
      <c r="D213" s="289">
        <v>2208.1999999999998</v>
      </c>
      <c r="E213" s="289">
        <v>2166.5499999999997</v>
      </c>
      <c r="F213" s="289">
        <v>2111.65</v>
      </c>
      <c r="G213" s="289">
        <v>2070</v>
      </c>
      <c r="H213" s="289">
        <v>2263.0999999999995</v>
      </c>
      <c r="I213" s="289">
        <v>2304.7499999999991</v>
      </c>
      <c r="J213" s="289">
        <v>2359.6499999999992</v>
      </c>
      <c r="K213" s="254">
        <v>2249.85</v>
      </c>
      <c r="L213" s="254">
        <v>2153.3000000000002</v>
      </c>
      <c r="M213" s="254">
        <v>1.5828500000000001</v>
      </c>
    </row>
    <row r="214" spans="1:13">
      <c r="A214" s="282">
        <v>205</v>
      </c>
      <c r="B214" s="254" t="s">
        <v>196</v>
      </c>
      <c r="C214" s="289">
        <v>492.75</v>
      </c>
      <c r="D214" s="289">
        <v>497.95</v>
      </c>
      <c r="E214" s="289">
        <v>484.09999999999997</v>
      </c>
      <c r="F214" s="289">
        <v>475.45</v>
      </c>
      <c r="G214" s="289">
        <v>461.59999999999997</v>
      </c>
      <c r="H214" s="289">
        <v>506.59999999999997</v>
      </c>
      <c r="I214" s="289">
        <v>520.45000000000005</v>
      </c>
      <c r="J214" s="289">
        <v>529.09999999999991</v>
      </c>
      <c r="K214" s="289">
        <v>511.8</v>
      </c>
      <c r="L214" s="289">
        <v>489.3</v>
      </c>
      <c r="M214" s="289">
        <v>291.15571</v>
      </c>
    </row>
    <row r="215" spans="1:13">
      <c r="A215" s="282">
        <v>206</v>
      </c>
      <c r="B215" s="254" t="s">
        <v>197</v>
      </c>
      <c r="C215" s="289">
        <v>14.55</v>
      </c>
      <c r="D215" s="289">
        <v>14.583333333333334</v>
      </c>
      <c r="E215" s="289">
        <v>14.366666666666667</v>
      </c>
      <c r="F215" s="289">
        <v>14.183333333333334</v>
      </c>
      <c r="G215" s="289">
        <v>13.966666666666667</v>
      </c>
      <c r="H215" s="289">
        <v>14.766666666666667</v>
      </c>
      <c r="I215" s="289">
        <v>14.983333333333333</v>
      </c>
      <c r="J215" s="289">
        <v>15.166666666666668</v>
      </c>
      <c r="K215" s="289">
        <v>14.8</v>
      </c>
      <c r="L215" s="289">
        <v>14.4</v>
      </c>
      <c r="M215" s="289">
        <v>983.65621999999996</v>
      </c>
    </row>
    <row r="216" spans="1:13">
      <c r="A216" s="282">
        <v>207</v>
      </c>
      <c r="B216" s="254" t="s">
        <v>198</v>
      </c>
      <c r="C216" s="289">
        <v>185.6</v>
      </c>
      <c r="D216" s="289">
        <v>186.73333333333332</v>
      </c>
      <c r="E216" s="289">
        <v>182.51666666666665</v>
      </c>
      <c r="F216" s="289">
        <v>179.43333333333334</v>
      </c>
      <c r="G216" s="289">
        <v>175.21666666666667</v>
      </c>
      <c r="H216" s="289">
        <v>189.81666666666663</v>
      </c>
      <c r="I216" s="289">
        <v>194.03333333333327</v>
      </c>
      <c r="J216" s="289">
        <v>197.11666666666662</v>
      </c>
      <c r="K216" s="289">
        <v>190.95</v>
      </c>
      <c r="L216" s="289">
        <v>183.65</v>
      </c>
      <c r="M216" s="289">
        <v>114.35285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0" sqref="C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2"/>
      <c r="B1" s="59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44319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60"/>
      <c r="L9" s="267"/>
      <c r="M9" s="268"/>
    </row>
    <row r="10" spans="1:15" ht="42.75" customHeight="1">
      <c r="A10" s="584"/>
      <c r="B10" s="586"/>
      <c r="C10" s="591" t="s">
        <v>23</v>
      </c>
      <c r="D10" s="59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5" t="s">
        <v>284</v>
      </c>
      <c r="C11" s="492">
        <v>25537.95</v>
      </c>
      <c r="D11" s="493">
        <v>25470.433333333334</v>
      </c>
      <c r="E11" s="493">
        <v>25172.26666666667</v>
      </c>
      <c r="F11" s="493">
        <v>24806.583333333336</v>
      </c>
      <c r="G11" s="493">
        <v>24508.416666666672</v>
      </c>
      <c r="H11" s="493">
        <v>25836.116666666669</v>
      </c>
      <c r="I11" s="493">
        <v>26134.283333333333</v>
      </c>
      <c r="J11" s="493">
        <v>26499.966666666667</v>
      </c>
      <c r="K11" s="492">
        <v>25768.6</v>
      </c>
      <c r="L11" s="492">
        <v>25104.75</v>
      </c>
      <c r="M11" s="492">
        <v>8.0509999999999998E-2</v>
      </c>
    </row>
    <row r="12" spans="1:15" ht="12" customHeight="1">
      <c r="A12" s="254">
        <v>2</v>
      </c>
      <c r="B12" s="495" t="s">
        <v>785</v>
      </c>
      <c r="C12" s="492">
        <v>1381.25</v>
      </c>
      <c r="D12" s="493">
        <v>1380.2166666666665</v>
      </c>
      <c r="E12" s="493">
        <v>1361.0333333333328</v>
      </c>
      <c r="F12" s="493">
        <v>1340.8166666666664</v>
      </c>
      <c r="G12" s="493">
        <v>1321.6333333333328</v>
      </c>
      <c r="H12" s="493">
        <v>1400.4333333333329</v>
      </c>
      <c r="I12" s="493">
        <v>1419.6166666666668</v>
      </c>
      <c r="J12" s="493">
        <v>1439.833333333333</v>
      </c>
      <c r="K12" s="492">
        <v>1399.4</v>
      </c>
      <c r="L12" s="492">
        <v>1360</v>
      </c>
      <c r="M12" s="492">
        <v>1.67258</v>
      </c>
    </row>
    <row r="13" spans="1:15" ht="12" customHeight="1">
      <c r="A13" s="254">
        <v>3</v>
      </c>
      <c r="B13" s="495" t="s">
        <v>816</v>
      </c>
      <c r="C13" s="492">
        <v>1805.4</v>
      </c>
      <c r="D13" s="493">
        <v>1812.1666666666667</v>
      </c>
      <c r="E13" s="493">
        <v>1764.3333333333335</v>
      </c>
      <c r="F13" s="493">
        <v>1723.2666666666667</v>
      </c>
      <c r="G13" s="493">
        <v>1675.4333333333334</v>
      </c>
      <c r="H13" s="493">
        <v>1853.2333333333336</v>
      </c>
      <c r="I13" s="493">
        <v>1901.0666666666671</v>
      </c>
      <c r="J13" s="493">
        <v>1942.1333333333337</v>
      </c>
      <c r="K13" s="492">
        <v>1860</v>
      </c>
      <c r="L13" s="492">
        <v>1771.1</v>
      </c>
      <c r="M13" s="492">
        <v>1.4510000000000001</v>
      </c>
    </row>
    <row r="14" spans="1:15" ht="12" customHeight="1">
      <c r="A14" s="254">
        <v>4</v>
      </c>
      <c r="B14" s="495" t="s">
        <v>38</v>
      </c>
      <c r="C14" s="492">
        <v>1882.75</v>
      </c>
      <c r="D14" s="493">
        <v>1880.4166666666667</v>
      </c>
      <c r="E14" s="493">
        <v>1857.3833333333334</v>
      </c>
      <c r="F14" s="493">
        <v>1832.0166666666667</v>
      </c>
      <c r="G14" s="493">
        <v>1808.9833333333333</v>
      </c>
      <c r="H14" s="493">
        <v>1905.7833333333335</v>
      </c>
      <c r="I14" s="493">
        <v>1928.8166666666668</v>
      </c>
      <c r="J14" s="493">
        <v>1954.1833333333336</v>
      </c>
      <c r="K14" s="492">
        <v>1903.45</v>
      </c>
      <c r="L14" s="492">
        <v>1855.05</v>
      </c>
      <c r="M14" s="492">
        <v>10.811669999999999</v>
      </c>
    </row>
    <row r="15" spans="1:15" ht="12" customHeight="1">
      <c r="A15" s="254">
        <v>5</v>
      </c>
      <c r="B15" s="495" t="s">
        <v>285</v>
      </c>
      <c r="C15" s="492">
        <v>1862.75</v>
      </c>
      <c r="D15" s="493">
        <v>1869.9333333333334</v>
      </c>
      <c r="E15" s="493">
        <v>1848.9666666666667</v>
      </c>
      <c r="F15" s="493">
        <v>1835.1833333333334</v>
      </c>
      <c r="G15" s="493">
        <v>1814.2166666666667</v>
      </c>
      <c r="H15" s="493">
        <v>1883.7166666666667</v>
      </c>
      <c r="I15" s="493">
        <v>1904.6833333333334</v>
      </c>
      <c r="J15" s="493">
        <v>1918.4666666666667</v>
      </c>
      <c r="K15" s="492">
        <v>1890.9</v>
      </c>
      <c r="L15" s="492">
        <v>1856.15</v>
      </c>
      <c r="M15" s="492">
        <v>0.10098</v>
      </c>
    </row>
    <row r="16" spans="1:15" ht="12" customHeight="1">
      <c r="A16" s="254">
        <v>6</v>
      </c>
      <c r="B16" s="495" t="s">
        <v>286</v>
      </c>
      <c r="C16" s="492">
        <v>1302.25</v>
      </c>
      <c r="D16" s="493">
        <v>1307.7</v>
      </c>
      <c r="E16" s="493">
        <v>1290.5500000000002</v>
      </c>
      <c r="F16" s="493">
        <v>1278.8500000000001</v>
      </c>
      <c r="G16" s="493">
        <v>1261.7000000000003</v>
      </c>
      <c r="H16" s="493">
        <v>1319.4</v>
      </c>
      <c r="I16" s="493">
        <v>1336.5500000000002</v>
      </c>
      <c r="J16" s="493">
        <v>1348.25</v>
      </c>
      <c r="K16" s="492">
        <v>1324.85</v>
      </c>
      <c r="L16" s="492">
        <v>1296</v>
      </c>
      <c r="M16" s="492">
        <v>5.8042600000000002</v>
      </c>
    </row>
    <row r="17" spans="1:13" ht="12" customHeight="1">
      <c r="A17" s="254">
        <v>7</v>
      </c>
      <c r="B17" s="495" t="s">
        <v>222</v>
      </c>
      <c r="C17" s="492">
        <v>1004.3</v>
      </c>
      <c r="D17" s="493">
        <v>1027.7833333333335</v>
      </c>
      <c r="E17" s="493">
        <v>971.56666666666706</v>
      </c>
      <c r="F17" s="493">
        <v>938.83333333333348</v>
      </c>
      <c r="G17" s="493">
        <v>882.61666666666702</v>
      </c>
      <c r="H17" s="493">
        <v>1060.5166666666671</v>
      </c>
      <c r="I17" s="493">
        <v>1116.7333333333338</v>
      </c>
      <c r="J17" s="493">
        <v>1149.4666666666672</v>
      </c>
      <c r="K17" s="492">
        <v>1084</v>
      </c>
      <c r="L17" s="492">
        <v>995.05</v>
      </c>
      <c r="M17" s="492">
        <v>69.573750000000004</v>
      </c>
    </row>
    <row r="18" spans="1:13" ht="12" customHeight="1">
      <c r="A18" s="254">
        <v>8</v>
      </c>
      <c r="B18" s="495" t="s">
        <v>734</v>
      </c>
      <c r="C18" s="492">
        <v>709.95</v>
      </c>
      <c r="D18" s="493">
        <v>712.51666666666677</v>
      </c>
      <c r="E18" s="493">
        <v>703.03333333333353</v>
      </c>
      <c r="F18" s="493">
        <v>696.11666666666679</v>
      </c>
      <c r="G18" s="493">
        <v>686.63333333333355</v>
      </c>
      <c r="H18" s="493">
        <v>719.43333333333351</v>
      </c>
      <c r="I18" s="493">
        <v>728.91666666666686</v>
      </c>
      <c r="J18" s="493">
        <v>735.83333333333348</v>
      </c>
      <c r="K18" s="492">
        <v>722</v>
      </c>
      <c r="L18" s="492">
        <v>705.6</v>
      </c>
      <c r="M18" s="492">
        <v>2.5840999999999998</v>
      </c>
    </row>
    <row r="19" spans="1:13" ht="12" customHeight="1">
      <c r="A19" s="254">
        <v>9</v>
      </c>
      <c r="B19" s="495" t="s">
        <v>735</v>
      </c>
      <c r="C19" s="492">
        <v>1604.85</v>
      </c>
      <c r="D19" s="493">
        <v>1593.3666666666668</v>
      </c>
      <c r="E19" s="493">
        <v>1541.9833333333336</v>
      </c>
      <c r="F19" s="493">
        <v>1479.1166666666668</v>
      </c>
      <c r="G19" s="493">
        <v>1427.7333333333336</v>
      </c>
      <c r="H19" s="493">
        <v>1656.2333333333336</v>
      </c>
      <c r="I19" s="493">
        <v>1707.6166666666668</v>
      </c>
      <c r="J19" s="493">
        <v>1770.4833333333336</v>
      </c>
      <c r="K19" s="492">
        <v>1644.75</v>
      </c>
      <c r="L19" s="492">
        <v>1530.5</v>
      </c>
      <c r="M19" s="492">
        <v>9.7252700000000001</v>
      </c>
    </row>
    <row r="20" spans="1:13" ht="12" customHeight="1">
      <c r="A20" s="254">
        <v>10</v>
      </c>
      <c r="B20" s="495" t="s">
        <v>287</v>
      </c>
      <c r="C20" s="492">
        <v>2274.65</v>
      </c>
      <c r="D20" s="493">
        <v>2259.6833333333334</v>
      </c>
      <c r="E20" s="493">
        <v>2219.9666666666667</v>
      </c>
      <c r="F20" s="493">
        <v>2165.2833333333333</v>
      </c>
      <c r="G20" s="493">
        <v>2125.5666666666666</v>
      </c>
      <c r="H20" s="493">
        <v>2314.3666666666668</v>
      </c>
      <c r="I20" s="493">
        <v>2354.0833333333339</v>
      </c>
      <c r="J20" s="493">
        <v>2408.7666666666669</v>
      </c>
      <c r="K20" s="492">
        <v>2299.4</v>
      </c>
      <c r="L20" s="492">
        <v>2205</v>
      </c>
      <c r="M20" s="492">
        <v>1.21332</v>
      </c>
    </row>
    <row r="21" spans="1:13" ht="12" customHeight="1">
      <c r="A21" s="254">
        <v>11</v>
      </c>
      <c r="B21" s="495" t="s">
        <v>288</v>
      </c>
      <c r="C21" s="492">
        <v>15151.75</v>
      </c>
      <c r="D21" s="493">
        <v>15098.9</v>
      </c>
      <c r="E21" s="493">
        <v>14902.849999999999</v>
      </c>
      <c r="F21" s="493">
        <v>14653.949999999999</v>
      </c>
      <c r="G21" s="493">
        <v>14457.899999999998</v>
      </c>
      <c r="H21" s="493">
        <v>15347.8</v>
      </c>
      <c r="I21" s="493">
        <v>15543.849999999999</v>
      </c>
      <c r="J21" s="493">
        <v>15792.75</v>
      </c>
      <c r="K21" s="492">
        <v>15294.95</v>
      </c>
      <c r="L21" s="492">
        <v>14850</v>
      </c>
      <c r="M21" s="492">
        <v>0.11975</v>
      </c>
    </row>
    <row r="22" spans="1:13" ht="12" customHeight="1">
      <c r="A22" s="254">
        <v>12</v>
      </c>
      <c r="B22" s="495" t="s">
        <v>40</v>
      </c>
      <c r="C22" s="492">
        <v>1158.7</v>
      </c>
      <c r="D22" s="493">
        <v>1167.55</v>
      </c>
      <c r="E22" s="493">
        <v>1134.1499999999999</v>
      </c>
      <c r="F22" s="493">
        <v>1109.5999999999999</v>
      </c>
      <c r="G22" s="493">
        <v>1076.1999999999998</v>
      </c>
      <c r="H22" s="493">
        <v>1192.0999999999999</v>
      </c>
      <c r="I22" s="493">
        <v>1225.5</v>
      </c>
      <c r="J22" s="493">
        <v>1250.05</v>
      </c>
      <c r="K22" s="492">
        <v>1200.95</v>
      </c>
      <c r="L22" s="492">
        <v>1143</v>
      </c>
      <c r="M22" s="492">
        <v>42.325000000000003</v>
      </c>
    </row>
    <row r="23" spans="1:13">
      <c r="A23" s="254">
        <v>13</v>
      </c>
      <c r="B23" s="495" t="s">
        <v>289</v>
      </c>
      <c r="C23" s="492">
        <v>1018.95</v>
      </c>
      <c r="D23" s="493">
        <v>1026.1833333333334</v>
      </c>
      <c r="E23" s="493">
        <v>1003.7666666666669</v>
      </c>
      <c r="F23" s="493">
        <v>988.58333333333348</v>
      </c>
      <c r="G23" s="493">
        <v>966.16666666666697</v>
      </c>
      <c r="H23" s="493">
        <v>1041.3666666666668</v>
      </c>
      <c r="I23" s="493">
        <v>1063.7833333333333</v>
      </c>
      <c r="J23" s="493">
        <v>1078.9666666666667</v>
      </c>
      <c r="K23" s="492">
        <v>1048.5999999999999</v>
      </c>
      <c r="L23" s="492">
        <v>1011</v>
      </c>
      <c r="M23" s="492">
        <v>4.6663100000000002</v>
      </c>
    </row>
    <row r="24" spans="1:13">
      <c r="A24" s="254">
        <v>14</v>
      </c>
      <c r="B24" s="495" t="s">
        <v>41</v>
      </c>
      <c r="C24" s="492">
        <v>730.05</v>
      </c>
      <c r="D24" s="493">
        <v>738</v>
      </c>
      <c r="E24" s="493">
        <v>716.55</v>
      </c>
      <c r="F24" s="493">
        <v>703.05</v>
      </c>
      <c r="G24" s="493">
        <v>681.59999999999991</v>
      </c>
      <c r="H24" s="493">
        <v>751.5</v>
      </c>
      <c r="I24" s="493">
        <v>772.95</v>
      </c>
      <c r="J24" s="493">
        <v>786.45</v>
      </c>
      <c r="K24" s="492">
        <v>759.45</v>
      </c>
      <c r="L24" s="492">
        <v>724.5</v>
      </c>
      <c r="M24" s="492">
        <v>126.00933999999999</v>
      </c>
    </row>
    <row r="25" spans="1:13">
      <c r="A25" s="254">
        <v>15</v>
      </c>
      <c r="B25" s="495" t="s">
        <v>831</v>
      </c>
      <c r="C25" s="492">
        <v>1150.75</v>
      </c>
      <c r="D25" s="493">
        <v>1146.45</v>
      </c>
      <c r="E25" s="493">
        <v>1133.3000000000002</v>
      </c>
      <c r="F25" s="493">
        <v>1115.8500000000001</v>
      </c>
      <c r="G25" s="493">
        <v>1102.7000000000003</v>
      </c>
      <c r="H25" s="493">
        <v>1163.9000000000001</v>
      </c>
      <c r="I25" s="493">
        <v>1177.0500000000002</v>
      </c>
      <c r="J25" s="493">
        <v>1194.5</v>
      </c>
      <c r="K25" s="492">
        <v>1159.5999999999999</v>
      </c>
      <c r="L25" s="492">
        <v>1129</v>
      </c>
      <c r="M25" s="492">
        <v>12.75816</v>
      </c>
    </row>
    <row r="26" spans="1:13">
      <c r="A26" s="254">
        <v>16</v>
      </c>
      <c r="B26" s="495" t="s">
        <v>290</v>
      </c>
      <c r="C26" s="492">
        <v>1049.9000000000001</v>
      </c>
      <c r="D26" s="493">
        <v>1048.3666666666668</v>
      </c>
      <c r="E26" s="493">
        <v>1036.7333333333336</v>
      </c>
      <c r="F26" s="493">
        <v>1023.5666666666668</v>
      </c>
      <c r="G26" s="493">
        <v>1011.9333333333336</v>
      </c>
      <c r="H26" s="493">
        <v>1061.5333333333335</v>
      </c>
      <c r="I26" s="493">
        <v>1073.1666666666667</v>
      </c>
      <c r="J26" s="493">
        <v>1086.3333333333335</v>
      </c>
      <c r="K26" s="492">
        <v>1060</v>
      </c>
      <c r="L26" s="492">
        <v>1035.2</v>
      </c>
      <c r="M26" s="492">
        <v>4.3921999999999999</v>
      </c>
    </row>
    <row r="27" spans="1:13">
      <c r="A27" s="254">
        <v>17</v>
      </c>
      <c r="B27" s="495" t="s">
        <v>223</v>
      </c>
      <c r="C27" s="492">
        <v>114.55</v>
      </c>
      <c r="D27" s="493">
        <v>114.78333333333335</v>
      </c>
      <c r="E27" s="493">
        <v>113.11666666666669</v>
      </c>
      <c r="F27" s="493">
        <v>111.68333333333334</v>
      </c>
      <c r="G27" s="493">
        <v>110.01666666666668</v>
      </c>
      <c r="H27" s="493">
        <v>116.2166666666667</v>
      </c>
      <c r="I27" s="493">
        <v>117.88333333333335</v>
      </c>
      <c r="J27" s="493">
        <v>119.31666666666671</v>
      </c>
      <c r="K27" s="492">
        <v>116.45</v>
      </c>
      <c r="L27" s="492">
        <v>113.35</v>
      </c>
      <c r="M27" s="492">
        <v>20.195930000000001</v>
      </c>
    </row>
    <row r="28" spans="1:13">
      <c r="A28" s="254">
        <v>18</v>
      </c>
      <c r="B28" s="495" t="s">
        <v>224</v>
      </c>
      <c r="C28" s="492">
        <v>175</v>
      </c>
      <c r="D28" s="493">
        <v>175.93333333333331</v>
      </c>
      <c r="E28" s="493">
        <v>173.36666666666662</v>
      </c>
      <c r="F28" s="493">
        <v>171.73333333333332</v>
      </c>
      <c r="G28" s="493">
        <v>169.16666666666663</v>
      </c>
      <c r="H28" s="493">
        <v>177.56666666666661</v>
      </c>
      <c r="I28" s="493">
        <v>180.13333333333327</v>
      </c>
      <c r="J28" s="493">
        <v>181.76666666666659</v>
      </c>
      <c r="K28" s="492">
        <v>178.5</v>
      </c>
      <c r="L28" s="492">
        <v>174.3</v>
      </c>
      <c r="M28" s="492">
        <v>19.34646</v>
      </c>
    </row>
    <row r="29" spans="1:13">
      <c r="A29" s="254">
        <v>19</v>
      </c>
      <c r="B29" s="495" t="s">
        <v>291</v>
      </c>
      <c r="C29" s="492">
        <v>400.7</v>
      </c>
      <c r="D29" s="493">
        <v>400.25</v>
      </c>
      <c r="E29" s="493">
        <v>393.05</v>
      </c>
      <c r="F29" s="493">
        <v>385.40000000000003</v>
      </c>
      <c r="G29" s="493">
        <v>378.20000000000005</v>
      </c>
      <c r="H29" s="493">
        <v>407.9</v>
      </c>
      <c r="I29" s="493">
        <v>415.1</v>
      </c>
      <c r="J29" s="493">
        <v>422.74999999999994</v>
      </c>
      <c r="K29" s="492">
        <v>407.45</v>
      </c>
      <c r="L29" s="492">
        <v>392.6</v>
      </c>
      <c r="M29" s="492">
        <v>2.3536999999999999</v>
      </c>
    </row>
    <row r="30" spans="1:13">
      <c r="A30" s="254">
        <v>20</v>
      </c>
      <c r="B30" s="495" t="s">
        <v>292</v>
      </c>
      <c r="C30" s="492">
        <v>304.2</v>
      </c>
      <c r="D30" s="493">
        <v>308.21666666666664</v>
      </c>
      <c r="E30" s="493">
        <v>298.48333333333329</v>
      </c>
      <c r="F30" s="493">
        <v>292.76666666666665</v>
      </c>
      <c r="G30" s="493">
        <v>283.0333333333333</v>
      </c>
      <c r="H30" s="493">
        <v>313.93333333333328</v>
      </c>
      <c r="I30" s="493">
        <v>323.66666666666663</v>
      </c>
      <c r="J30" s="493">
        <v>329.38333333333327</v>
      </c>
      <c r="K30" s="492">
        <v>317.95</v>
      </c>
      <c r="L30" s="492">
        <v>302.5</v>
      </c>
      <c r="M30" s="492">
        <v>3.3640300000000001</v>
      </c>
    </row>
    <row r="31" spans="1:13">
      <c r="A31" s="254">
        <v>21</v>
      </c>
      <c r="B31" s="495" t="s">
        <v>736</v>
      </c>
      <c r="C31" s="492">
        <v>5522.95</v>
      </c>
      <c r="D31" s="493">
        <v>5518.3666666666659</v>
      </c>
      <c r="E31" s="493">
        <v>5481.5833333333321</v>
      </c>
      <c r="F31" s="493">
        <v>5440.2166666666662</v>
      </c>
      <c r="G31" s="493">
        <v>5403.4333333333325</v>
      </c>
      <c r="H31" s="493">
        <v>5559.7333333333318</v>
      </c>
      <c r="I31" s="493">
        <v>5596.5166666666664</v>
      </c>
      <c r="J31" s="493">
        <v>5637.8833333333314</v>
      </c>
      <c r="K31" s="492">
        <v>5555.15</v>
      </c>
      <c r="L31" s="492">
        <v>5477</v>
      </c>
      <c r="M31" s="492">
        <v>0.32528000000000001</v>
      </c>
    </row>
    <row r="32" spans="1:13">
      <c r="A32" s="254">
        <v>22</v>
      </c>
      <c r="B32" s="495" t="s">
        <v>225</v>
      </c>
      <c r="C32" s="492">
        <v>1840.1</v>
      </c>
      <c r="D32" s="493">
        <v>1865.1333333333332</v>
      </c>
      <c r="E32" s="493">
        <v>1800.2666666666664</v>
      </c>
      <c r="F32" s="493">
        <v>1760.4333333333332</v>
      </c>
      <c r="G32" s="493">
        <v>1695.5666666666664</v>
      </c>
      <c r="H32" s="493">
        <v>1904.9666666666665</v>
      </c>
      <c r="I32" s="493">
        <v>1969.8333333333333</v>
      </c>
      <c r="J32" s="493">
        <v>2009.6666666666665</v>
      </c>
      <c r="K32" s="492">
        <v>1930</v>
      </c>
      <c r="L32" s="492">
        <v>1825.3</v>
      </c>
      <c r="M32" s="492">
        <v>2.8977200000000001</v>
      </c>
    </row>
    <row r="33" spans="1:13">
      <c r="A33" s="254">
        <v>23</v>
      </c>
      <c r="B33" s="495" t="s">
        <v>293</v>
      </c>
      <c r="C33" s="492">
        <v>2243.15</v>
      </c>
      <c r="D33" s="493">
        <v>2238.8166666666671</v>
      </c>
      <c r="E33" s="493">
        <v>2204.3333333333339</v>
      </c>
      <c r="F33" s="493">
        <v>2165.5166666666669</v>
      </c>
      <c r="G33" s="493">
        <v>2131.0333333333338</v>
      </c>
      <c r="H33" s="493">
        <v>2277.6333333333341</v>
      </c>
      <c r="I33" s="493">
        <v>2312.1166666666668</v>
      </c>
      <c r="J33" s="493">
        <v>2350.9333333333343</v>
      </c>
      <c r="K33" s="492">
        <v>2273.3000000000002</v>
      </c>
      <c r="L33" s="492">
        <v>2200</v>
      </c>
      <c r="M33" s="492">
        <v>0.36575000000000002</v>
      </c>
    </row>
    <row r="34" spans="1:13">
      <c r="A34" s="254">
        <v>24</v>
      </c>
      <c r="B34" s="495" t="s">
        <v>737</v>
      </c>
      <c r="C34" s="492">
        <v>110.05</v>
      </c>
      <c r="D34" s="493">
        <v>108.75</v>
      </c>
      <c r="E34" s="493">
        <v>106.3</v>
      </c>
      <c r="F34" s="493">
        <v>102.55</v>
      </c>
      <c r="G34" s="493">
        <v>100.1</v>
      </c>
      <c r="H34" s="493">
        <v>112.5</v>
      </c>
      <c r="I34" s="493">
        <v>114.94999999999999</v>
      </c>
      <c r="J34" s="493">
        <v>118.7</v>
      </c>
      <c r="K34" s="492">
        <v>111.2</v>
      </c>
      <c r="L34" s="492">
        <v>105</v>
      </c>
      <c r="M34" s="492">
        <v>10.105029999999999</v>
      </c>
    </row>
    <row r="35" spans="1:13">
      <c r="A35" s="254">
        <v>25</v>
      </c>
      <c r="B35" s="495" t="s">
        <v>294</v>
      </c>
      <c r="C35" s="492">
        <v>985.7</v>
      </c>
      <c r="D35" s="493">
        <v>985.19999999999993</v>
      </c>
      <c r="E35" s="493">
        <v>975.49999999999989</v>
      </c>
      <c r="F35" s="493">
        <v>965.3</v>
      </c>
      <c r="G35" s="493">
        <v>955.59999999999991</v>
      </c>
      <c r="H35" s="493">
        <v>995.39999999999986</v>
      </c>
      <c r="I35" s="493">
        <v>1005.0999999999999</v>
      </c>
      <c r="J35" s="493">
        <v>1015.2999999999998</v>
      </c>
      <c r="K35" s="492">
        <v>994.9</v>
      </c>
      <c r="L35" s="492">
        <v>975</v>
      </c>
      <c r="M35" s="492">
        <v>2.4998100000000001</v>
      </c>
    </row>
    <row r="36" spans="1:13">
      <c r="A36" s="254">
        <v>26</v>
      </c>
      <c r="B36" s="495" t="s">
        <v>226</v>
      </c>
      <c r="C36" s="492">
        <v>2759.05</v>
      </c>
      <c r="D36" s="493">
        <v>2753.1166666666668</v>
      </c>
      <c r="E36" s="493">
        <v>2718.2333333333336</v>
      </c>
      <c r="F36" s="493">
        <v>2677.416666666667</v>
      </c>
      <c r="G36" s="493">
        <v>2642.5333333333338</v>
      </c>
      <c r="H36" s="493">
        <v>2793.9333333333334</v>
      </c>
      <c r="I36" s="493">
        <v>2828.8166666666666</v>
      </c>
      <c r="J36" s="493">
        <v>2869.6333333333332</v>
      </c>
      <c r="K36" s="492">
        <v>2788</v>
      </c>
      <c r="L36" s="492">
        <v>2712.3</v>
      </c>
      <c r="M36" s="492">
        <v>1.3340000000000001</v>
      </c>
    </row>
    <row r="37" spans="1:13">
      <c r="A37" s="254">
        <v>27</v>
      </c>
      <c r="B37" s="495" t="s">
        <v>738</v>
      </c>
      <c r="C37" s="492">
        <v>8471.7000000000007</v>
      </c>
      <c r="D37" s="493">
        <v>8342.3000000000011</v>
      </c>
      <c r="E37" s="493">
        <v>8040.6000000000022</v>
      </c>
      <c r="F37" s="493">
        <v>7609.5000000000009</v>
      </c>
      <c r="G37" s="493">
        <v>7307.800000000002</v>
      </c>
      <c r="H37" s="493">
        <v>8773.4000000000015</v>
      </c>
      <c r="I37" s="493">
        <v>9075.1000000000022</v>
      </c>
      <c r="J37" s="493">
        <v>9506.2000000000025</v>
      </c>
      <c r="K37" s="492">
        <v>8644</v>
      </c>
      <c r="L37" s="492">
        <v>7911.2</v>
      </c>
      <c r="M37" s="492">
        <v>1.89097</v>
      </c>
    </row>
    <row r="38" spans="1:13">
      <c r="A38" s="254">
        <v>28</v>
      </c>
      <c r="B38" s="495" t="s">
        <v>800</v>
      </c>
      <c r="C38" s="492">
        <v>19.3</v>
      </c>
      <c r="D38" s="493">
        <v>19.3</v>
      </c>
      <c r="E38" s="493">
        <v>19</v>
      </c>
      <c r="F38" s="493">
        <v>18.7</v>
      </c>
      <c r="G38" s="493">
        <v>18.399999999999999</v>
      </c>
      <c r="H38" s="493">
        <v>19.600000000000001</v>
      </c>
      <c r="I38" s="493">
        <v>19.900000000000006</v>
      </c>
      <c r="J38" s="493">
        <v>20.200000000000003</v>
      </c>
      <c r="K38" s="492">
        <v>19.600000000000001</v>
      </c>
      <c r="L38" s="492">
        <v>19</v>
      </c>
      <c r="M38" s="492">
        <v>141.12653</v>
      </c>
    </row>
    <row r="39" spans="1:13">
      <c r="A39" s="254">
        <v>29</v>
      </c>
      <c r="B39" s="495" t="s">
        <v>44</v>
      </c>
      <c r="C39" s="492">
        <v>810.75</v>
      </c>
      <c r="D39" s="493">
        <v>807.08333333333337</v>
      </c>
      <c r="E39" s="493">
        <v>799.26666666666677</v>
      </c>
      <c r="F39" s="493">
        <v>787.78333333333342</v>
      </c>
      <c r="G39" s="493">
        <v>779.96666666666681</v>
      </c>
      <c r="H39" s="493">
        <v>818.56666666666672</v>
      </c>
      <c r="I39" s="493">
        <v>826.38333333333333</v>
      </c>
      <c r="J39" s="493">
        <v>837.86666666666667</v>
      </c>
      <c r="K39" s="492">
        <v>814.9</v>
      </c>
      <c r="L39" s="492">
        <v>795.6</v>
      </c>
      <c r="M39" s="492">
        <v>9.1788299999999996</v>
      </c>
    </row>
    <row r="40" spans="1:13">
      <c r="A40" s="254">
        <v>30</v>
      </c>
      <c r="B40" s="495" t="s">
        <v>296</v>
      </c>
      <c r="C40" s="492">
        <v>3099.3</v>
      </c>
      <c r="D40" s="493">
        <v>3123.7999999999997</v>
      </c>
      <c r="E40" s="493">
        <v>3058.4999999999995</v>
      </c>
      <c r="F40" s="493">
        <v>3017.7</v>
      </c>
      <c r="G40" s="493">
        <v>2952.3999999999996</v>
      </c>
      <c r="H40" s="493">
        <v>3164.5999999999995</v>
      </c>
      <c r="I40" s="493">
        <v>3229.8999999999996</v>
      </c>
      <c r="J40" s="493">
        <v>3270.6999999999994</v>
      </c>
      <c r="K40" s="492">
        <v>3189.1</v>
      </c>
      <c r="L40" s="492">
        <v>3083</v>
      </c>
      <c r="M40" s="492">
        <v>0.66239999999999999</v>
      </c>
    </row>
    <row r="41" spans="1:13">
      <c r="A41" s="254">
        <v>31</v>
      </c>
      <c r="B41" s="495" t="s">
        <v>45</v>
      </c>
      <c r="C41" s="492">
        <v>309.05</v>
      </c>
      <c r="D41" s="493">
        <v>311.88333333333338</v>
      </c>
      <c r="E41" s="493">
        <v>303.91666666666674</v>
      </c>
      <c r="F41" s="493">
        <v>298.78333333333336</v>
      </c>
      <c r="G41" s="493">
        <v>290.81666666666672</v>
      </c>
      <c r="H41" s="493">
        <v>317.01666666666677</v>
      </c>
      <c r="I41" s="493">
        <v>324.98333333333335</v>
      </c>
      <c r="J41" s="493">
        <v>330.11666666666679</v>
      </c>
      <c r="K41" s="492">
        <v>319.85000000000002</v>
      </c>
      <c r="L41" s="492">
        <v>306.75</v>
      </c>
      <c r="M41" s="492">
        <v>198.22884999999999</v>
      </c>
    </row>
    <row r="42" spans="1:13">
      <c r="A42" s="254">
        <v>32</v>
      </c>
      <c r="B42" s="495" t="s">
        <v>46</v>
      </c>
      <c r="C42" s="492">
        <v>3197.5</v>
      </c>
      <c r="D42" s="493">
        <v>3230.1</v>
      </c>
      <c r="E42" s="493">
        <v>3150.2</v>
      </c>
      <c r="F42" s="493">
        <v>3102.9</v>
      </c>
      <c r="G42" s="493">
        <v>3023</v>
      </c>
      <c r="H42" s="493">
        <v>3277.3999999999996</v>
      </c>
      <c r="I42" s="493">
        <v>3357.3</v>
      </c>
      <c r="J42" s="493">
        <v>3404.5999999999995</v>
      </c>
      <c r="K42" s="492">
        <v>3310</v>
      </c>
      <c r="L42" s="492">
        <v>3182.8</v>
      </c>
      <c r="M42" s="492">
        <v>9.0656199999999991</v>
      </c>
    </row>
    <row r="43" spans="1:13">
      <c r="A43" s="254">
        <v>33</v>
      </c>
      <c r="B43" s="495" t="s">
        <v>47</v>
      </c>
      <c r="C43" s="492">
        <v>216.35</v>
      </c>
      <c r="D43" s="493">
        <v>214.31666666666669</v>
      </c>
      <c r="E43" s="493">
        <v>205.03333333333339</v>
      </c>
      <c r="F43" s="493">
        <v>193.7166666666667</v>
      </c>
      <c r="G43" s="493">
        <v>184.43333333333339</v>
      </c>
      <c r="H43" s="493">
        <v>225.63333333333338</v>
      </c>
      <c r="I43" s="493">
        <v>234.91666666666669</v>
      </c>
      <c r="J43" s="493">
        <v>246.23333333333338</v>
      </c>
      <c r="K43" s="492">
        <v>223.6</v>
      </c>
      <c r="L43" s="492">
        <v>203</v>
      </c>
      <c r="M43" s="492">
        <v>197.47072</v>
      </c>
    </row>
    <row r="44" spans="1:13">
      <c r="A44" s="254">
        <v>34</v>
      </c>
      <c r="B44" s="495" t="s">
        <v>48</v>
      </c>
      <c r="C44" s="492">
        <v>112.7</v>
      </c>
      <c r="D44" s="493">
        <v>113.51666666666665</v>
      </c>
      <c r="E44" s="493">
        <v>111.2833333333333</v>
      </c>
      <c r="F44" s="493">
        <v>109.86666666666665</v>
      </c>
      <c r="G44" s="493">
        <v>107.6333333333333</v>
      </c>
      <c r="H44" s="493">
        <v>114.93333333333331</v>
      </c>
      <c r="I44" s="493">
        <v>117.16666666666666</v>
      </c>
      <c r="J44" s="493">
        <v>118.58333333333331</v>
      </c>
      <c r="K44" s="492">
        <v>115.75</v>
      </c>
      <c r="L44" s="492">
        <v>112.1</v>
      </c>
      <c r="M44" s="492">
        <v>179.70808</v>
      </c>
    </row>
    <row r="45" spans="1:13">
      <c r="A45" s="254">
        <v>35</v>
      </c>
      <c r="B45" s="495" t="s">
        <v>297</v>
      </c>
      <c r="C45" s="492">
        <v>82.55</v>
      </c>
      <c r="D45" s="493">
        <v>83.483333333333334</v>
      </c>
      <c r="E45" s="493">
        <v>81.066666666666663</v>
      </c>
      <c r="F45" s="493">
        <v>79.583333333333329</v>
      </c>
      <c r="G45" s="493">
        <v>77.166666666666657</v>
      </c>
      <c r="H45" s="493">
        <v>84.966666666666669</v>
      </c>
      <c r="I45" s="493">
        <v>87.383333333333326</v>
      </c>
      <c r="J45" s="493">
        <v>88.866666666666674</v>
      </c>
      <c r="K45" s="492">
        <v>85.9</v>
      </c>
      <c r="L45" s="492">
        <v>82</v>
      </c>
      <c r="M45" s="492">
        <v>20.21987</v>
      </c>
    </row>
    <row r="46" spans="1:13">
      <c r="A46" s="254">
        <v>36</v>
      </c>
      <c r="B46" s="495" t="s">
        <v>50</v>
      </c>
      <c r="C46" s="492">
        <v>2536.4</v>
      </c>
      <c r="D46" s="493">
        <v>2555.416666666667</v>
      </c>
      <c r="E46" s="493">
        <v>2505.0333333333338</v>
      </c>
      <c r="F46" s="493">
        <v>2473.666666666667</v>
      </c>
      <c r="G46" s="493">
        <v>2423.2833333333338</v>
      </c>
      <c r="H46" s="493">
        <v>2586.7833333333338</v>
      </c>
      <c r="I46" s="493">
        <v>2637.166666666667</v>
      </c>
      <c r="J46" s="493">
        <v>2668.5333333333338</v>
      </c>
      <c r="K46" s="492">
        <v>2605.8000000000002</v>
      </c>
      <c r="L46" s="492">
        <v>2524.0500000000002</v>
      </c>
      <c r="M46" s="492">
        <v>13.849069999999999</v>
      </c>
    </row>
    <row r="47" spans="1:13">
      <c r="A47" s="254">
        <v>37</v>
      </c>
      <c r="B47" s="495" t="s">
        <v>298</v>
      </c>
      <c r="C47" s="492">
        <v>143.05000000000001</v>
      </c>
      <c r="D47" s="493">
        <v>143.85000000000002</v>
      </c>
      <c r="E47" s="493">
        <v>141.55000000000004</v>
      </c>
      <c r="F47" s="493">
        <v>140.05000000000001</v>
      </c>
      <c r="G47" s="493">
        <v>137.75000000000003</v>
      </c>
      <c r="H47" s="493">
        <v>145.35000000000005</v>
      </c>
      <c r="I47" s="493">
        <v>147.65</v>
      </c>
      <c r="J47" s="493">
        <v>149.15000000000006</v>
      </c>
      <c r="K47" s="492">
        <v>146.15</v>
      </c>
      <c r="L47" s="492">
        <v>142.35</v>
      </c>
      <c r="M47" s="492">
        <v>5.5959199999999996</v>
      </c>
    </row>
    <row r="48" spans="1:13">
      <c r="A48" s="254">
        <v>38</v>
      </c>
      <c r="B48" s="495" t="s">
        <v>299</v>
      </c>
      <c r="C48" s="492">
        <v>3907.95</v>
      </c>
      <c r="D48" s="493">
        <v>3902.9666666666667</v>
      </c>
      <c r="E48" s="493">
        <v>3807.9833333333336</v>
      </c>
      <c r="F48" s="493">
        <v>3708.0166666666669</v>
      </c>
      <c r="G48" s="493">
        <v>3613.0333333333338</v>
      </c>
      <c r="H48" s="493">
        <v>4002.9333333333334</v>
      </c>
      <c r="I48" s="493">
        <v>4097.9166666666661</v>
      </c>
      <c r="J48" s="493">
        <v>4197.8833333333332</v>
      </c>
      <c r="K48" s="492">
        <v>3997.95</v>
      </c>
      <c r="L48" s="492">
        <v>3803</v>
      </c>
      <c r="M48" s="492">
        <v>0.81479999999999997</v>
      </c>
    </row>
    <row r="49" spans="1:13">
      <c r="A49" s="254">
        <v>39</v>
      </c>
      <c r="B49" s="495" t="s">
        <v>300</v>
      </c>
      <c r="C49" s="492">
        <v>1579.15</v>
      </c>
      <c r="D49" s="493">
        <v>1595.3</v>
      </c>
      <c r="E49" s="493">
        <v>1550.6</v>
      </c>
      <c r="F49" s="493">
        <v>1522.05</v>
      </c>
      <c r="G49" s="493">
        <v>1477.35</v>
      </c>
      <c r="H49" s="493">
        <v>1623.85</v>
      </c>
      <c r="I49" s="493">
        <v>1668.5500000000002</v>
      </c>
      <c r="J49" s="493">
        <v>1697.1</v>
      </c>
      <c r="K49" s="492">
        <v>1640</v>
      </c>
      <c r="L49" s="492">
        <v>1566.75</v>
      </c>
      <c r="M49" s="492">
        <v>2.4906700000000002</v>
      </c>
    </row>
    <row r="50" spans="1:13">
      <c r="A50" s="254">
        <v>40</v>
      </c>
      <c r="B50" s="495" t="s">
        <v>301</v>
      </c>
      <c r="C50" s="492">
        <v>8088.7</v>
      </c>
      <c r="D50" s="493">
        <v>8199.0500000000011</v>
      </c>
      <c r="E50" s="493">
        <v>7899.6500000000015</v>
      </c>
      <c r="F50" s="493">
        <v>7710.6</v>
      </c>
      <c r="G50" s="493">
        <v>7411.2000000000007</v>
      </c>
      <c r="H50" s="493">
        <v>8388.1000000000022</v>
      </c>
      <c r="I50" s="493">
        <v>8687.5</v>
      </c>
      <c r="J50" s="493">
        <v>8876.5500000000029</v>
      </c>
      <c r="K50" s="492">
        <v>8498.4500000000007</v>
      </c>
      <c r="L50" s="492">
        <v>8010</v>
      </c>
      <c r="M50" s="492">
        <v>0.97602999999999995</v>
      </c>
    </row>
    <row r="51" spans="1:13">
      <c r="A51" s="254">
        <v>41</v>
      </c>
      <c r="B51" s="495" t="s">
        <v>52</v>
      </c>
      <c r="C51" s="492">
        <v>980.85</v>
      </c>
      <c r="D51" s="493">
        <v>977.94999999999993</v>
      </c>
      <c r="E51" s="493">
        <v>966.89999999999986</v>
      </c>
      <c r="F51" s="493">
        <v>952.94999999999993</v>
      </c>
      <c r="G51" s="493">
        <v>941.89999999999986</v>
      </c>
      <c r="H51" s="493">
        <v>991.89999999999986</v>
      </c>
      <c r="I51" s="493">
        <v>1002.9499999999998</v>
      </c>
      <c r="J51" s="493">
        <v>1016.8999999999999</v>
      </c>
      <c r="K51" s="492">
        <v>989</v>
      </c>
      <c r="L51" s="492">
        <v>964</v>
      </c>
      <c r="M51" s="492">
        <v>20.093509999999998</v>
      </c>
    </row>
    <row r="52" spans="1:13">
      <c r="A52" s="254">
        <v>42</v>
      </c>
      <c r="B52" s="495" t="s">
        <v>302</v>
      </c>
      <c r="C52" s="492">
        <v>486.8</v>
      </c>
      <c r="D52" s="493">
        <v>489.8</v>
      </c>
      <c r="E52" s="493">
        <v>479</v>
      </c>
      <c r="F52" s="493">
        <v>471.2</v>
      </c>
      <c r="G52" s="493">
        <v>460.4</v>
      </c>
      <c r="H52" s="493">
        <v>497.6</v>
      </c>
      <c r="I52" s="493">
        <v>508.40000000000009</v>
      </c>
      <c r="J52" s="493">
        <v>516.20000000000005</v>
      </c>
      <c r="K52" s="492">
        <v>500.6</v>
      </c>
      <c r="L52" s="492">
        <v>482</v>
      </c>
      <c r="M52" s="492">
        <v>1.86097</v>
      </c>
    </row>
    <row r="53" spans="1:13">
      <c r="A53" s="254">
        <v>43</v>
      </c>
      <c r="B53" s="495" t="s">
        <v>227</v>
      </c>
      <c r="C53" s="492">
        <v>2852.9</v>
      </c>
      <c r="D53" s="493">
        <v>2867.9</v>
      </c>
      <c r="E53" s="493">
        <v>2803.9</v>
      </c>
      <c r="F53" s="493">
        <v>2754.9</v>
      </c>
      <c r="G53" s="493">
        <v>2690.9</v>
      </c>
      <c r="H53" s="493">
        <v>2916.9</v>
      </c>
      <c r="I53" s="493">
        <v>2980.9</v>
      </c>
      <c r="J53" s="493">
        <v>3029.9</v>
      </c>
      <c r="K53" s="492">
        <v>2931.9</v>
      </c>
      <c r="L53" s="492">
        <v>2818.9</v>
      </c>
      <c r="M53" s="492">
        <v>3.2294800000000001</v>
      </c>
    </row>
    <row r="54" spans="1:13">
      <c r="A54" s="254">
        <v>44</v>
      </c>
      <c r="B54" s="495" t="s">
        <v>54</v>
      </c>
      <c r="C54" s="492">
        <v>714.9</v>
      </c>
      <c r="D54" s="493">
        <v>716.58333333333337</v>
      </c>
      <c r="E54" s="493">
        <v>703.31666666666672</v>
      </c>
      <c r="F54" s="493">
        <v>691.73333333333335</v>
      </c>
      <c r="G54" s="493">
        <v>678.4666666666667</v>
      </c>
      <c r="H54" s="493">
        <v>728.16666666666674</v>
      </c>
      <c r="I54" s="493">
        <v>741.43333333333339</v>
      </c>
      <c r="J54" s="493">
        <v>753.01666666666677</v>
      </c>
      <c r="K54" s="492">
        <v>729.85</v>
      </c>
      <c r="L54" s="492">
        <v>705</v>
      </c>
      <c r="M54" s="492">
        <v>230.11653999999999</v>
      </c>
    </row>
    <row r="55" spans="1:13">
      <c r="A55" s="254">
        <v>45</v>
      </c>
      <c r="B55" s="495" t="s">
        <v>303</v>
      </c>
      <c r="C55" s="492">
        <v>2228.75</v>
      </c>
      <c r="D55" s="493">
        <v>2185.5833333333335</v>
      </c>
      <c r="E55" s="493">
        <v>2101.166666666667</v>
      </c>
      <c r="F55" s="493">
        <v>1973.5833333333335</v>
      </c>
      <c r="G55" s="493">
        <v>1889.166666666667</v>
      </c>
      <c r="H55" s="493">
        <v>2313.166666666667</v>
      </c>
      <c r="I55" s="493">
        <v>2397.5833333333339</v>
      </c>
      <c r="J55" s="493">
        <v>2525.166666666667</v>
      </c>
      <c r="K55" s="492">
        <v>2270</v>
      </c>
      <c r="L55" s="492">
        <v>2058</v>
      </c>
      <c r="M55" s="492">
        <v>2.4598100000000001</v>
      </c>
    </row>
    <row r="56" spans="1:13">
      <c r="A56" s="254">
        <v>46</v>
      </c>
      <c r="B56" s="495" t="s">
        <v>304</v>
      </c>
      <c r="C56" s="492">
        <v>1167.1500000000001</v>
      </c>
      <c r="D56" s="493">
        <v>1174.3833333333334</v>
      </c>
      <c r="E56" s="493">
        <v>1140.7666666666669</v>
      </c>
      <c r="F56" s="493">
        <v>1114.3833333333334</v>
      </c>
      <c r="G56" s="493">
        <v>1080.7666666666669</v>
      </c>
      <c r="H56" s="493">
        <v>1200.7666666666669</v>
      </c>
      <c r="I56" s="493">
        <v>1234.3833333333332</v>
      </c>
      <c r="J56" s="493">
        <v>1260.7666666666669</v>
      </c>
      <c r="K56" s="492">
        <v>1208</v>
      </c>
      <c r="L56" s="492">
        <v>1148</v>
      </c>
      <c r="M56" s="492">
        <v>4.2931299999999997</v>
      </c>
    </row>
    <row r="57" spans="1:13">
      <c r="A57" s="254">
        <v>47</v>
      </c>
      <c r="B57" s="495" t="s">
        <v>305</v>
      </c>
      <c r="C57" s="492">
        <v>600.65</v>
      </c>
      <c r="D57" s="493">
        <v>603.03333333333342</v>
      </c>
      <c r="E57" s="493">
        <v>592.56666666666683</v>
      </c>
      <c r="F57" s="493">
        <v>584.48333333333346</v>
      </c>
      <c r="G57" s="493">
        <v>574.01666666666688</v>
      </c>
      <c r="H57" s="493">
        <v>611.11666666666679</v>
      </c>
      <c r="I57" s="493">
        <v>621.58333333333326</v>
      </c>
      <c r="J57" s="493">
        <v>629.66666666666674</v>
      </c>
      <c r="K57" s="492">
        <v>613.5</v>
      </c>
      <c r="L57" s="492">
        <v>594.95000000000005</v>
      </c>
      <c r="M57" s="492">
        <v>2.09734</v>
      </c>
    </row>
    <row r="58" spans="1:13">
      <c r="A58" s="254">
        <v>48</v>
      </c>
      <c r="B58" s="495" t="s">
        <v>55</v>
      </c>
      <c r="C58" s="492">
        <v>3833.75</v>
      </c>
      <c r="D58" s="493">
        <v>3866.7000000000003</v>
      </c>
      <c r="E58" s="493">
        <v>3767.0500000000006</v>
      </c>
      <c r="F58" s="493">
        <v>3700.3500000000004</v>
      </c>
      <c r="G58" s="493">
        <v>3600.7000000000007</v>
      </c>
      <c r="H58" s="493">
        <v>3933.4000000000005</v>
      </c>
      <c r="I58" s="493">
        <v>4033.05</v>
      </c>
      <c r="J58" s="493">
        <v>4099.75</v>
      </c>
      <c r="K58" s="492">
        <v>3966.35</v>
      </c>
      <c r="L58" s="492">
        <v>3800</v>
      </c>
      <c r="M58" s="492">
        <v>13.40273</v>
      </c>
    </row>
    <row r="59" spans="1:13">
      <c r="A59" s="254">
        <v>49</v>
      </c>
      <c r="B59" s="495" t="s">
        <v>306</v>
      </c>
      <c r="C59" s="492">
        <v>280.45</v>
      </c>
      <c r="D59" s="493">
        <v>281.34999999999997</v>
      </c>
      <c r="E59" s="493">
        <v>277.09999999999991</v>
      </c>
      <c r="F59" s="493">
        <v>273.74999999999994</v>
      </c>
      <c r="G59" s="493">
        <v>269.49999999999989</v>
      </c>
      <c r="H59" s="493">
        <v>284.69999999999993</v>
      </c>
      <c r="I59" s="493">
        <v>288.95000000000005</v>
      </c>
      <c r="J59" s="493">
        <v>292.29999999999995</v>
      </c>
      <c r="K59" s="492">
        <v>285.60000000000002</v>
      </c>
      <c r="L59" s="492">
        <v>278</v>
      </c>
      <c r="M59" s="492">
        <v>6.2247899999999996</v>
      </c>
    </row>
    <row r="60" spans="1:13" ht="12" customHeight="1">
      <c r="A60" s="254">
        <v>50</v>
      </c>
      <c r="B60" s="495" t="s">
        <v>307</v>
      </c>
      <c r="C60" s="492">
        <v>1151</v>
      </c>
      <c r="D60" s="493">
        <v>1147.6499999999999</v>
      </c>
      <c r="E60" s="493">
        <v>1122.1499999999996</v>
      </c>
      <c r="F60" s="493">
        <v>1093.2999999999997</v>
      </c>
      <c r="G60" s="493">
        <v>1067.7999999999995</v>
      </c>
      <c r="H60" s="493">
        <v>1176.4999999999998</v>
      </c>
      <c r="I60" s="493">
        <v>1202.0000000000002</v>
      </c>
      <c r="J60" s="493">
        <v>1230.8499999999999</v>
      </c>
      <c r="K60" s="492">
        <v>1173.1500000000001</v>
      </c>
      <c r="L60" s="492">
        <v>1118.8</v>
      </c>
      <c r="M60" s="492">
        <v>1.0830900000000001</v>
      </c>
    </row>
    <row r="61" spans="1:13">
      <c r="A61" s="254">
        <v>51</v>
      </c>
      <c r="B61" s="495" t="s">
        <v>58</v>
      </c>
      <c r="C61" s="492">
        <v>5451.9</v>
      </c>
      <c r="D61" s="493">
        <v>5434.75</v>
      </c>
      <c r="E61" s="493">
        <v>5344.85</v>
      </c>
      <c r="F61" s="493">
        <v>5237.8</v>
      </c>
      <c r="G61" s="493">
        <v>5147.9000000000005</v>
      </c>
      <c r="H61" s="493">
        <v>5541.8</v>
      </c>
      <c r="I61" s="493">
        <v>5631.7</v>
      </c>
      <c r="J61" s="493">
        <v>5738.75</v>
      </c>
      <c r="K61" s="492">
        <v>5524.65</v>
      </c>
      <c r="L61" s="492">
        <v>5327.7</v>
      </c>
      <c r="M61" s="492">
        <v>41.24888</v>
      </c>
    </row>
    <row r="62" spans="1:13">
      <c r="A62" s="254">
        <v>52</v>
      </c>
      <c r="B62" s="495" t="s">
        <v>57</v>
      </c>
      <c r="C62" s="492">
        <v>11041.65</v>
      </c>
      <c r="D62" s="493">
        <v>11045.116666666669</v>
      </c>
      <c r="E62" s="493">
        <v>10865.233333333337</v>
      </c>
      <c r="F62" s="493">
        <v>10688.816666666669</v>
      </c>
      <c r="G62" s="493">
        <v>10508.933333333338</v>
      </c>
      <c r="H62" s="493">
        <v>11221.533333333336</v>
      </c>
      <c r="I62" s="493">
        <v>11401.416666666668</v>
      </c>
      <c r="J62" s="493">
        <v>11577.833333333336</v>
      </c>
      <c r="K62" s="492">
        <v>11225</v>
      </c>
      <c r="L62" s="492">
        <v>10868.7</v>
      </c>
      <c r="M62" s="492">
        <v>8.3535500000000003</v>
      </c>
    </row>
    <row r="63" spans="1:13">
      <c r="A63" s="254">
        <v>53</v>
      </c>
      <c r="B63" s="495" t="s">
        <v>228</v>
      </c>
      <c r="C63" s="492">
        <v>3421.2</v>
      </c>
      <c r="D63" s="493">
        <v>3493.4</v>
      </c>
      <c r="E63" s="493">
        <v>3337.8</v>
      </c>
      <c r="F63" s="493">
        <v>3254.4</v>
      </c>
      <c r="G63" s="493">
        <v>3098.8</v>
      </c>
      <c r="H63" s="493">
        <v>3576.8</v>
      </c>
      <c r="I63" s="493">
        <v>3732.3999999999996</v>
      </c>
      <c r="J63" s="493">
        <v>3815.8</v>
      </c>
      <c r="K63" s="492">
        <v>3649</v>
      </c>
      <c r="L63" s="492">
        <v>3410</v>
      </c>
      <c r="M63" s="492">
        <v>0.80888000000000004</v>
      </c>
    </row>
    <row r="64" spans="1:13">
      <c r="A64" s="254">
        <v>54</v>
      </c>
      <c r="B64" s="495" t="s">
        <v>59</v>
      </c>
      <c r="C64" s="492">
        <v>1769.95</v>
      </c>
      <c r="D64" s="493">
        <v>1771.7</v>
      </c>
      <c r="E64" s="493">
        <v>1736</v>
      </c>
      <c r="F64" s="493">
        <v>1702.05</v>
      </c>
      <c r="G64" s="493">
        <v>1666.35</v>
      </c>
      <c r="H64" s="493">
        <v>1805.65</v>
      </c>
      <c r="I64" s="493">
        <v>1841.3500000000004</v>
      </c>
      <c r="J64" s="493">
        <v>1875.3000000000002</v>
      </c>
      <c r="K64" s="492">
        <v>1807.4</v>
      </c>
      <c r="L64" s="492">
        <v>1737.75</v>
      </c>
      <c r="M64" s="492">
        <v>4.1732500000000003</v>
      </c>
    </row>
    <row r="65" spans="1:13">
      <c r="A65" s="254">
        <v>55</v>
      </c>
      <c r="B65" s="495" t="s">
        <v>308</v>
      </c>
      <c r="C65" s="492">
        <v>128.05000000000001</v>
      </c>
      <c r="D65" s="493">
        <v>128.04999999999998</v>
      </c>
      <c r="E65" s="493">
        <v>124.09999999999997</v>
      </c>
      <c r="F65" s="493">
        <v>120.14999999999998</v>
      </c>
      <c r="G65" s="493">
        <v>116.19999999999996</v>
      </c>
      <c r="H65" s="493">
        <v>131.99999999999997</v>
      </c>
      <c r="I65" s="493">
        <v>135.94999999999996</v>
      </c>
      <c r="J65" s="493">
        <v>139.89999999999998</v>
      </c>
      <c r="K65" s="492">
        <v>132</v>
      </c>
      <c r="L65" s="492">
        <v>124.1</v>
      </c>
      <c r="M65" s="492">
        <v>13.14071</v>
      </c>
    </row>
    <row r="66" spans="1:13">
      <c r="A66" s="254">
        <v>56</v>
      </c>
      <c r="B66" s="495" t="s">
        <v>309</v>
      </c>
      <c r="C66" s="492">
        <v>279.25</v>
      </c>
      <c r="D66" s="493">
        <v>277.91666666666669</v>
      </c>
      <c r="E66" s="493">
        <v>269.88333333333338</v>
      </c>
      <c r="F66" s="493">
        <v>260.51666666666671</v>
      </c>
      <c r="G66" s="493">
        <v>252.48333333333341</v>
      </c>
      <c r="H66" s="493">
        <v>287.28333333333336</v>
      </c>
      <c r="I66" s="493">
        <v>295.31666666666666</v>
      </c>
      <c r="J66" s="493">
        <v>304.68333333333334</v>
      </c>
      <c r="K66" s="492">
        <v>285.95</v>
      </c>
      <c r="L66" s="492">
        <v>268.55</v>
      </c>
      <c r="M66" s="492">
        <v>46.697690000000001</v>
      </c>
    </row>
    <row r="67" spans="1:13">
      <c r="A67" s="254">
        <v>57</v>
      </c>
      <c r="B67" s="495" t="s">
        <v>229</v>
      </c>
      <c r="C67" s="492">
        <v>329.75</v>
      </c>
      <c r="D67" s="493">
        <v>331.4666666666667</v>
      </c>
      <c r="E67" s="493">
        <v>322.98333333333341</v>
      </c>
      <c r="F67" s="493">
        <v>316.2166666666667</v>
      </c>
      <c r="G67" s="493">
        <v>307.73333333333341</v>
      </c>
      <c r="H67" s="493">
        <v>338.23333333333341</v>
      </c>
      <c r="I67" s="493">
        <v>346.71666666666675</v>
      </c>
      <c r="J67" s="493">
        <v>353.48333333333341</v>
      </c>
      <c r="K67" s="492">
        <v>339.95</v>
      </c>
      <c r="L67" s="492">
        <v>324.7</v>
      </c>
      <c r="M67" s="492">
        <v>89.618589999999998</v>
      </c>
    </row>
    <row r="68" spans="1:13">
      <c r="A68" s="254">
        <v>58</v>
      </c>
      <c r="B68" s="495" t="s">
        <v>60</v>
      </c>
      <c r="C68" s="492">
        <v>66.75</v>
      </c>
      <c r="D68" s="493">
        <v>66.733333333333334</v>
      </c>
      <c r="E68" s="493">
        <v>65.066666666666663</v>
      </c>
      <c r="F68" s="493">
        <v>63.383333333333326</v>
      </c>
      <c r="G68" s="493">
        <v>61.716666666666654</v>
      </c>
      <c r="H68" s="493">
        <v>68.416666666666671</v>
      </c>
      <c r="I68" s="493">
        <v>70.083333333333329</v>
      </c>
      <c r="J68" s="493">
        <v>71.76666666666668</v>
      </c>
      <c r="K68" s="492">
        <v>68.400000000000006</v>
      </c>
      <c r="L68" s="492">
        <v>65.05</v>
      </c>
      <c r="M68" s="492">
        <v>511.82287000000002</v>
      </c>
    </row>
    <row r="69" spans="1:13">
      <c r="A69" s="254">
        <v>59</v>
      </c>
      <c r="B69" s="495" t="s">
        <v>61</v>
      </c>
      <c r="C69" s="492">
        <v>66.349999999999994</v>
      </c>
      <c r="D69" s="493">
        <v>66.383333333333326</v>
      </c>
      <c r="E69" s="493">
        <v>64.966666666666654</v>
      </c>
      <c r="F69" s="493">
        <v>63.583333333333329</v>
      </c>
      <c r="G69" s="493">
        <v>62.166666666666657</v>
      </c>
      <c r="H69" s="493">
        <v>67.766666666666652</v>
      </c>
      <c r="I69" s="493">
        <v>69.183333333333337</v>
      </c>
      <c r="J69" s="493">
        <v>70.566666666666649</v>
      </c>
      <c r="K69" s="492">
        <v>67.8</v>
      </c>
      <c r="L69" s="492">
        <v>65</v>
      </c>
      <c r="M69" s="492">
        <v>40.984250000000003</v>
      </c>
    </row>
    <row r="70" spans="1:13">
      <c r="A70" s="254">
        <v>60</v>
      </c>
      <c r="B70" s="495" t="s">
        <v>310</v>
      </c>
      <c r="C70" s="492">
        <v>24.05</v>
      </c>
      <c r="D70" s="493">
        <v>24.3</v>
      </c>
      <c r="E70" s="493">
        <v>23.75</v>
      </c>
      <c r="F70" s="493">
        <v>23.45</v>
      </c>
      <c r="G70" s="493">
        <v>22.9</v>
      </c>
      <c r="H70" s="493">
        <v>24.6</v>
      </c>
      <c r="I70" s="493">
        <v>25.150000000000006</v>
      </c>
      <c r="J70" s="493">
        <v>25.450000000000003</v>
      </c>
      <c r="K70" s="492">
        <v>24.85</v>
      </c>
      <c r="L70" s="492">
        <v>24</v>
      </c>
      <c r="M70" s="492">
        <v>88.227959999999996</v>
      </c>
    </row>
    <row r="71" spans="1:13">
      <c r="A71" s="254">
        <v>61</v>
      </c>
      <c r="B71" s="495" t="s">
        <v>62</v>
      </c>
      <c r="C71" s="492">
        <v>1369.55</v>
      </c>
      <c r="D71" s="493">
        <v>1362.3333333333333</v>
      </c>
      <c r="E71" s="493">
        <v>1342.2166666666665</v>
      </c>
      <c r="F71" s="493">
        <v>1314.8833333333332</v>
      </c>
      <c r="G71" s="493">
        <v>1294.7666666666664</v>
      </c>
      <c r="H71" s="493">
        <v>1389.6666666666665</v>
      </c>
      <c r="I71" s="493">
        <v>1409.7833333333333</v>
      </c>
      <c r="J71" s="493">
        <v>1437.1166666666666</v>
      </c>
      <c r="K71" s="492">
        <v>1382.45</v>
      </c>
      <c r="L71" s="492">
        <v>1335</v>
      </c>
      <c r="M71" s="492">
        <v>8.22288</v>
      </c>
    </row>
    <row r="72" spans="1:13">
      <c r="A72" s="254">
        <v>62</v>
      </c>
      <c r="B72" s="495" t="s">
        <v>311</v>
      </c>
      <c r="C72" s="492">
        <v>5346.85</v>
      </c>
      <c r="D72" s="493">
        <v>5306.6333333333341</v>
      </c>
      <c r="E72" s="493">
        <v>5216.2666666666682</v>
      </c>
      <c r="F72" s="493">
        <v>5085.6833333333343</v>
      </c>
      <c r="G72" s="493">
        <v>4995.3166666666684</v>
      </c>
      <c r="H72" s="493">
        <v>5437.2166666666681</v>
      </c>
      <c r="I72" s="493">
        <v>5527.5833333333348</v>
      </c>
      <c r="J72" s="493">
        <v>5658.1666666666679</v>
      </c>
      <c r="K72" s="492">
        <v>5397</v>
      </c>
      <c r="L72" s="492">
        <v>5176.05</v>
      </c>
      <c r="M72" s="492">
        <v>0.20727000000000001</v>
      </c>
    </row>
    <row r="73" spans="1:13">
      <c r="A73" s="254">
        <v>63</v>
      </c>
      <c r="B73" s="495" t="s">
        <v>65</v>
      </c>
      <c r="C73" s="492">
        <v>704</v>
      </c>
      <c r="D73" s="493">
        <v>707.08333333333337</v>
      </c>
      <c r="E73" s="493">
        <v>697.36666666666679</v>
      </c>
      <c r="F73" s="493">
        <v>690.73333333333346</v>
      </c>
      <c r="G73" s="493">
        <v>681.01666666666688</v>
      </c>
      <c r="H73" s="493">
        <v>713.7166666666667</v>
      </c>
      <c r="I73" s="493">
        <v>723.43333333333317</v>
      </c>
      <c r="J73" s="493">
        <v>730.06666666666661</v>
      </c>
      <c r="K73" s="492">
        <v>716.8</v>
      </c>
      <c r="L73" s="492">
        <v>700.45</v>
      </c>
      <c r="M73" s="492">
        <v>5.8314599999999999</v>
      </c>
    </row>
    <row r="74" spans="1:13">
      <c r="A74" s="254">
        <v>64</v>
      </c>
      <c r="B74" s="495" t="s">
        <v>312</v>
      </c>
      <c r="C74" s="492">
        <v>336.85</v>
      </c>
      <c r="D74" s="493">
        <v>337.33333333333331</v>
      </c>
      <c r="E74" s="493">
        <v>335.16666666666663</v>
      </c>
      <c r="F74" s="493">
        <v>333.48333333333329</v>
      </c>
      <c r="G74" s="493">
        <v>331.31666666666661</v>
      </c>
      <c r="H74" s="493">
        <v>339.01666666666665</v>
      </c>
      <c r="I74" s="493">
        <v>341.18333333333328</v>
      </c>
      <c r="J74" s="493">
        <v>342.86666666666667</v>
      </c>
      <c r="K74" s="492">
        <v>339.5</v>
      </c>
      <c r="L74" s="492">
        <v>335.65</v>
      </c>
      <c r="M74" s="492">
        <v>0.64073999999999998</v>
      </c>
    </row>
    <row r="75" spans="1:13">
      <c r="A75" s="254">
        <v>65</v>
      </c>
      <c r="B75" s="495" t="s">
        <v>64</v>
      </c>
      <c r="C75" s="492">
        <v>131.75</v>
      </c>
      <c r="D75" s="493">
        <v>132</v>
      </c>
      <c r="E75" s="493">
        <v>127.55000000000001</v>
      </c>
      <c r="F75" s="493">
        <v>123.35000000000001</v>
      </c>
      <c r="G75" s="493">
        <v>118.90000000000002</v>
      </c>
      <c r="H75" s="493">
        <v>136.19999999999999</v>
      </c>
      <c r="I75" s="493">
        <v>140.64999999999998</v>
      </c>
      <c r="J75" s="493">
        <v>144.85</v>
      </c>
      <c r="K75" s="492">
        <v>136.44999999999999</v>
      </c>
      <c r="L75" s="492">
        <v>127.8</v>
      </c>
      <c r="M75" s="492">
        <v>177.29247000000001</v>
      </c>
    </row>
    <row r="76" spans="1:13" s="13" customFormat="1">
      <c r="A76" s="254">
        <v>66</v>
      </c>
      <c r="B76" s="495" t="s">
        <v>66</v>
      </c>
      <c r="C76" s="492">
        <v>610.4</v>
      </c>
      <c r="D76" s="493">
        <v>608.88333333333333</v>
      </c>
      <c r="E76" s="493">
        <v>596.76666666666665</v>
      </c>
      <c r="F76" s="493">
        <v>583.13333333333333</v>
      </c>
      <c r="G76" s="493">
        <v>571.01666666666665</v>
      </c>
      <c r="H76" s="493">
        <v>622.51666666666665</v>
      </c>
      <c r="I76" s="493">
        <v>634.63333333333321</v>
      </c>
      <c r="J76" s="493">
        <v>648.26666666666665</v>
      </c>
      <c r="K76" s="492">
        <v>621</v>
      </c>
      <c r="L76" s="492">
        <v>595.25</v>
      </c>
      <c r="M76" s="492">
        <v>30.220880000000001</v>
      </c>
    </row>
    <row r="77" spans="1:13" s="13" customFormat="1">
      <c r="A77" s="254">
        <v>67</v>
      </c>
      <c r="B77" s="495" t="s">
        <v>69</v>
      </c>
      <c r="C77" s="492">
        <v>48.3</v>
      </c>
      <c r="D77" s="493">
        <v>47.966666666666661</v>
      </c>
      <c r="E77" s="493">
        <v>46.533333333333324</v>
      </c>
      <c r="F77" s="493">
        <v>44.766666666666666</v>
      </c>
      <c r="G77" s="493">
        <v>43.333333333333329</v>
      </c>
      <c r="H77" s="493">
        <v>49.73333333333332</v>
      </c>
      <c r="I77" s="493">
        <v>51.166666666666657</v>
      </c>
      <c r="J77" s="493">
        <v>52.933333333333316</v>
      </c>
      <c r="K77" s="492">
        <v>49.4</v>
      </c>
      <c r="L77" s="492">
        <v>46.2</v>
      </c>
      <c r="M77" s="492">
        <v>628.14553999999998</v>
      </c>
    </row>
    <row r="78" spans="1:13" s="13" customFormat="1">
      <c r="A78" s="254">
        <v>68</v>
      </c>
      <c r="B78" s="495" t="s">
        <v>73</v>
      </c>
      <c r="C78" s="492">
        <v>421.8</v>
      </c>
      <c r="D78" s="493">
        <v>424.64999999999992</v>
      </c>
      <c r="E78" s="493">
        <v>411.79999999999984</v>
      </c>
      <c r="F78" s="493">
        <v>401.7999999999999</v>
      </c>
      <c r="G78" s="493">
        <v>388.94999999999982</v>
      </c>
      <c r="H78" s="493">
        <v>434.64999999999986</v>
      </c>
      <c r="I78" s="493">
        <v>447.49999999999989</v>
      </c>
      <c r="J78" s="493">
        <v>457.49999999999989</v>
      </c>
      <c r="K78" s="492">
        <v>437.5</v>
      </c>
      <c r="L78" s="492">
        <v>414.65</v>
      </c>
      <c r="M78" s="492">
        <v>168.5147</v>
      </c>
    </row>
    <row r="79" spans="1:13" s="13" customFormat="1">
      <c r="A79" s="254">
        <v>69</v>
      </c>
      <c r="B79" s="495" t="s">
        <v>739</v>
      </c>
      <c r="C79" s="492">
        <v>12230.3</v>
      </c>
      <c r="D79" s="493">
        <v>12043.1</v>
      </c>
      <c r="E79" s="493">
        <v>11587.2</v>
      </c>
      <c r="F79" s="493">
        <v>10944.1</v>
      </c>
      <c r="G79" s="493">
        <v>10488.2</v>
      </c>
      <c r="H79" s="493">
        <v>12686.2</v>
      </c>
      <c r="I79" s="493">
        <v>13142.099999999999</v>
      </c>
      <c r="J79" s="493">
        <v>13785.2</v>
      </c>
      <c r="K79" s="492">
        <v>12499</v>
      </c>
      <c r="L79" s="492">
        <v>11400</v>
      </c>
      <c r="M79" s="492">
        <v>0.15271000000000001</v>
      </c>
    </row>
    <row r="80" spans="1:13" s="13" customFormat="1">
      <c r="A80" s="254">
        <v>70</v>
      </c>
      <c r="B80" s="495" t="s">
        <v>68</v>
      </c>
      <c r="C80" s="492">
        <v>536.75</v>
      </c>
      <c r="D80" s="493">
        <v>539.08333333333337</v>
      </c>
      <c r="E80" s="493">
        <v>531.16666666666674</v>
      </c>
      <c r="F80" s="493">
        <v>525.58333333333337</v>
      </c>
      <c r="G80" s="493">
        <v>517.66666666666674</v>
      </c>
      <c r="H80" s="493">
        <v>544.66666666666674</v>
      </c>
      <c r="I80" s="493">
        <v>552.58333333333348</v>
      </c>
      <c r="J80" s="493">
        <v>558.16666666666674</v>
      </c>
      <c r="K80" s="492">
        <v>547</v>
      </c>
      <c r="L80" s="492">
        <v>533.5</v>
      </c>
      <c r="M80" s="492">
        <v>81.78192</v>
      </c>
    </row>
    <row r="81" spans="1:13" s="13" customFormat="1">
      <c r="A81" s="254">
        <v>71</v>
      </c>
      <c r="B81" s="495" t="s">
        <v>70</v>
      </c>
      <c r="C81" s="492">
        <v>379.65</v>
      </c>
      <c r="D81" s="493">
        <v>383.2166666666667</v>
      </c>
      <c r="E81" s="493">
        <v>374.63333333333338</v>
      </c>
      <c r="F81" s="493">
        <v>369.61666666666667</v>
      </c>
      <c r="G81" s="493">
        <v>361.03333333333336</v>
      </c>
      <c r="H81" s="493">
        <v>388.23333333333341</v>
      </c>
      <c r="I81" s="493">
        <v>396.81666666666666</v>
      </c>
      <c r="J81" s="493">
        <v>401.83333333333343</v>
      </c>
      <c r="K81" s="492">
        <v>391.8</v>
      </c>
      <c r="L81" s="492">
        <v>378.2</v>
      </c>
      <c r="M81" s="492">
        <v>97.106880000000004</v>
      </c>
    </row>
    <row r="82" spans="1:13" s="13" customFormat="1">
      <c r="A82" s="254">
        <v>72</v>
      </c>
      <c r="B82" s="495" t="s">
        <v>313</v>
      </c>
      <c r="C82" s="492">
        <v>918.15</v>
      </c>
      <c r="D82" s="493">
        <v>921.15</v>
      </c>
      <c r="E82" s="493">
        <v>912.5</v>
      </c>
      <c r="F82" s="493">
        <v>906.85</v>
      </c>
      <c r="G82" s="493">
        <v>898.2</v>
      </c>
      <c r="H82" s="493">
        <v>926.8</v>
      </c>
      <c r="I82" s="493">
        <v>935.44999999999982</v>
      </c>
      <c r="J82" s="493">
        <v>941.09999999999991</v>
      </c>
      <c r="K82" s="492">
        <v>929.8</v>
      </c>
      <c r="L82" s="492">
        <v>915.5</v>
      </c>
      <c r="M82" s="492">
        <v>0.48042000000000001</v>
      </c>
    </row>
    <row r="83" spans="1:13" s="13" customFormat="1">
      <c r="A83" s="254">
        <v>73</v>
      </c>
      <c r="B83" s="495" t="s">
        <v>314</v>
      </c>
      <c r="C83" s="492">
        <v>245.7</v>
      </c>
      <c r="D83" s="493">
        <v>246.46666666666667</v>
      </c>
      <c r="E83" s="493">
        <v>243.23333333333335</v>
      </c>
      <c r="F83" s="493">
        <v>240.76666666666668</v>
      </c>
      <c r="G83" s="493">
        <v>237.53333333333336</v>
      </c>
      <c r="H83" s="493">
        <v>248.93333333333334</v>
      </c>
      <c r="I83" s="493">
        <v>252.16666666666663</v>
      </c>
      <c r="J83" s="493">
        <v>254.63333333333333</v>
      </c>
      <c r="K83" s="492">
        <v>249.7</v>
      </c>
      <c r="L83" s="492">
        <v>244</v>
      </c>
      <c r="M83" s="492">
        <v>3.8607</v>
      </c>
    </row>
    <row r="84" spans="1:13" s="13" customFormat="1">
      <c r="A84" s="254">
        <v>74</v>
      </c>
      <c r="B84" s="495" t="s">
        <v>315</v>
      </c>
      <c r="C84" s="492">
        <v>101.3</v>
      </c>
      <c r="D84" s="493">
        <v>102.16666666666667</v>
      </c>
      <c r="E84" s="493">
        <v>99.333333333333343</v>
      </c>
      <c r="F84" s="493">
        <v>97.366666666666674</v>
      </c>
      <c r="G84" s="493">
        <v>94.533333333333346</v>
      </c>
      <c r="H84" s="493">
        <v>104.13333333333334</v>
      </c>
      <c r="I84" s="493">
        <v>106.96666666666668</v>
      </c>
      <c r="J84" s="493">
        <v>108.93333333333334</v>
      </c>
      <c r="K84" s="492">
        <v>105</v>
      </c>
      <c r="L84" s="492">
        <v>100.2</v>
      </c>
      <c r="M84" s="492">
        <v>6.1012599999999999</v>
      </c>
    </row>
    <row r="85" spans="1:13" s="13" customFormat="1">
      <c r="A85" s="254">
        <v>75</v>
      </c>
      <c r="B85" s="495" t="s">
        <v>316</v>
      </c>
      <c r="C85" s="492">
        <v>5244.3</v>
      </c>
      <c r="D85" s="493">
        <v>5297.05</v>
      </c>
      <c r="E85" s="493">
        <v>5169.1500000000005</v>
      </c>
      <c r="F85" s="493">
        <v>5094</v>
      </c>
      <c r="G85" s="493">
        <v>4966.1000000000004</v>
      </c>
      <c r="H85" s="493">
        <v>5372.2000000000007</v>
      </c>
      <c r="I85" s="493">
        <v>5500.1</v>
      </c>
      <c r="J85" s="493">
        <v>5575.2500000000009</v>
      </c>
      <c r="K85" s="492">
        <v>5424.95</v>
      </c>
      <c r="L85" s="492">
        <v>5221.8999999999996</v>
      </c>
      <c r="M85" s="492">
        <v>0.18354999999999999</v>
      </c>
    </row>
    <row r="86" spans="1:13" s="13" customFormat="1">
      <c r="A86" s="254">
        <v>76</v>
      </c>
      <c r="B86" s="495" t="s">
        <v>317</v>
      </c>
      <c r="C86" s="492">
        <v>845.5</v>
      </c>
      <c r="D86" s="493">
        <v>850.66666666666663</v>
      </c>
      <c r="E86" s="493">
        <v>834.83333333333326</v>
      </c>
      <c r="F86" s="493">
        <v>824.16666666666663</v>
      </c>
      <c r="G86" s="493">
        <v>808.33333333333326</v>
      </c>
      <c r="H86" s="493">
        <v>861.33333333333326</v>
      </c>
      <c r="I86" s="493">
        <v>877.16666666666652</v>
      </c>
      <c r="J86" s="493">
        <v>887.83333333333326</v>
      </c>
      <c r="K86" s="492">
        <v>866.5</v>
      </c>
      <c r="L86" s="492">
        <v>840</v>
      </c>
      <c r="M86" s="492">
        <v>0.34053</v>
      </c>
    </row>
    <row r="87" spans="1:13" s="13" customFormat="1">
      <c r="A87" s="254">
        <v>77</v>
      </c>
      <c r="B87" s="495" t="s">
        <v>230</v>
      </c>
      <c r="C87" s="492">
        <v>1161</v>
      </c>
      <c r="D87" s="493">
        <v>1166.3166666666666</v>
      </c>
      <c r="E87" s="493">
        <v>1144.6833333333332</v>
      </c>
      <c r="F87" s="493">
        <v>1128.3666666666666</v>
      </c>
      <c r="G87" s="493">
        <v>1106.7333333333331</v>
      </c>
      <c r="H87" s="493">
        <v>1182.6333333333332</v>
      </c>
      <c r="I87" s="493">
        <v>1204.2666666666664</v>
      </c>
      <c r="J87" s="493">
        <v>1220.5833333333333</v>
      </c>
      <c r="K87" s="492">
        <v>1187.95</v>
      </c>
      <c r="L87" s="492">
        <v>1150</v>
      </c>
      <c r="M87" s="492">
        <v>0.44533</v>
      </c>
    </row>
    <row r="88" spans="1:13" s="13" customFormat="1">
      <c r="A88" s="254">
        <v>78</v>
      </c>
      <c r="B88" s="495" t="s">
        <v>318</v>
      </c>
      <c r="C88" s="492">
        <v>66.2</v>
      </c>
      <c r="D88" s="493">
        <v>66.783333333333346</v>
      </c>
      <c r="E88" s="493">
        <v>65.416666666666686</v>
      </c>
      <c r="F88" s="493">
        <v>64.63333333333334</v>
      </c>
      <c r="G88" s="493">
        <v>63.26666666666668</v>
      </c>
      <c r="H88" s="493">
        <v>67.566666666666691</v>
      </c>
      <c r="I88" s="493">
        <v>68.933333333333337</v>
      </c>
      <c r="J88" s="493">
        <v>69.716666666666697</v>
      </c>
      <c r="K88" s="492">
        <v>68.150000000000006</v>
      </c>
      <c r="L88" s="492">
        <v>66</v>
      </c>
      <c r="M88" s="492">
        <v>15.63514</v>
      </c>
    </row>
    <row r="89" spans="1:13" s="13" customFormat="1">
      <c r="A89" s="254">
        <v>79</v>
      </c>
      <c r="B89" s="495" t="s">
        <v>71</v>
      </c>
      <c r="C89" s="492">
        <v>13509</v>
      </c>
      <c r="D89" s="493">
        <v>13533.016666666668</v>
      </c>
      <c r="E89" s="493">
        <v>13436.033333333336</v>
      </c>
      <c r="F89" s="493">
        <v>13363.066666666668</v>
      </c>
      <c r="G89" s="493">
        <v>13266.083333333336</v>
      </c>
      <c r="H89" s="493">
        <v>13605.983333333337</v>
      </c>
      <c r="I89" s="493">
        <v>13702.966666666671</v>
      </c>
      <c r="J89" s="493">
        <v>13775.933333333338</v>
      </c>
      <c r="K89" s="492">
        <v>13630</v>
      </c>
      <c r="L89" s="492">
        <v>13460.05</v>
      </c>
      <c r="M89" s="492">
        <v>0.15104999999999999</v>
      </c>
    </row>
    <row r="90" spans="1:13" s="13" customFormat="1">
      <c r="A90" s="254">
        <v>80</v>
      </c>
      <c r="B90" s="495" t="s">
        <v>319</v>
      </c>
      <c r="C90" s="492">
        <v>250.4</v>
      </c>
      <c r="D90" s="493">
        <v>252.53333333333333</v>
      </c>
      <c r="E90" s="493">
        <v>247.86666666666667</v>
      </c>
      <c r="F90" s="493">
        <v>245.33333333333334</v>
      </c>
      <c r="G90" s="493">
        <v>240.66666666666669</v>
      </c>
      <c r="H90" s="493">
        <v>255.06666666666666</v>
      </c>
      <c r="I90" s="493">
        <v>259.73333333333335</v>
      </c>
      <c r="J90" s="493">
        <v>262.26666666666665</v>
      </c>
      <c r="K90" s="492">
        <v>257.2</v>
      </c>
      <c r="L90" s="492">
        <v>250</v>
      </c>
      <c r="M90" s="492">
        <v>0.67479999999999996</v>
      </c>
    </row>
    <row r="91" spans="1:13" s="13" customFormat="1">
      <c r="A91" s="254">
        <v>81</v>
      </c>
      <c r="B91" s="495" t="s">
        <v>74</v>
      </c>
      <c r="C91" s="492">
        <v>3449</v>
      </c>
      <c r="D91" s="493">
        <v>3451.4500000000003</v>
      </c>
      <c r="E91" s="493">
        <v>3434.5500000000006</v>
      </c>
      <c r="F91" s="493">
        <v>3420.1000000000004</v>
      </c>
      <c r="G91" s="493">
        <v>3403.2000000000007</v>
      </c>
      <c r="H91" s="493">
        <v>3465.9000000000005</v>
      </c>
      <c r="I91" s="493">
        <v>3482.8</v>
      </c>
      <c r="J91" s="493">
        <v>3497.2500000000005</v>
      </c>
      <c r="K91" s="492">
        <v>3468.35</v>
      </c>
      <c r="L91" s="492">
        <v>3437</v>
      </c>
      <c r="M91" s="492">
        <v>4.3618699999999997</v>
      </c>
    </row>
    <row r="92" spans="1:13" s="13" customFormat="1">
      <c r="A92" s="254">
        <v>82</v>
      </c>
      <c r="B92" s="495" t="s">
        <v>320</v>
      </c>
      <c r="C92" s="492">
        <v>500.8</v>
      </c>
      <c r="D92" s="493">
        <v>499.93333333333334</v>
      </c>
      <c r="E92" s="493">
        <v>490.86666666666667</v>
      </c>
      <c r="F92" s="493">
        <v>480.93333333333334</v>
      </c>
      <c r="G92" s="493">
        <v>471.86666666666667</v>
      </c>
      <c r="H92" s="493">
        <v>509.86666666666667</v>
      </c>
      <c r="I92" s="493">
        <v>518.93333333333339</v>
      </c>
      <c r="J92" s="493">
        <v>528.86666666666667</v>
      </c>
      <c r="K92" s="492">
        <v>509</v>
      </c>
      <c r="L92" s="492">
        <v>490</v>
      </c>
      <c r="M92" s="492">
        <v>2.3507099999999999</v>
      </c>
    </row>
    <row r="93" spans="1:13" s="13" customFormat="1">
      <c r="A93" s="254">
        <v>83</v>
      </c>
      <c r="B93" s="495" t="s">
        <v>321</v>
      </c>
      <c r="C93" s="492">
        <v>266.8</v>
      </c>
      <c r="D93" s="493">
        <v>265.88333333333338</v>
      </c>
      <c r="E93" s="493">
        <v>259.46666666666675</v>
      </c>
      <c r="F93" s="493">
        <v>252.13333333333338</v>
      </c>
      <c r="G93" s="493">
        <v>245.71666666666675</v>
      </c>
      <c r="H93" s="493">
        <v>273.21666666666675</v>
      </c>
      <c r="I93" s="493">
        <v>279.63333333333338</v>
      </c>
      <c r="J93" s="493">
        <v>286.96666666666675</v>
      </c>
      <c r="K93" s="492">
        <v>272.3</v>
      </c>
      <c r="L93" s="492">
        <v>258.55</v>
      </c>
      <c r="M93" s="492">
        <v>4.7268699999999999</v>
      </c>
    </row>
    <row r="94" spans="1:13" s="13" customFormat="1">
      <c r="A94" s="254">
        <v>84</v>
      </c>
      <c r="B94" s="495" t="s">
        <v>80</v>
      </c>
      <c r="C94" s="492">
        <v>607.95000000000005</v>
      </c>
      <c r="D94" s="493">
        <v>611.4666666666667</v>
      </c>
      <c r="E94" s="493">
        <v>600.63333333333344</v>
      </c>
      <c r="F94" s="493">
        <v>593.31666666666672</v>
      </c>
      <c r="G94" s="493">
        <v>582.48333333333346</v>
      </c>
      <c r="H94" s="493">
        <v>618.78333333333342</v>
      </c>
      <c r="I94" s="493">
        <v>629.61666666666667</v>
      </c>
      <c r="J94" s="493">
        <v>636.93333333333339</v>
      </c>
      <c r="K94" s="492">
        <v>622.29999999999995</v>
      </c>
      <c r="L94" s="492">
        <v>604.15</v>
      </c>
      <c r="M94" s="492">
        <v>3.4649700000000001</v>
      </c>
    </row>
    <row r="95" spans="1:13" s="13" customFormat="1">
      <c r="A95" s="254">
        <v>85</v>
      </c>
      <c r="B95" s="495" t="s">
        <v>322</v>
      </c>
      <c r="C95" s="492">
        <v>1859.05</v>
      </c>
      <c r="D95" s="493">
        <v>1852.8500000000001</v>
      </c>
      <c r="E95" s="493">
        <v>1830.2000000000003</v>
      </c>
      <c r="F95" s="493">
        <v>1801.3500000000001</v>
      </c>
      <c r="G95" s="493">
        <v>1778.7000000000003</v>
      </c>
      <c r="H95" s="493">
        <v>1881.7000000000003</v>
      </c>
      <c r="I95" s="493">
        <v>1904.3500000000004</v>
      </c>
      <c r="J95" s="493">
        <v>1933.2000000000003</v>
      </c>
      <c r="K95" s="492">
        <v>1875.5</v>
      </c>
      <c r="L95" s="492">
        <v>1824</v>
      </c>
      <c r="M95" s="492">
        <v>0.28471999999999997</v>
      </c>
    </row>
    <row r="96" spans="1:13" s="13" customFormat="1">
      <c r="A96" s="254">
        <v>86</v>
      </c>
      <c r="B96" s="495" t="s">
        <v>783</v>
      </c>
      <c r="C96" s="492">
        <v>258.25</v>
      </c>
      <c r="D96" s="493">
        <v>260.41666666666669</v>
      </c>
      <c r="E96" s="493">
        <v>252.83333333333337</v>
      </c>
      <c r="F96" s="493">
        <v>247.41666666666669</v>
      </c>
      <c r="G96" s="493">
        <v>239.83333333333337</v>
      </c>
      <c r="H96" s="493">
        <v>265.83333333333337</v>
      </c>
      <c r="I96" s="493">
        <v>273.41666666666674</v>
      </c>
      <c r="J96" s="493">
        <v>278.83333333333337</v>
      </c>
      <c r="K96" s="492">
        <v>268</v>
      </c>
      <c r="L96" s="492">
        <v>255</v>
      </c>
      <c r="M96" s="492">
        <v>3.94895</v>
      </c>
    </row>
    <row r="97" spans="1:13" s="13" customFormat="1">
      <c r="A97" s="254">
        <v>87</v>
      </c>
      <c r="B97" s="495" t="s">
        <v>75</v>
      </c>
      <c r="C97" s="492">
        <v>571.15</v>
      </c>
      <c r="D97" s="493">
        <v>569.36666666666667</v>
      </c>
      <c r="E97" s="493">
        <v>559.88333333333333</v>
      </c>
      <c r="F97" s="493">
        <v>548.61666666666667</v>
      </c>
      <c r="G97" s="493">
        <v>539.13333333333333</v>
      </c>
      <c r="H97" s="493">
        <v>580.63333333333333</v>
      </c>
      <c r="I97" s="493">
        <v>590.11666666666667</v>
      </c>
      <c r="J97" s="493">
        <v>601.38333333333333</v>
      </c>
      <c r="K97" s="492">
        <v>578.85</v>
      </c>
      <c r="L97" s="492">
        <v>558.1</v>
      </c>
      <c r="M97" s="492">
        <v>97.694460000000007</v>
      </c>
    </row>
    <row r="98" spans="1:13" s="13" customFormat="1">
      <c r="A98" s="254">
        <v>88</v>
      </c>
      <c r="B98" s="495" t="s">
        <v>323</v>
      </c>
      <c r="C98" s="492">
        <v>581.45000000000005</v>
      </c>
      <c r="D98" s="493">
        <v>580.41666666666663</v>
      </c>
      <c r="E98" s="493">
        <v>571.63333333333321</v>
      </c>
      <c r="F98" s="493">
        <v>561.81666666666661</v>
      </c>
      <c r="G98" s="493">
        <v>553.03333333333319</v>
      </c>
      <c r="H98" s="493">
        <v>590.23333333333323</v>
      </c>
      <c r="I98" s="493">
        <v>599.01666666666677</v>
      </c>
      <c r="J98" s="493">
        <v>608.83333333333326</v>
      </c>
      <c r="K98" s="492">
        <v>589.20000000000005</v>
      </c>
      <c r="L98" s="492">
        <v>570.6</v>
      </c>
      <c r="M98" s="492">
        <v>2.9190499999999999</v>
      </c>
    </row>
    <row r="99" spans="1:13" s="13" customFormat="1">
      <c r="A99" s="254">
        <v>89</v>
      </c>
      <c r="B99" s="495" t="s">
        <v>76</v>
      </c>
      <c r="C99" s="492">
        <v>138.75</v>
      </c>
      <c r="D99" s="493">
        <v>139.71666666666667</v>
      </c>
      <c r="E99" s="493">
        <v>135.53333333333333</v>
      </c>
      <c r="F99" s="493">
        <v>132.31666666666666</v>
      </c>
      <c r="G99" s="493">
        <v>128.13333333333333</v>
      </c>
      <c r="H99" s="493">
        <v>142.93333333333334</v>
      </c>
      <c r="I99" s="493">
        <v>147.11666666666667</v>
      </c>
      <c r="J99" s="493">
        <v>150.33333333333334</v>
      </c>
      <c r="K99" s="492">
        <v>143.9</v>
      </c>
      <c r="L99" s="492">
        <v>136.5</v>
      </c>
      <c r="M99" s="492">
        <v>188.5985</v>
      </c>
    </row>
    <row r="100" spans="1:13" s="13" customFormat="1">
      <c r="A100" s="254">
        <v>90</v>
      </c>
      <c r="B100" s="495" t="s">
        <v>324</v>
      </c>
      <c r="C100" s="492">
        <v>493.1</v>
      </c>
      <c r="D100" s="493">
        <v>496.06666666666666</v>
      </c>
      <c r="E100" s="493">
        <v>488.13333333333333</v>
      </c>
      <c r="F100" s="493">
        <v>483.16666666666669</v>
      </c>
      <c r="G100" s="493">
        <v>475.23333333333335</v>
      </c>
      <c r="H100" s="493">
        <v>501.0333333333333</v>
      </c>
      <c r="I100" s="493">
        <v>508.96666666666658</v>
      </c>
      <c r="J100" s="493">
        <v>513.93333333333328</v>
      </c>
      <c r="K100" s="492">
        <v>504</v>
      </c>
      <c r="L100" s="492">
        <v>491.1</v>
      </c>
      <c r="M100" s="492">
        <v>1.3596200000000001</v>
      </c>
    </row>
    <row r="101" spans="1:13">
      <c r="A101" s="254">
        <v>91</v>
      </c>
      <c r="B101" s="495" t="s">
        <v>325</v>
      </c>
      <c r="C101" s="492">
        <v>449.2</v>
      </c>
      <c r="D101" s="493">
        <v>443.06666666666666</v>
      </c>
      <c r="E101" s="493">
        <v>431.13333333333333</v>
      </c>
      <c r="F101" s="493">
        <v>413.06666666666666</v>
      </c>
      <c r="G101" s="493">
        <v>401.13333333333333</v>
      </c>
      <c r="H101" s="493">
        <v>461.13333333333333</v>
      </c>
      <c r="I101" s="493">
        <v>473.06666666666661</v>
      </c>
      <c r="J101" s="493">
        <v>491.13333333333333</v>
      </c>
      <c r="K101" s="492">
        <v>455</v>
      </c>
      <c r="L101" s="492">
        <v>425</v>
      </c>
      <c r="M101" s="492">
        <v>1.87951</v>
      </c>
    </row>
    <row r="102" spans="1:13">
      <c r="A102" s="254">
        <v>92</v>
      </c>
      <c r="B102" s="495" t="s">
        <v>326</v>
      </c>
      <c r="C102" s="492">
        <v>547.85</v>
      </c>
      <c r="D102" s="493">
        <v>542.43333333333328</v>
      </c>
      <c r="E102" s="493">
        <v>514.86666666666656</v>
      </c>
      <c r="F102" s="493">
        <v>481.88333333333327</v>
      </c>
      <c r="G102" s="493">
        <v>454.31666666666655</v>
      </c>
      <c r="H102" s="493">
        <v>575.41666666666652</v>
      </c>
      <c r="I102" s="493">
        <v>602.98333333333335</v>
      </c>
      <c r="J102" s="493">
        <v>635.96666666666658</v>
      </c>
      <c r="K102" s="492">
        <v>570</v>
      </c>
      <c r="L102" s="492">
        <v>509.45</v>
      </c>
      <c r="M102" s="492">
        <v>14.890700000000001</v>
      </c>
    </row>
    <row r="103" spans="1:13">
      <c r="A103" s="254">
        <v>93</v>
      </c>
      <c r="B103" s="495" t="s">
        <v>77</v>
      </c>
      <c r="C103" s="492">
        <v>125.75</v>
      </c>
      <c r="D103" s="493">
        <v>125.68333333333334</v>
      </c>
      <c r="E103" s="493">
        <v>125.06666666666668</v>
      </c>
      <c r="F103" s="493">
        <v>124.38333333333334</v>
      </c>
      <c r="G103" s="493">
        <v>123.76666666666668</v>
      </c>
      <c r="H103" s="493">
        <v>126.36666666666667</v>
      </c>
      <c r="I103" s="493">
        <v>126.98333333333335</v>
      </c>
      <c r="J103" s="493">
        <v>127.66666666666667</v>
      </c>
      <c r="K103" s="492">
        <v>126.3</v>
      </c>
      <c r="L103" s="492">
        <v>125</v>
      </c>
      <c r="M103" s="492">
        <v>11.071120000000001</v>
      </c>
    </row>
    <row r="104" spans="1:13">
      <c r="A104" s="254">
        <v>94</v>
      </c>
      <c r="B104" s="495" t="s">
        <v>327</v>
      </c>
      <c r="C104" s="492">
        <v>1386</v>
      </c>
      <c r="D104" s="493">
        <v>1383.3666666666668</v>
      </c>
      <c r="E104" s="493">
        <v>1349.0333333333335</v>
      </c>
      <c r="F104" s="493">
        <v>1312.0666666666668</v>
      </c>
      <c r="G104" s="493">
        <v>1277.7333333333336</v>
      </c>
      <c r="H104" s="493">
        <v>1420.3333333333335</v>
      </c>
      <c r="I104" s="493">
        <v>1454.6666666666665</v>
      </c>
      <c r="J104" s="493">
        <v>1491.6333333333334</v>
      </c>
      <c r="K104" s="492">
        <v>1417.7</v>
      </c>
      <c r="L104" s="492">
        <v>1346.4</v>
      </c>
      <c r="M104" s="492">
        <v>5.86822</v>
      </c>
    </row>
    <row r="105" spans="1:13">
      <c r="A105" s="254">
        <v>95</v>
      </c>
      <c r="B105" s="495" t="s">
        <v>328</v>
      </c>
      <c r="C105" s="492">
        <v>16.3</v>
      </c>
      <c r="D105" s="493">
        <v>16.3</v>
      </c>
      <c r="E105" s="493">
        <v>16.150000000000002</v>
      </c>
      <c r="F105" s="493">
        <v>16</v>
      </c>
      <c r="G105" s="493">
        <v>15.850000000000001</v>
      </c>
      <c r="H105" s="493">
        <v>16.450000000000003</v>
      </c>
      <c r="I105" s="493">
        <v>16.600000000000001</v>
      </c>
      <c r="J105" s="493">
        <v>16.750000000000004</v>
      </c>
      <c r="K105" s="492">
        <v>16.45</v>
      </c>
      <c r="L105" s="492">
        <v>16.149999999999999</v>
      </c>
      <c r="M105" s="492">
        <v>34.367919999999998</v>
      </c>
    </row>
    <row r="106" spans="1:13">
      <c r="A106" s="254">
        <v>96</v>
      </c>
      <c r="B106" s="495" t="s">
        <v>329</v>
      </c>
      <c r="C106" s="492">
        <v>806.8</v>
      </c>
      <c r="D106" s="493">
        <v>811.93333333333339</v>
      </c>
      <c r="E106" s="493">
        <v>796.86666666666679</v>
      </c>
      <c r="F106" s="493">
        <v>786.93333333333339</v>
      </c>
      <c r="G106" s="493">
        <v>771.86666666666679</v>
      </c>
      <c r="H106" s="493">
        <v>821.86666666666679</v>
      </c>
      <c r="I106" s="493">
        <v>836.93333333333339</v>
      </c>
      <c r="J106" s="493">
        <v>846.86666666666679</v>
      </c>
      <c r="K106" s="492">
        <v>827</v>
      </c>
      <c r="L106" s="492">
        <v>802</v>
      </c>
      <c r="M106" s="492">
        <v>7.2591400000000004</v>
      </c>
    </row>
    <row r="107" spans="1:13">
      <c r="A107" s="254">
        <v>97</v>
      </c>
      <c r="B107" s="495" t="s">
        <v>330</v>
      </c>
      <c r="C107" s="492">
        <v>350</v>
      </c>
      <c r="D107" s="493">
        <v>347.66666666666669</v>
      </c>
      <c r="E107" s="493">
        <v>333.33333333333337</v>
      </c>
      <c r="F107" s="493">
        <v>316.66666666666669</v>
      </c>
      <c r="G107" s="493">
        <v>302.33333333333337</v>
      </c>
      <c r="H107" s="493">
        <v>364.33333333333337</v>
      </c>
      <c r="I107" s="493">
        <v>378.66666666666674</v>
      </c>
      <c r="J107" s="493">
        <v>395.33333333333337</v>
      </c>
      <c r="K107" s="492">
        <v>362</v>
      </c>
      <c r="L107" s="492">
        <v>331</v>
      </c>
      <c r="M107" s="492">
        <v>8.1587700000000005</v>
      </c>
    </row>
    <row r="108" spans="1:13">
      <c r="A108" s="254">
        <v>98</v>
      </c>
      <c r="B108" s="495" t="s">
        <v>79</v>
      </c>
      <c r="C108" s="492">
        <v>481.6</v>
      </c>
      <c r="D108" s="493">
        <v>484.4666666666667</v>
      </c>
      <c r="E108" s="493">
        <v>470.93333333333339</v>
      </c>
      <c r="F108" s="493">
        <v>460.26666666666671</v>
      </c>
      <c r="G108" s="493">
        <v>446.73333333333341</v>
      </c>
      <c r="H108" s="493">
        <v>495.13333333333338</v>
      </c>
      <c r="I108" s="493">
        <v>508.66666666666669</v>
      </c>
      <c r="J108" s="493">
        <v>519.33333333333337</v>
      </c>
      <c r="K108" s="492">
        <v>498</v>
      </c>
      <c r="L108" s="492">
        <v>473.8</v>
      </c>
      <c r="M108" s="492">
        <v>4.4104400000000004</v>
      </c>
    </row>
    <row r="109" spans="1:13">
      <c r="A109" s="254">
        <v>99</v>
      </c>
      <c r="B109" s="495" t="s">
        <v>331</v>
      </c>
      <c r="C109" s="492">
        <v>3844.35</v>
      </c>
      <c r="D109" s="493">
        <v>3853.6666666666665</v>
      </c>
      <c r="E109" s="493">
        <v>3801.7833333333328</v>
      </c>
      <c r="F109" s="493">
        <v>3759.2166666666662</v>
      </c>
      <c r="G109" s="493">
        <v>3707.3333333333326</v>
      </c>
      <c r="H109" s="493">
        <v>3896.2333333333331</v>
      </c>
      <c r="I109" s="493">
        <v>3948.1166666666672</v>
      </c>
      <c r="J109" s="493">
        <v>3990.6833333333334</v>
      </c>
      <c r="K109" s="492">
        <v>3905.55</v>
      </c>
      <c r="L109" s="492">
        <v>3811.1</v>
      </c>
      <c r="M109" s="492">
        <v>4.9160000000000002E-2</v>
      </c>
    </row>
    <row r="110" spans="1:13">
      <c r="A110" s="254">
        <v>100</v>
      </c>
      <c r="B110" s="495" t="s">
        <v>332</v>
      </c>
      <c r="C110" s="492">
        <v>143.19999999999999</v>
      </c>
      <c r="D110" s="493">
        <v>142.93333333333334</v>
      </c>
      <c r="E110" s="493">
        <v>140.06666666666666</v>
      </c>
      <c r="F110" s="493">
        <v>136.93333333333334</v>
      </c>
      <c r="G110" s="493">
        <v>134.06666666666666</v>
      </c>
      <c r="H110" s="493">
        <v>146.06666666666666</v>
      </c>
      <c r="I110" s="493">
        <v>148.93333333333334</v>
      </c>
      <c r="J110" s="493">
        <v>152.06666666666666</v>
      </c>
      <c r="K110" s="492">
        <v>145.80000000000001</v>
      </c>
      <c r="L110" s="492">
        <v>139.80000000000001</v>
      </c>
      <c r="M110" s="492">
        <v>0.75405</v>
      </c>
    </row>
    <row r="111" spans="1:13">
      <c r="A111" s="254">
        <v>101</v>
      </c>
      <c r="B111" s="495" t="s">
        <v>333</v>
      </c>
      <c r="C111" s="492">
        <v>217.35</v>
      </c>
      <c r="D111" s="493">
        <v>217.88333333333333</v>
      </c>
      <c r="E111" s="493">
        <v>214.06666666666666</v>
      </c>
      <c r="F111" s="493">
        <v>210.78333333333333</v>
      </c>
      <c r="G111" s="493">
        <v>206.96666666666667</v>
      </c>
      <c r="H111" s="493">
        <v>221.16666666666666</v>
      </c>
      <c r="I111" s="493">
        <v>224.98333333333332</v>
      </c>
      <c r="J111" s="493">
        <v>228.26666666666665</v>
      </c>
      <c r="K111" s="492">
        <v>221.7</v>
      </c>
      <c r="L111" s="492">
        <v>214.6</v>
      </c>
      <c r="M111" s="492">
        <v>8.0775900000000007</v>
      </c>
    </row>
    <row r="112" spans="1:13">
      <c r="A112" s="254">
        <v>102</v>
      </c>
      <c r="B112" s="495" t="s">
        <v>334</v>
      </c>
      <c r="C112" s="492">
        <v>110.55</v>
      </c>
      <c r="D112" s="493">
        <v>111.56666666666666</v>
      </c>
      <c r="E112" s="493">
        <v>108.68333333333332</v>
      </c>
      <c r="F112" s="493">
        <v>106.81666666666666</v>
      </c>
      <c r="G112" s="493">
        <v>103.93333333333332</v>
      </c>
      <c r="H112" s="493">
        <v>113.43333333333332</v>
      </c>
      <c r="I112" s="493">
        <v>116.31666666666665</v>
      </c>
      <c r="J112" s="493">
        <v>118.18333333333332</v>
      </c>
      <c r="K112" s="492">
        <v>114.45</v>
      </c>
      <c r="L112" s="492">
        <v>109.7</v>
      </c>
      <c r="M112" s="492">
        <v>15.42163</v>
      </c>
    </row>
    <row r="113" spans="1:13">
      <c r="A113" s="254">
        <v>103</v>
      </c>
      <c r="B113" s="495" t="s">
        <v>335</v>
      </c>
      <c r="C113" s="492">
        <v>568.25</v>
      </c>
      <c r="D113" s="493">
        <v>568.93333333333328</v>
      </c>
      <c r="E113" s="493">
        <v>563.86666666666656</v>
      </c>
      <c r="F113" s="493">
        <v>559.48333333333323</v>
      </c>
      <c r="G113" s="493">
        <v>554.41666666666652</v>
      </c>
      <c r="H113" s="493">
        <v>573.31666666666661</v>
      </c>
      <c r="I113" s="493">
        <v>578.38333333333344</v>
      </c>
      <c r="J113" s="493">
        <v>582.76666666666665</v>
      </c>
      <c r="K113" s="492">
        <v>574</v>
      </c>
      <c r="L113" s="492">
        <v>564.54999999999995</v>
      </c>
      <c r="M113" s="492">
        <v>0.82999000000000001</v>
      </c>
    </row>
    <row r="114" spans="1:13">
      <c r="A114" s="254">
        <v>104</v>
      </c>
      <c r="B114" s="495" t="s">
        <v>81</v>
      </c>
      <c r="C114" s="492">
        <v>571.75</v>
      </c>
      <c r="D114" s="493">
        <v>579.2166666666667</v>
      </c>
      <c r="E114" s="493">
        <v>557.48333333333335</v>
      </c>
      <c r="F114" s="493">
        <v>543.2166666666667</v>
      </c>
      <c r="G114" s="493">
        <v>521.48333333333335</v>
      </c>
      <c r="H114" s="493">
        <v>593.48333333333335</v>
      </c>
      <c r="I114" s="493">
        <v>615.2166666666667</v>
      </c>
      <c r="J114" s="493">
        <v>629.48333333333335</v>
      </c>
      <c r="K114" s="492">
        <v>600.95000000000005</v>
      </c>
      <c r="L114" s="492">
        <v>564.95000000000005</v>
      </c>
      <c r="M114" s="492">
        <v>54.812109999999997</v>
      </c>
    </row>
    <row r="115" spans="1:13">
      <c r="A115" s="254">
        <v>105</v>
      </c>
      <c r="B115" s="495" t="s">
        <v>82</v>
      </c>
      <c r="C115" s="492">
        <v>910.35</v>
      </c>
      <c r="D115" s="493">
        <v>910.69999999999993</v>
      </c>
      <c r="E115" s="493">
        <v>900.39999999999986</v>
      </c>
      <c r="F115" s="493">
        <v>890.44999999999993</v>
      </c>
      <c r="G115" s="493">
        <v>880.14999999999986</v>
      </c>
      <c r="H115" s="493">
        <v>920.64999999999986</v>
      </c>
      <c r="I115" s="493">
        <v>930.94999999999982</v>
      </c>
      <c r="J115" s="493">
        <v>940.89999999999986</v>
      </c>
      <c r="K115" s="492">
        <v>921</v>
      </c>
      <c r="L115" s="492">
        <v>900.75</v>
      </c>
      <c r="M115" s="492">
        <v>64.597369999999998</v>
      </c>
    </row>
    <row r="116" spans="1:13">
      <c r="A116" s="254">
        <v>106</v>
      </c>
      <c r="B116" s="495" t="s">
        <v>231</v>
      </c>
      <c r="C116" s="492">
        <v>166.75</v>
      </c>
      <c r="D116" s="493">
        <v>167.20000000000002</v>
      </c>
      <c r="E116" s="493">
        <v>165.05000000000004</v>
      </c>
      <c r="F116" s="493">
        <v>163.35000000000002</v>
      </c>
      <c r="G116" s="493">
        <v>161.20000000000005</v>
      </c>
      <c r="H116" s="493">
        <v>168.90000000000003</v>
      </c>
      <c r="I116" s="493">
        <v>171.05</v>
      </c>
      <c r="J116" s="493">
        <v>172.75000000000003</v>
      </c>
      <c r="K116" s="492">
        <v>169.35</v>
      </c>
      <c r="L116" s="492">
        <v>165.5</v>
      </c>
      <c r="M116" s="492">
        <v>14.475070000000001</v>
      </c>
    </row>
    <row r="117" spans="1:13">
      <c r="A117" s="254">
        <v>107</v>
      </c>
      <c r="B117" s="495" t="s">
        <v>83</v>
      </c>
      <c r="C117" s="492">
        <v>133.05000000000001</v>
      </c>
      <c r="D117" s="493">
        <v>131.54999999999998</v>
      </c>
      <c r="E117" s="493">
        <v>128.49999999999997</v>
      </c>
      <c r="F117" s="493">
        <v>123.94999999999999</v>
      </c>
      <c r="G117" s="493">
        <v>120.89999999999998</v>
      </c>
      <c r="H117" s="493">
        <v>136.09999999999997</v>
      </c>
      <c r="I117" s="493">
        <v>139.14999999999998</v>
      </c>
      <c r="J117" s="493">
        <v>143.69999999999996</v>
      </c>
      <c r="K117" s="492">
        <v>134.6</v>
      </c>
      <c r="L117" s="492">
        <v>127</v>
      </c>
      <c r="M117" s="492">
        <v>273.96949999999998</v>
      </c>
    </row>
    <row r="118" spans="1:13">
      <c r="A118" s="254">
        <v>108</v>
      </c>
      <c r="B118" s="495" t="s">
        <v>336</v>
      </c>
      <c r="C118" s="492">
        <v>365.55</v>
      </c>
      <c r="D118" s="493">
        <v>363.91666666666669</v>
      </c>
      <c r="E118" s="493">
        <v>356.63333333333338</v>
      </c>
      <c r="F118" s="493">
        <v>347.7166666666667</v>
      </c>
      <c r="G118" s="493">
        <v>340.43333333333339</v>
      </c>
      <c r="H118" s="493">
        <v>372.83333333333337</v>
      </c>
      <c r="I118" s="493">
        <v>380.11666666666667</v>
      </c>
      <c r="J118" s="493">
        <v>389.03333333333336</v>
      </c>
      <c r="K118" s="492">
        <v>371.2</v>
      </c>
      <c r="L118" s="492">
        <v>355</v>
      </c>
      <c r="M118" s="492">
        <v>3.19495</v>
      </c>
    </row>
    <row r="119" spans="1:13">
      <c r="A119" s="254">
        <v>109</v>
      </c>
      <c r="B119" s="495" t="s">
        <v>822</v>
      </c>
      <c r="C119" s="492">
        <v>2869.05</v>
      </c>
      <c r="D119" s="493">
        <v>2869.7999999999997</v>
      </c>
      <c r="E119" s="493">
        <v>2819.8499999999995</v>
      </c>
      <c r="F119" s="493">
        <v>2770.6499999999996</v>
      </c>
      <c r="G119" s="493">
        <v>2720.6999999999994</v>
      </c>
      <c r="H119" s="493">
        <v>2918.9999999999995</v>
      </c>
      <c r="I119" s="493">
        <v>2968.9499999999994</v>
      </c>
      <c r="J119" s="493">
        <v>3018.1499999999996</v>
      </c>
      <c r="K119" s="492">
        <v>2919.75</v>
      </c>
      <c r="L119" s="492">
        <v>2820.6</v>
      </c>
      <c r="M119" s="492">
        <v>4.73597</v>
      </c>
    </row>
    <row r="120" spans="1:13">
      <c r="A120" s="254">
        <v>110</v>
      </c>
      <c r="B120" s="495" t="s">
        <v>84</v>
      </c>
      <c r="C120" s="492">
        <v>1481.9</v>
      </c>
      <c r="D120" s="493">
        <v>1480.9666666666665</v>
      </c>
      <c r="E120" s="493">
        <v>1468.9333333333329</v>
      </c>
      <c r="F120" s="493">
        <v>1455.9666666666665</v>
      </c>
      <c r="G120" s="493">
        <v>1443.9333333333329</v>
      </c>
      <c r="H120" s="493">
        <v>1493.9333333333329</v>
      </c>
      <c r="I120" s="493">
        <v>1505.9666666666662</v>
      </c>
      <c r="J120" s="493">
        <v>1518.9333333333329</v>
      </c>
      <c r="K120" s="492">
        <v>1493</v>
      </c>
      <c r="L120" s="492">
        <v>1468</v>
      </c>
      <c r="M120" s="492">
        <v>7.2519400000000003</v>
      </c>
    </row>
    <row r="121" spans="1:13">
      <c r="A121" s="254">
        <v>111</v>
      </c>
      <c r="B121" s="495" t="s">
        <v>85</v>
      </c>
      <c r="C121" s="492">
        <v>589.9</v>
      </c>
      <c r="D121" s="493">
        <v>582.06666666666672</v>
      </c>
      <c r="E121" s="493">
        <v>559.13333333333344</v>
      </c>
      <c r="F121" s="493">
        <v>528.36666666666667</v>
      </c>
      <c r="G121" s="493">
        <v>505.43333333333339</v>
      </c>
      <c r="H121" s="493">
        <v>612.83333333333348</v>
      </c>
      <c r="I121" s="493">
        <v>635.76666666666665</v>
      </c>
      <c r="J121" s="493">
        <v>666.53333333333353</v>
      </c>
      <c r="K121" s="492">
        <v>605</v>
      </c>
      <c r="L121" s="492">
        <v>551.29999999999995</v>
      </c>
      <c r="M121" s="492">
        <v>64.933589999999995</v>
      </c>
    </row>
    <row r="122" spans="1:13">
      <c r="A122" s="254">
        <v>112</v>
      </c>
      <c r="B122" s="495" t="s">
        <v>232</v>
      </c>
      <c r="C122" s="492">
        <v>741.9</v>
      </c>
      <c r="D122" s="493">
        <v>732.63333333333333</v>
      </c>
      <c r="E122" s="493">
        <v>720.26666666666665</v>
      </c>
      <c r="F122" s="493">
        <v>698.63333333333333</v>
      </c>
      <c r="G122" s="493">
        <v>686.26666666666665</v>
      </c>
      <c r="H122" s="493">
        <v>754.26666666666665</v>
      </c>
      <c r="I122" s="493">
        <v>766.63333333333321</v>
      </c>
      <c r="J122" s="493">
        <v>788.26666666666665</v>
      </c>
      <c r="K122" s="492">
        <v>745</v>
      </c>
      <c r="L122" s="492">
        <v>711</v>
      </c>
      <c r="M122" s="492">
        <v>7.5345000000000004</v>
      </c>
    </row>
    <row r="123" spans="1:13">
      <c r="A123" s="254">
        <v>113</v>
      </c>
      <c r="B123" s="495" t="s">
        <v>337</v>
      </c>
      <c r="C123" s="492">
        <v>595.4</v>
      </c>
      <c r="D123" s="493">
        <v>598.51666666666654</v>
      </c>
      <c r="E123" s="493">
        <v>589.48333333333312</v>
      </c>
      <c r="F123" s="493">
        <v>583.56666666666661</v>
      </c>
      <c r="G123" s="493">
        <v>574.53333333333319</v>
      </c>
      <c r="H123" s="493">
        <v>604.43333333333305</v>
      </c>
      <c r="I123" s="493">
        <v>613.46666666666658</v>
      </c>
      <c r="J123" s="493">
        <v>619.38333333333298</v>
      </c>
      <c r="K123" s="492">
        <v>607.54999999999995</v>
      </c>
      <c r="L123" s="492">
        <v>592.6</v>
      </c>
      <c r="M123" s="492">
        <v>0.35415000000000002</v>
      </c>
    </row>
    <row r="124" spans="1:13">
      <c r="A124" s="254">
        <v>114</v>
      </c>
      <c r="B124" s="495" t="s">
        <v>233</v>
      </c>
      <c r="C124" s="492">
        <v>384.9</v>
      </c>
      <c r="D124" s="493">
        <v>381.40000000000003</v>
      </c>
      <c r="E124" s="493">
        <v>376.80000000000007</v>
      </c>
      <c r="F124" s="493">
        <v>368.70000000000005</v>
      </c>
      <c r="G124" s="493">
        <v>364.10000000000008</v>
      </c>
      <c r="H124" s="493">
        <v>389.50000000000006</v>
      </c>
      <c r="I124" s="493">
        <v>394.10000000000008</v>
      </c>
      <c r="J124" s="493">
        <v>402.20000000000005</v>
      </c>
      <c r="K124" s="492">
        <v>386</v>
      </c>
      <c r="L124" s="492">
        <v>373.3</v>
      </c>
      <c r="M124" s="492">
        <v>15.480790000000001</v>
      </c>
    </row>
    <row r="125" spans="1:13">
      <c r="A125" s="254">
        <v>115</v>
      </c>
      <c r="B125" s="495" t="s">
        <v>86</v>
      </c>
      <c r="C125" s="492">
        <v>837.6</v>
      </c>
      <c r="D125" s="493">
        <v>844.13333333333333</v>
      </c>
      <c r="E125" s="493">
        <v>826.91666666666663</v>
      </c>
      <c r="F125" s="493">
        <v>816.23333333333335</v>
      </c>
      <c r="G125" s="493">
        <v>799.01666666666665</v>
      </c>
      <c r="H125" s="493">
        <v>854.81666666666661</v>
      </c>
      <c r="I125" s="493">
        <v>872.0333333333333</v>
      </c>
      <c r="J125" s="493">
        <v>882.71666666666658</v>
      </c>
      <c r="K125" s="492">
        <v>861.35</v>
      </c>
      <c r="L125" s="492">
        <v>833.45</v>
      </c>
      <c r="M125" s="492">
        <v>6.3799099999999997</v>
      </c>
    </row>
    <row r="126" spans="1:13">
      <c r="A126" s="254">
        <v>116</v>
      </c>
      <c r="B126" s="495" t="s">
        <v>338</v>
      </c>
      <c r="C126" s="492">
        <v>737.05</v>
      </c>
      <c r="D126" s="493">
        <v>739.51666666666677</v>
      </c>
      <c r="E126" s="493">
        <v>727.53333333333353</v>
      </c>
      <c r="F126" s="493">
        <v>718.01666666666677</v>
      </c>
      <c r="G126" s="493">
        <v>706.03333333333353</v>
      </c>
      <c r="H126" s="493">
        <v>749.03333333333353</v>
      </c>
      <c r="I126" s="493">
        <v>761.01666666666688</v>
      </c>
      <c r="J126" s="493">
        <v>770.53333333333353</v>
      </c>
      <c r="K126" s="492">
        <v>751.5</v>
      </c>
      <c r="L126" s="492">
        <v>730</v>
      </c>
      <c r="M126" s="492">
        <v>2.3519800000000002</v>
      </c>
    </row>
    <row r="127" spans="1:13">
      <c r="A127" s="254">
        <v>117</v>
      </c>
      <c r="B127" s="495" t="s">
        <v>339</v>
      </c>
      <c r="C127" s="492">
        <v>81.25</v>
      </c>
      <c r="D127" s="493">
        <v>81.7</v>
      </c>
      <c r="E127" s="493">
        <v>80.600000000000009</v>
      </c>
      <c r="F127" s="493">
        <v>79.95</v>
      </c>
      <c r="G127" s="493">
        <v>78.850000000000009</v>
      </c>
      <c r="H127" s="493">
        <v>82.350000000000009</v>
      </c>
      <c r="I127" s="493">
        <v>83.45</v>
      </c>
      <c r="J127" s="493">
        <v>84.100000000000009</v>
      </c>
      <c r="K127" s="492">
        <v>82.8</v>
      </c>
      <c r="L127" s="492">
        <v>81.05</v>
      </c>
      <c r="M127" s="492">
        <v>1.82561</v>
      </c>
    </row>
    <row r="128" spans="1:13">
      <c r="A128" s="254">
        <v>118</v>
      </c>
      <c r="B128" s="495" t="s">
        <v>340</v>
      </c>
      <c r="C128" s="492">
        <v>90.65</v>
      </c>
      <c r="D128" s="493">
        <v>91.016666666666666</v>
      </c>
      <c r="E128" s="493">
        <v>88.633333333333326</v>
      </c>
      <c r="F128" s="493">
        <v>86.61666666666666</v>
      </c>
      <c r="G128" s="493">
        <v>84.23333333333332</v>
      </c>
      <c r="H128" s="493">
        <v>93.033333333333331</v>
      </c>
      <c r="I128" s="493">
        <v>95.416666666666686</v>
      </c>
      <c r="J128" s="493">
        <v>97.433333333333337</v>
      </c>
      <c r="K128" s="492">
        <v>93.4</v>
      </c>
      <c r="L128" s="492">
        <v>89</v>
      </c>
      <c r="M128" s="492">
        <v>25.557970000000001</v>
      </c>
    </row>
    <row r="129" spans="1:13">
      <c r="A129" s="254">
        <v>119</v>
      </c>
      <c r="B129" s="495" t="s">
        <v>341</v>
      </c>
      <c r="C129" s="492">
        <v>702.4</v>
      </c>
      <c r="D129" s="493">
        <v>717.83333333333337</v>
      </c>
      <c r="E129" s="493">
        <v>675.66666666666674</v>
      </c>
      <c r="F129" s="493">
        <v>648.93333333333339</v>
      </c>
      <c r="G129" s="493">
        <v>606.76666666666677</v>
      </c>
      <c r="H129" s="493">
        <v>744.56666666666672</v>
      </c>
      <c r="I129" s="493">
        <v>786.73333333333346</v>
      </c>
      <c r="J129" s="493">
        <v>813.4666666666667</v>
      </c>
      <c r="K129" s="492">
        <v>760</v>
      </c>
      <c r="L129" s="492">
        <v>691.1</v>
      </c>
      <c r="M129" s="492">
        <v>12.228009999999999</v>
      </c>
    </row>
    <row r="130" spans="1:13">
      <c r="A130" s="254">
        <v>120</v>
      </c>
      <c r="B130" s="495" t="s">
        <v>92</v>
      </c>
      <c r="C130" s="492">
        <v>247.3</v>
      </c>
      <c r="D130" s="493">
        <v>248.31666666666669</v>
      </c>
      <c r="E130" s="493">
        <v>242.13333333333338</v>
      </c>
      <c r="F130" s="493">
        <v>236.9666666666667</v>
      </c>
      <c r="G130" s="493">
        <v>230.78333333333339</v>
      </c>
      <c r="H130" s="493">
        <v>253.48333333333338</v>
      </c>
      <c r="I130" s="493">
        <v>259.66666666666674</v>
      </c>
      <c r="J130" s="493">
        <v>264.83333333333337</v>
      </c>
      <c r="K130" s="492">
        <v>254.5</v>
      </c>
      <c r="L130" s="492">
        <v>243.15</v>
      </c>
      <c r="M130" s="492">
        <v>64.426959999999994</v>
      </c>
    </row>
    <row r="131" spans="1:13">
      <c r="A131" s="254">
        <v>121</v>
      </c>
      <c r="B131" s="495" t="s">
        <v>87</v>
      </c>
      <c r="C131" s="492">
        <v>538.04999999999995</v>
      </c>
      <c r="D131" s="493">
        <v>539.66666666666663</v>
      </c>
      <c r="E131" s="493">
        <v>534.08333333333326</v>
      </c>
      <c r="F131" s="493">
        <v>530.11666666666667</v>
      </c>
      <c r="G131" s="493">
        <v>524.5333333333333</v>
      </c>
      <c r="H131" s="493">
        <v>543.63333333333321</v>
      </c>
      <c r="I131" s="493">
        <v>549.21666666666647</v>
      </c>
      <c r="J131" s="493">
        <v>553.18333333333317</v>
      </c>
      <c r="K131" s="492">
        <v>545.25</v>
      </c>
      <c r="L131" s="492">
        <v>535.70000000000005</v>
      </c>
      <c r="M131" s="492">
        <v>19.60727</v>
      </c>
    </row>
    <row r="132" spans="1:13">
      <c r="A132" s="254">
        <v>122</v>
      </c>
      <c r="B132" s="495" t="s">
        <v>234</v>
      </c>
      <c r="C132" s="492">
        <v>1506.35</v>
      </c>
      <c r="D132" s="493">
        <v>1517.05</v>
      </c>
      <c r="E132" s="493">
        <v>1470.1</v>
      </c>
      <c r="F132" s="493">
        <v>1433.85</v>
      </c>
      <c r="G132" s="493">
        <v>1386.8999999999999</v>
      </c>
      <c r="H132" s="493">
        <v>1553.3</v>
      </c>
      <c r="I132" s="493">
        <v>1600.2500000000002</v>
      </c>
      <c r="J132" s="493">
        <v>1636.5</v>
      </c>
      <c r="K132" s="492">
        <v>1564</v>
      </c>
      <c r="L132" s="492">
        <v>1480.8</v>
      </c>
      <c r="M132" s="492">
        <v>2.2808199999999998</v>
      </c>
    </row>
    <row r="133" spans="1:13">
      <c r="A133" s="254">
        <v>123</v>
      </c>
      <c r="B133" s="495" t="s">
        <v>342</v>
      </c>
      <c r="C133" s="492">
        <v>1865.6</v>
      </c>
      <c r="D133" s="493">
        <v>1844.5</v>
      </c>
      <c r="E133" s="493">
        <v>1789</v>
      </c>
      <c r="F133" s="493">
        <v>1712.4</v>
      </c>
      <c r="G133" s="493">
        <v>1656.9</v>
      </c>
      <c r="H133" s="493">
        <v>1921.1</v>
      </c>
      <c r="I133" s="493">
        <v>1976.6</v>
      </c>
      <c r="J133" s="493">
        <v>2053.1999999999998</v>
      </c>
      <c r="K133" s="492">
        <v>1900</v>
      </c>
      <c r="L133" s="492">
        <v>1767.9</v>
      </c>
      <c r="M133" s="492">
        <v>26.234860000000001</v>
      </c>
    </row>
    <row r="134" spans="1:13">
      <c r="A134" s="254">
        <v>124</v>
      </c>
      <c r="B134" s="495" t="s">
        <v>343</v>
      </c>
      <c r="C134" s="492">
        <v>150.19999999999999</v>
      </c>
      <c r="D134" s="493">
        <v>150.80000000000001</v>
      </c>
      <c r="E134" s="493">
        <v>148.70000000000002</v>
      </c>
      <c r="F134" s="493">
        <v>147.20000000000002</v>
      </c>
      <c r="G134" s="493">
        <v>145.10000000000002</v>
      </c>
      <c r="H134" s="493">
        <v>152.30000000000001</v>
      </c>
      <c r="I134" s="493">
        <v>154.40000000000003</v>
      </c>
      <c r="J134" s="493">
        <v>155.9</v>
      </c>
      <c r="K134" s="492">
        <v>152.9</v>
      </c>
      <c r="L134" s="492">
        <v>149.30000000000001</v>
      </c>
      <c r="M134" s="492">
        <v>18.29365</v>
      </c>
    </row>
    <row r="135" spans="1:13">
      <c r="A135" s="254">
        <v>125</v>
      </c>
      <c r="B135" s="495" t="s">
        <v>833</v>
      </c>
      <c r="C135" s="492">
        <v>176.55</v>
      </c>
      <c r="D135" s="493">
        <v>177.70000000000002</v>
      </c>
      <c r="E135" s="493">
        <v>171.90000000000003</v>
      </c>
      <c r="F135" s="493">
        <v>167.25000000000003</v>
      </c>
      <c r="G135" s="493">
        <v>161.45000000000005</v>
      </c>
      <c r="H135" s="493">
        <v>182.35000000000002</v>
      </c>
      <c r="I135" s="493">
        <v>188.15000000000003</v>
      </c>
      <c r="J135" s="493">
        <v>192.8</v>
      </c>
      <c r="K135" s="492">
        <v>183.5</v>
      </c>
      <c r="L135" s="492">
        <v>173.05</v>
      </c>
      <c r="M135" s="492">
        <v>22.16564</v>
      </c>
    </row>
    <row r="136" spans="1:13">
      <c r="A136" s="254">
        <v>126</v>
      </c>
      <c r="B136" s="495" t="s">
        <v>740</v>
      </c>
      <c r="C136" s="492">
        <v>768.85</v>
      </c>
      <c r="D136" s="493">
        <v>768.46666666666658</v>
      </c>
      <c r="E136" s="493">
        <v>750.43333333333317</v>
      </c>
      <c r="F136" s="493">
        <v>732.01666666666654</v>
      </c>
      <c r="G136" s="493">
        <v>713.98333333333312</v>
      </c>
      <c r="H136" s="493">
        <v>786.88333333333321</v>
      </c>
      <c r="I136" s="493">
        <v>804.91666666666674</v>
      </c>
      <c r="J136" s="493">
        <v>823.33333333333326</v>
      </c>
      <c r="K136" s="492">
        <v>786.5</v>
      </c>
      <c r="L136" s="492">
        <v>750.05</v>
      </c>
      <c r="M136" s="492">
        <v>0.91100000000000003</v>
      </c>
    </row>
    <row r="137" spans="1:13">
      <c r="A137" s="254">
        <v>127</v>
      </c>
      <c r="B137" s="495" t="s">
        <v>345</v>
      </c>
      <c r="C137" s="492">
        <v>546.35</v>
      </c>
      <c r="D137" s="493">
        <v>546.26666666666665</v>
      </c>
      <c r="E137" s="493">
        <v>538.5333333333333</v>
      </c>
      <c r="F137" s="493">
        <v>530.7166666666667</v>
      </c>
      <c r="G137" s="493">
        <v>522.98333333333335</v>
      </c>
      <c r="H137" s="493">
        <v>554.08333333333326</v>
      </c>
      <c r="I137" s="493">
        <v>561.81666666666661</v>
      </c>
      <c r="J137" s="493">
        <v>569.63333333333321</v>
      </c>
      <c r="K137" s="492">
        <v>554</v>
      </c>
      <c r="L137" s="492">
        <v>538.45000000000005</v>
      </c>
      <c r="M137" s="492">
        <v>4.08</v>
      </c>
    </row>
    <row r="138" spans="1:13">
      <c r="A138" s="254">
        <v>128</v>
      </c>
      <c r="B138" s="495" t="s">
        <v>89</v>
      </c>
      <c r="C138" s="492">
        <v>9.25</v>
      </c>
      <c r="D138" s="493">
        <v>9.2833333333333332</v>
      </c>
      <c r="E138" s="493">
        <v>9.1666666666666661</v>
      </c>
      <c r="F138" s="493">
        <v>9.0833333333333321</v>
      </c>
      <c r="G138" s="493">
        <v>8.966666666666665</v>
      </c>
      <c r="H138" s="493">
        <v>9.3666666666666671</v>
      </c>
      <c r="I138" s="493">
        <v>9.4833333333333343</v>
      </c>
      <c r="J138" s="493">
        <v>9.5666666666666682</v>
      </c>
      <c r="K138" s="492">
        <v>9.4</v>
      </c>
      <c r="L138" s="492">
        <v>9.1999999999999993</v>
      </c>
      <c r="M138" s="492">
        <v>25.244309999999999</v>
      </c>
    </row>
    <row r="139" spans="1:13">
      <c r="A139" s="254">
        <v>129</v>
      </c>
      <c r="B139" s="495" t="s">
        <v>346</v>
      </c>
      <c r="C139" s="492">
        <v>157.65</v>
      </c>
      <c r="D139" s="493">
        <v>158.63333333333333</v>
      </c>
      <c r="E139" s="493">
        <v>154.51666666666665</v>
      </c>
      <c r="F139" s="493">
        <v>151.38333333333333</v>
      </c>
      <c r="G139" s="493">
        <v>147.26666666666665</v>
      </c>
      <c r="H139" s="493">
        <v>161.76666666666665</v>
      </c>
      <c r="I139" s="493">
        <v>165.88333333333333</v>
      </c>
      <c r="J139" s="493">
        <v>169.01666666666665</v>
      </c>
      <c r="K139" s="492">
        <v>162.75</v>
      </c>
      <c r="L139" s="492">
        <v>155.5</v>
      </c>
      <c r="M139" s="492">
        <v>6.1446100000000001</v>
      </c>
    </row>
    <row r="140" spans="1:13">
      <c r="A140" s="254">
        <v>130</v>
      </c>
      <c r="B140" s="495" t="s">
        <v>90</v>
      </c>
      <c r="C140" s="492">
        <v>4062.35</v>
      </c>
      <c r="D140" s="493">
        <v>4035.65</v>
      </c>
      <c r="E140" s="493">
        <v>3936.3</v>
      </c>
      <c r="F140" s="493">
        <v>3810.25</v>
      </c>
      <c r="G140" s="493">
        <v>3710.9</v>
      </c>
      <c r="H140" s="493">
        <v>4161.7000000000007</v>
      </c>
      <c r="I140" s="493">
        <v>4261.0499999999993</v>
      </c>
      <c r="J140" s="493">
        <v>4387.1000000000004</v>
      </c>
      <c r="K140" s="492">
        <v>4135</v>
      </c>
      <c r="L140" s="492">
        <v>3909.6</v>
      </c>
      <c r="M140" s="492">
        <v>24.990259999999999</v>
      </c>
    </row>
    <row r="141" spans="1:13">
      <c r="A141" s="254">
        <v>131</v>
      </c>
      <c r="B141" s="495" t="s">
        <v>347</v>
      </c>
      <c r="C141" s="492">
        <v>4201.8</v>
      </c>
      <c r="D141" s="493">
        <v>4199.9333333333334</v>
      </c>
      <c r="E141" s="493">
        <v>4151.8666666666668</v>
      </c>
      <c r="F141" s="493">
        <v>4101.9333333333334</v>
      </c>
      <c r="G141" s="493">
        <v>4053.8666666666668</v>
      </c>
      <c r="H141" s="493">
        <v>4249.8666666666668</v>
      </c>
      <c r="I141" s="493">
        <v>4297.9333333333343</v>
      </c>
      <c r="J141" s="493">
        <v>4347.8666666666668</v>
      </c>
      <c r="K141" s="492">
        <v>4248</v>
      </c>
      <c r="L141" s="492">
        <v>4150</v>
      </c>
      <c r="M141" s="492">
        <v>2.2875000000000001</v>
      </c>
    </row>
    <row r="142" spans="1:13">
      <c r="A142" s="254">
        <v>132</v>
      </c>
      <c r="B142" s="495" t="s">
        <v>348</v>
      </c>
      <c r="C142" s="492">
        <v>2932.7</v>
      </c>
      <c r="D142" s="493">
        <v>2945.9</v>
      </c>
      <c r="E142" s="493">
        <v>2906.8</v>
      </c>
      <c r="F142" s="493">
        <v>2880.9</v>
      </c>
      <c r="G142" s="493">
        <v>2841.8</v>
      </c>
      <c r="H142" s="493">
        <v>2971.8</v>
      </c>
      <c r="I142" s="493">
        <v>3010.8999999999996</v>
      </c>
      <c r="J142" s="493">
        <v>3036.8</v>
      </c>
      <c r="K142" s="492">
        <v>2985</v>
      </c>
      <c r="L142" s="492">
        <v>2920</v>
      </c>
      <c r="M142" s="492">
        <v>5.5315899999999996</v>
      </c>
    </row>
    <row r="143" spans="1:13">
      <c r="A143" s="254">
        <v>133</v>
      </c>
      <c r="B143" s="495" t="s">
        <v>93</v>
      </c>
      <c r="C143" s="492">
        <v>5163.1000000000004</v>
      </c>
      <c r="D143" s="493">
        <v>5166.416666666667</v>
      </c>
      <c r="E143" s="493">
        <v>5121.8333333333339</v>
      </c>
      <c r="F143" s="493">
        <v>5080.5666666666666</v>
      </c>
      <c r="G143" s="493">
        <v>5035.9833333333336</v>
      </c>
      <c r="H143" s="493">
        <v>5207.6833333333343</v>
      </c>
      <c r="I143" s="493">
        <v>5252.2666666666682</v>
      </c>
      <c r="J143" s="493">
        <v>5293.5333333333347</v>
      </c>
      <c r="K143" s="492">
        <v>5211</v>
      </c>
      <c r="L143" s="492">
        <v>5125.1499999999996</v>
      </c>
      <c r="M143" s="492">
        <v>13.0695</v>
      </c>
    </row>
    <row r="144" spans="1:13">
      <c r="A144" s="254">
        <v>134</v>
      </c>
      <c r="B144" s="495" t="s">
        <v>349</v>
      </c>
      <c r="C144" s="492">
        <v>346.55</v>
      </c>
      <c r="D144" s="493">
        <v>341.5</v>
      </c>
      <c r="E144" s="493">
        <v>327.05</v>
      </c>
      <c r="F144" s="493">
        <v>307.55</v>
      </c>
      <c r="G144" s="493">
        <v>293.10000000000002</v>
      </c>
      <c r="H144" s="493">
        <v>361</v>
      </c>
      <c r="I144" s="493">
        <v>375.45000000000005</v>
      </c>
      <c r="J144" s="493">
        <v>394.95</v>
      </c>
      <c r="K144" s="492">
        <v>355.95</v>
      </c>
      <c r="L144" s="492">
        <v>322</v>
      </c>
      <c r="M144" s="492">
        <v>32.276179999999997</v>
      </c>
    </row>
    <row r="145" spans="1:13">
      <c r="A145" s="254">
        <v>135</v>
      </c>
      <c r="B145" s="495" t="s">
        <v>350</v>
      </c>
      <c r="C145" s="492">
        <v>86.7</v>
      </c>
      <c r="D145" s="493">
        <v>86.916666666666671</v>
      </c>
      <c r="E145" s="493">
        <v>85.933333333333337</v>
      </c>
      <c r="F145" s="493">
        <v>85.166666666666671</v>
      </c>
      <c r="G145" s="493">
        <v>84.183333333333337</v>
      </c>
      <c r="H145" s="493">
        <v>87.683333333333337</v>
      </c>
      <c r="I145" s="493">
        <v>88.666666666666657</v>
      </c>
      <c r="J145" s="493">
        <v>89.433333333333337</v>
      </c>
      <c r="K145" s="492">
        <v>87.9</v>
      </c>
      <c r="L145" s="492">
        <v>86.15</v>
      </c>
      <c r="M145" s="492">
        <v>3.2676799999999999</v>
      </c>
    </row>
    <row r="146" spans="1:13">
      <c r="A146" s="254">
        <v>136</v>
      </c>
      <c r="B146" s="495" t="s">
        <v>834</v>
      </c>
      <c r="C146" s="492">
        <v>224.65</v>
      </c>
      <c r="D146" s="493">
        <v>226.11666666666667</v>
      </c>
      <c r="E146" s="493">
        <v>222.33333333333334</v>
      </c>
      <c r="F146" s="493">
        <v>220.01666666666668</v>
      </c>
      <c r="G146" s="493">
        <v>216.23333333333335</v>
      </c>
      <c r="H146" s="493">
        <v>228.43333333333334</v>
      </c>
      <c r="I146" s="493">
        <v>232.21666666666664</v>
      </c>
      <c r="J146" s="493">
        <v>234.53333333333333</v>
      </c>
      <c r="K146" s="492">
        <v>229.9</v>
      </c>
      <c r="L146" s="492">
        <v>223.8</v>
      </c>
      <c r="M146" s="492">
        <v>1.07216</v>
      </c>
    </row>
    <row r="147" spans="1:13">
      <c r="A147" s="254">
        <v>137</v>
      </c>
      <c r="B147" s="495" t="s">
        <v>742</v>
      </c>
      <c r="C147" s="492">
        <v>1781.65</v>
      </c>
      <c r="D147" s="493">
        <v>1794.4666666666665</v>
      </c>
      <c r="E147" s="493">
        <v>1755.1833333333329</v>
      </c>
      <c r="F147" s="493">
        <v>1728.7166666666665</v>
      </c>
      <c r="G147" s="493">
        <v>1689.4333333333329</v>
      </c>
      <c r="H147" s="493">
        <v>1820.9333333333329</v>
      </c>
      <c r="I147" s="493">
        <v>1860.2166666666662</v>
      </c>
      <c r="J147" s="493">
        <v>1886.6833333333329</v>
      </c>
      <c r="K147" s="492">
        <v>1833.75</v>
      </c>
      <c r="L147" s="492">
        <v>1768</v>
      </c>
      <c r="M147" s="492">
        <v>7.2859999999999994E-2</v>
      </c>
    </row>
    <row r="148" spans="1:13">
      <c r="A148" s="254">
        <v>138</v>
      </c>
      <c r="B148" s="495" t="s">
        <v>235</v>
      </c>
      <c r="C148" s="492">
        <v>58.45</v>
      </c>
      <c r="D148" s="493">
        <v>59.066666666666663</v>
      </c>
      <c r="E148" s="493">
        <v>57.433333333333323</v>
      </c>
      <c r="F148" s="493">
        <v>56.416666666666657</v>
      </c>
      <c r="G148" s="493">
        <v>54.783333333333317</v>
      </c>
      <c r="H148" s="493">
        <v>60.083333333333329</v>
      </c>
      <c r="I148" s="493">
        <v>61.716666666666669</v>
      </c>
      <c r="J148" s="493">
        <v>62.733333333333334</v>
      </c>
      <c r="K148" s="492">
        <v>60.7</v>
      </c>
      <c r="L148" s="492">
        <v>58.05</v>
      </c>
      <c r="M148" s="492">
        <v>21.884969999999999</v>
      </c>
    </row>
    <row r="149" spans="1:13">
      <c r="A149" s="254">
        <v>139</v>
      </c>
      <c r="B149" s="495" t="s">
        <v>94</v>
      </c>
      <c r="C149" s="492">
        <v>2421.65</v>
      </c>
      <c r="D149" s="493">
        <v>2435.2999999999997</v>
      </c>
      <c r="E149" s="493">
        <v>2400.3499999999995</v>
      </c>
      <c r="F149" s="493">
        <v>2379.0499999999997</v>
      </c>
      <c r="G149" s="493">
        <v>2344.0999999999995</v>
      </c>
      <c r="H149" s="493">
        <v>2456.5999999999995</v>
      </c>
      <c r="I149" s="493">
        <v>2491.5499999999993</v>
      </c>
      <c r="J149" s="493">
        <v>2512.8499999999995</v>
      </c>
      <c r="K149" s="492">
        <v>2470.25</v>
      </c>
      <c r="L149" s="492">
        <v>2414</v>
      </c>
      <c r="M149" s="492">
        <v>6.4625700000000004</v>
      </c>
    </row>
    <row r="150" spans="1:13">
      <c r="A150" s="254">
        <v>140</v>
      </c>
      <c r="B150" s="495" t="s">
        <v>351</v>
      </c>
      <c r="C150" s="492">
        <v>213.3</v>
      </c>
      <c r="D150" s="493">
        <v>214.41666666666666</v>
      </c>
      <c r="E150" s="493">
        <v>210.08333333333331</v>
      </c>
      <c r="F150" s="493">
        <v>206.86666666666665</v>
      </c>
      <c r="G150" s="493">
        <v>202.5333333333333</v>
      </c>
      <c r="H150" s="493">
        <v>217.63333333333333</v>
      </c>
      <c r="I150" s="493">
        <v>221.96666666666664</v>
      </c>
      <c r="J150" s="493">
        <v>225.18333333333334</v>
      </c>
      <c r="K150" s="492">
        <v>218.75</v>
      </c>
      <c r="L150" s="492">
        <v>211.2</v>
      </c>
      <c r="M150" s="492">
        <v>0.97157000000000004</v>
      </c>
    </row>
    <row r="151" spans="1:13">
      <c r="A151" s="254">
        <v>141</v>
      </c>
      <c r="B151" s="495" t="s">
        <v>236</v>
      </c>
      <c r="C151" s="492">
        <v>491.65</v>
      </c>
      <c r="D151" s="493">
        <v>492.43333333333334</v>
      </c>
      <c r="E151" s="493">
        <v>488.86666666666667</v>
      </c>
      <c r="F151" s="493">
        <v>486.08333333333331</v>
      </c>
      <c r="G151" s="493">
        <v>482.51666666666665</v>
      </c>
      <c r="H151" s="493">
        <v>495.2166666666667</v>
      </c>
      <c r="I151" s="493">
        <v>498.78333333333342</v>
      </c>
      <c r="J151" s="493">
        <v>501.56666666666672</v>
      </c>
      <c r="K151" s="492">
        <v>496</v>
      </c>
      <c r="L151" s="492">
        <v>489.65</v>
      </c>
      <c r="M151" s="492">
        <v>1.2296199999999999</v>
      </c>
    </row>
    <row r="152" spans="1:13">
      <c r="A152" s="254">
        <v>142</v>
      </c>
      <c r="B152" s="495" t="s">
        <v>237</v>
      </c>
      <c r="C152" s="492">
        <v>1292.45</v>
      </c>
      <c r="D152" s="493">
        <v>1295.8999999999999</v>
      </c>
      <c r="E152" s="493">
        <v>1271.7999999999997</v>
      </c>
      <c r="F152" s="493">
        <v>1251.1499999999999</v>
      </c>
      <c r="G152" s="493">
        <v>1227.0499999999997</v>
      </c>
      <c r="H152" s="493">
        <v>1316.5499999999997</v>
      </c>
      <c r="I152" s="493">
        <v>1340.6499999999996</v>
      </c>
      <c r="J152" s="493">
        <v>1361.2999999999997</v>
      </c>
      <c r="K152" s="492">
        <v>1320</v>
      </c>
      <c r="L152" s="492">
        <v>1275.25</v>
      </c>
      <c r="M152" s="492">
        <v>1.5018</v>
      </c>
    </row>
    <row r="153" spans="1:13">
      <c r="A153" s="254">
        <v>143</v>
      </c>
      <c r="B153" s="495" t="s">
        <v>238</v>
      </c>
      <c r="C153" s="492">
        <v>72.75</v>
      </c>
      <c r="D153" s="493">
        <v>73.133333333333326</v>
      </c>
      <c r="E153" s="493">
        <v>71.816666666666649</v>
      </c>
      <c r="F153" s="493">
        <v>70.883333333333326</v>
      </c>
      <c r="G153" s="493">
        <v>69.566666666666649</v>
      </c>
      <c r="H153" s="493">
        <v>74.066666666666649</v>
      </c>
      <c r="I153" s="493">
        <v>75.383333333333312</v>
      </c>
      <c r="J153" s="493">
        <v>76.316666666666649</v>
      </c>
      <c r="K153" s="492">
        <v>74.45</v>
      </c>
      <c r="L153" s="492">
        <v>72.2</v>
      </c>
      <c r="M153" s="492">
        <v>13.40968</v>
      </c>
    </row>
    <row r="154" spans="1:13">
      <c r="A154" s="254">
        <v>144</v>
      </c>
      <c r="B154" s="495" t="s">
        <v>95</v>
      </c>
      <c r="C154" s="492">
        <v>81</v>
      </c>
      <c r="D154" s="493">
        <v>80.666666666666671</v>
      </c>
      <c r="E154" s="493">
        <v>78.833333333333343</v>
      </c>
      <c r="F154" s="493">
        <v>76.666666666666671</v>
      </c>
      <c r="G154" s="493">
        <v>74.833333333333343</v>
      </c>
      <c r="H154" s="493">
        <v>82.833333333333343</v>
      </c>
      <c r="I154" s="493">
        <v>84.666666666666686</v>
      </c>
      <c r="J154" s="493">
        <v>86.833333333333343</v>
      </c>
      <c r="K154" s="492">
        <v>82.5</v>
      </c>
      <c r="L154" s="492">
        <v>78.5</v>
      </c>
      <c r="M154" s="492">
        <v>11.63228</v>
      </c>
    </row>
    <row r="155" spans="1:13">
      <c r="A155" s="254">
        <v>145</v>
      </c>
      <c r="B155" s="495" t="s">
        <v>352</v>
      </c>
      <c r="C155" s="492">
        <v>601.95000000000005</v>
      </c>
      <c r="D155" s="493">
        <v>601.05000000000007</v>
      </c>
      <c r="E155" s="493">
        <v>596.10000000000014</v>
      </c>
      <c r="F155" s="493">
        <v>590.25000000000011</v>
      </c>
      <c r="G155" s="493">
        <v>585.30000000000018</v>
      </c>
      <c r="H155" s="493">
        <v>606.90000000000009</v>
      </c>
      <c r="I155" s="493">
        <v>611.85000000000014</v>
      </c>
      <c r="J155" s="493">
        <v>617.70000000000005</v>
      </c>
      <c r="K155" s="492">
        <v>606</v>
      </c>
      <c r="L155" s="492">
        <v>595.20000000000005</v>
      </c>
      <c r="M155" s="492">
        <v>0.37569000000000002</v>
      </c>
    </row>
    <row r="156" spans="1:13">
      <c r="A156" s="254">
        <v>146</v>
      </c>
      <c r="B156" s="495" t="s">
        <v>96</v>
      </c>
      <c r="C156" s="492">
        <v>1118.5999999999999</v>
      </c>
      <c r="D156" s="493">
        <v>1128.8666666666666</v>
      </c>
      <c r="E156" s="493">
        <v>1100.7333333333331</v>
      </c>
      <c r="F156" s="493">
        <v>1082.8666666666666</v>
      </c>
      <c r="G156" s="493">
        <v>1054.7333333333331</v>
      </c>
      <c r="H156" s="493">
        <v>1146.7333333333331</v>
      </c>
      <c r="I156" s="493">
        <v>1174.8666666666668</v>
      </c>
      <c r="J156" s="493">
        <v>1192.7333333333331</v>
      </c>
      <c r="K156" s="492">
        <v>1157</v>
      </c>
      <c r="L156" s="492">
        <v>1111</v>
      </c>
      <c r="M156" s="492">
        <v>26.462</v>
      </c>
    </row>
    <row r="157" spans="1:13">
      <c r="A157" s="254">
        <v>147</v>
      </c>
      <c r="B157" s="495" t="s">
        <v>97</v>
      </c>
      <c r="C157" s="492">
        <v>177.95</v>
      </c>
      <c r="D157" s="493">
        <v>179.18333333333331</v>
      </c>
      <c r="E157" s="493">
        <v>175.61666666666662</v>
      </c>
      <c r="F157" s="493">
        <v>173.2833333333333</v>
      </c>
      <c r="G157" s="493">
        <v>169.71666666666661</v>
      </c>
      <c r="H157" s="493">
        <v>181.51666666666662</v>
      </c>
      <c r="I157" s="493">
        <v>185.08333333333329</v>
      </c>
      <c r="J157" s="493">
        <v>187.41666666666663</v>
      </c>
      <c r="K157" s="492">
        <v>182.75</v>
      </c>
      <c r="L157" s="492">
        <v>176.85</v>
      </c>
      <c r="M157" s="492">
        <v>101.21057</v>
      </c>
    </row>
    <row r="158" spans="1:13">
      <c r="A158" s="254">
        <v>148</v>
      </c>
      <c r="B158" s="495" t="s">
        <v>354</v>
      </c>
      <c r="C158" s="492">
        <v>304.10000000000002</v>
      </c>
      <c r="D158" s="493">
        <v>306.2833333333333</v>
      </c>
      <c r="E158" s="493">
        <v>300.86666666666662</v>
      </c>
      <c r="F158" s="493">
        <v>297.63333333333333</v>
      </c>
      <c r="G158" s="493">
        <v>292.21666666666664</v>
      </c>
      <c r="H158" s="493">
        <v>309.51666666666659</v>
      </c>
      <c r="I158" s="493">
        <v>314.93333333333334</v>
      </c>
      <c r="J158" s="493">
        <v>318.16666666666657</v>
      </c>
      <c r="K158" s="492">
        <v>311.7</v>
      </c>
      <c r="L158" s="492">
        <v>303.05</v>
      </c>
      <c r="M158" s="492">
        <v>1.679</v>
      </c>
    </row>
    <row r="159" spans="1:13">
      <c r="A159" s="254">
        <v>149</v>
      </c>
      <c r="B159" s="495" t="s">
        <v>98</v>
      </c>
      <c r="C159" s="492">
        <v>80.099999999999994</v>
      </c>
      <c r="D159" s="493">
        <v>79.75</v>
      </c>
      <c r="E159" s="493">
        <v>76.599999999999994</v>
      </c>
      <c r="F159" s="493">
        <v>73.099999999999994</v>
      </c>
      <c r="G159" s="493">
        <v>69.949999999999989</v>
      </c>
      <c r="H159" s="493">
        <v>83.25</v>
      </c>
      <c r="I159" s="493">
        <v>86.4</v>
      </c>
      <c r="J159" s="493">
        <v>89.9</v>
      </c>
      <c r="K159" s="492">
        <v>82.9</v>
      </c>
      <c r="L159" s="492">
        <v>76.25</v>
      </c>
      <c r="M159" s="492">
        <v>641.29130999999995</v>
      </c>
    </row>
    <row r="160" spans="1:13">
      <c r="A160" s="254">
        <v>150</v>
      </c>
      <c r="B160" s="495" t="s">
        <v>355</v>
      </c>
      <c r="C160" s="492">
        <v>2862.7</v>
      </c>
      <c r="D160" s="493">
        <v>2887.6833333333329</v>
      </c>
      <c r="E160" s="493">
        <v>2827.3666666666659</v>
      </c>
      <c r="F160" s="493">
        <v>2792.0333333333328</v>
      </c>
      <c r="G160" s="493">
        <v>2731.7166666666658</v>
      </c>
      <c r="H160" s="493">
        <v>2923.016666666666</v>
      </c>
      <c r="I160" s="493">
        <v>2983.3333333333326</v>
      </c>
      <c r="J160" s="493">
        <v>3018.6666666666661</v>
      </c>
      <c r="K160" s="492">
        <v>2948</v>
      </c>
      <c r="L160" s="492">
        <v>2852.35</v>
      </c>
      <c r="M160" s="492">
        <v>1.18008</v>
      </c>
    </row>
    <row r="161" spans="1:13">
      <c r="A161" s="254">
        <v>151</v>
      </c>
      <c r="B161" s="495" t="s">
        <v>356</v>
      </c>
      <c r="C161" s="492">
        <v>361.75</v>
      </c>
      <c r="D161" s="493">
        <v>363.4666666666667</v>
      </c>
      <c r="E161" s="493">
        <v>358.98333333333341</v>
      </c>
      <c r="F161" s="493">
        <v>356.2166666666667</v>
      </c>
      <c r="G161" s="493">
        <v>351.73333333333341</v>
      </c>
      <c r="H161" s="493">
        <v>366.23333333333341</v>
      </c>
      <c r="I161" s="493">
        <v>370.71666666666675</v>
      </c>
      <c r="J161" s="493">
        <v>373.48333333333341</v>
      </c>
      <c r="K161" s="492">
        <v>367.95</v>
      </c>
      <c r="L161" s="492">
        <v>360.7</v>
      </c>
      <c r="M161" s="492">
        <v>0.70194000000000001</v>
      </c>
    </row>
    <row r="162" spans="1:13">
      <c r="A162" s="254">
        <v>152</v>
      </c>
      <c r="B162" s="495" t="s">
        <v>357</v>
      </c>
      <c r="C162" s="492">
        <v>151.25</v>
      </c>
      <c r="D162" s="493">
        <v>151.76666666666668</v>
      </c>
      <c r="E162" s="493">
        <v>149.78333333333336</v>
      </c>
      <c r="F162" s="493">
        <v>148.31666666666669</v>
      </c>
      <c r="G162" s="493">
        <v>146.33333333333337</v>
      </c>
      <c r="H162" s="493">
        <v>153.23333333333335</v>
      </c>
      <c r="I162" s="493">
        <v>155.21666666666664</v>
      </c>
      <c r="J162" s="493">
        <v>156.68333333333334</v>
      </c>
      <c r="K162" s="492">
        <v>153.75</v>
      </c>
      <c r="L162" s="492">
        <v>150.30000000000001</v>
      </c>
      <c r="M162" s="492">
        <v>7.0858999999999996</v>
      </c>
    </row>
    <row r="163" spans="1:13">
      <c r="A163" s="254">
        <v>153</v>
      </c>
      <c r="B163" s="495" t="s">
        <v>358</v>
      </c>
      <c r="C163" s="492">
        <v>112.8</v>
      </c>
      <c r="D163" s="493">
        <v>113.08333333333333</v>
      </c>
      <c r="E163" s="493">
        <v>111.71666666666665</v>
      </c>
      <c r="F163" s="493">
        <v>110.63333333333333</v>
      </c>
      <c r="G163" s="493">
        <v>109.26666666666665</v>
      </c>
      <c r="H163" s="493">
        <v>114.16666666666666</v>
      </c>
      <c r="I163" s="493">
        <v>115.53333333333333</v>
      </c>
      <c r="J163" s="493">
        <v>116.61666666666666</v>
      </c>
      <c r="K163" s="492">
        <v>114.45</v>
      </c>
      <c r="L163" s="492">
        <v>112</v>
      </c>
      <c r="M163" s="492">
        <v>17.861139999999999</v>
      </c>
    </row>
    <row r="164" spans="1:13">
      <c r="A164" s="254">
        <v>154</v>
      </c>
      <c r="B164" s="495" t="s">
        <v>359</v>
      </c>
      <c r="C164" s="492">
        <v>210.7</v>
      </c>
      <c r="D164" s="493">
        <v>212.06666666666669</v>
      </c>
      <c r="E164" s="493">
        <v>208.63333333333338</v>
      </c>
      <c r="F164" s="493">
        <v>206.56666666666669</v>
      </c>
      <c r="G164" s="493">
        <v>203.13333333333338</v>
      </c>
      <c r="H164" s="493">
        <v>214.13333333333338</v>
      </c>
      <c r="I164" s="493">
        <v>217.56666666666672</v>
      </c>
      <c r="J164" s="493">
        <v>219.63333333333338</v>
      </c>
      <c r="K164" s="492">
        <v>215.5</v>
      </c>
      <c r="L164" s="492">
        <v>210</v>
      </c>
      <c r="M164" s="492">
        <v>24.444710000000001</v>
      </c>
    </row>
    <row r="165" spans="1:13">
      <c r="A165" s="254">
        <v>155</v>
      </c>
      <c r="B165" s="495" t="s">
        <v>239</v>
      </c>
      <c r="C165" s="492">
        <v>6.95</v>
      </c>
      <c r="D165" s="493">
        <v>7.0166666666666666</v>
      </c>
      <c r="E165" s="493">
        <v>6.833333333333333</v>
      </c>
      <c r="F165" s="493">
        <v>6.7166666666666668</v>
      </c>
      <c r="G165" s="493">
        <v>6.5333333333333332</v>
      </c>
      <c r="H165" s="493">
        <v>7.1333333333333329</v>
      </c>
      <c r="I165" s="493">
        <v>7.3166666666666664</v>
      </c>
      <c r="J165" s="493">
        <v>7.4333333333333327</v>
      </c>
      <c r="K165" s="492">
        <v>7.2</v>
      </c>
      <c r="L165" s="492">
        <v>6.9</v>
      </c>
      <c r="M165" s="492">
        <v>42.264650000000003</v>
      </c>
    </row>
    <row r="166" spans="1:13">
      <c r="A166" s="254">
        <v>156</v>
      </c>
      <c r="B166" s="495" t="s">
        <v>240</v>
      </c>
      <c r="C166" s="492">
        <v>51.1</v>
      </c>
      <c r="D166" s="493">
        <v>50.933333333333337</v>
      </c>
      <c r="E166" s="493">
        <v>49.416666666666671</v>
      </c>
      <c r="F166" s="493">
        <v>47.733333333333334</v>
      </c>
      <c r="G166" s="493">
        <v>46.216666666666669</v>
      </c>
      <c r="H166" s="493">
        <v>52.616666666666674</v>
      </c>
      <c r="I166" s="493">
        <v>54.13333333333334</v>
      </c>
      <c r="J166" s="493">
        <v>55.816666666666677</v>
      </c>
      <c r="K166" s="492">
        <v>52.45</v>
      </c>
      <c r="L166" s="492">
        <v>49.25</v>
      </c>
      <c r="M166" s="492">
        <v>39.813459999999999</v>
      </c>
    </row>
    <row r="167" spans="1:13">
      <c r="A167" s="254">
        <v>157</v>
      </c>
      <c r="B167" s="495" t="s">
        <v>99</v>
      </c>
      <c r="C167" s="492">
        <v>137.19999999999999</v>
      </c>
      <c r="D167" s="493">
        <v>136.98333333333332</v>
      </c>
      <c r="E167" s="493">
        <v>132.51666666666665</v>
      </c>
      <c r="F167" s="493">
        <v>127.83333333333334</v>
      </c>
      <c r="G167" s="493">
        <v>123.36666666666667</v>
      </c>
      <c r="H167" s="493">
        <v>141.66666666666663</v>
      </c>
      <c r="I167" s="493">
        <v>146.13333333333327</v>
      </c>
      <c r="J167" s="493">
        <v>150.81666666666661</v>
      </c>
      <c r="K167" s="492">
        <v>141.44999999999999</v>
      </c>
      <c r="L167" s="492">
        <v>132.30000000000001</v>
      </c>
      <c r="M167" s="492">
        <v>213.49477999999999</v>
      </c>
    </row>
    <row r="168" spans="1:13">
      <c r="A168" s="254">
        <v>158</v>
      </c>
      <c r="B168" s="495" t="s">
        <v>360</v>
      </c>
      <c r="C168" s="492">
        <v>259.89999999999998</v>
      </c>
      <c r="D168" s="493">
        <v>261.38333333333327</v>
      </c>
      <c r="E168" s="493">
        <v>257.31666666666655</v>
      </c>
      <c r="F168" s="493">
        <v>254.73333333333329</v>
      </c>
      <c r="G168" s="493">
        <v>250.66666666666657</v>
      </c>
      <c r="H168" s="493">
        <v>263.96666666666653</v>
      </c>
      <c r="I168" s="493">
        <v>268.03333333333325</v>
      </c>
      <c r="J168" s="493">
        <v>270.6166666666665</v>
      </c>
      <c r="K168" s="492">
        <v>265.45</v>
      </c>
      <c r="L168" s="492">
        <v>258.8</v>
      </c>
      <c r="M168" s="492">
        <v>0.50783</v>
      </c>
    </row>
    <row r="169" spans="1:13">
      <c r="A169" s="254">
        <v>159</v>
      </c>
      <c r="B169" s="495" t="s">
        <v>361</v>
      </c>
      <c r="C169" s="492">
        <v>236</v>
      </c>
      <c r="D169" s="493">
        <v>234.98333333333335</v>
      </c>
      <c r="E169" s="493">
        <v>233.06666666666669</v>
      </c>
      <c r="F169" s="493">
        <v>230.13333333333335</v>
      </c>
      <c r="G169" s="493">
        <v>228.2166666666667</v>
      </c>
      <c r="H169" s="493">
        <v>237.91666666666669</v>
      </c>
      <c r="I169" s="493">
        <v>239.83333333333331</v>
      </c>
      <c r="J169" s="493">
        <v>242.76666666666668</v>
      </c>
      <c r="K169" s="492">
        <v>236.9</v>
      </c>
      <c r="L169" s="492">
        <v>232.05</v>
      </c>
      <c r="M169" s="492">
        <v>2.0443699999999998</v>
      </c>
    </row>
    <row r="170" spans="1:13">
      <c r="A170" s="254">
        <v>160</v>
      </c>
      <c r="B170" s="495" t="s">
        <v>744</v>
      </c>
      <c r="C170" s="492">
        <v>4154.8</v>
      </c>
      <c r="D170" s="493">
        <v>4172.5999999999995</v>
      </c>
      <c r="E170" s="493">
        <v>4128.1999999999989</v>
      </c>
      <c r="F170" s="493">
        <v>4101.5999999999995</v>
      </c>
      <c r="G170" s="493">
        <v>4057.1999999999989</v>
      </c>
      <c r="H170" s="493">
        <v>4199.1999999999989</v>
      </c>
      <c r="I170" s="493">
        <v>4243.5999999999985</v>
      </c>
      <c r="J170" s="493">
        <v>4270.1999999999989</v>
      </c>
      <c r="K170" s="492">
        <v>4217</v>
      </c>
      <c r="L170" s="492">
        <v>4146</v>
      </c>
      <c r="M170" s="492">
        <v>0.2397</v>
      </c>
    </row>
    <row r="171" spans="1:13">
      <c r="A171" s="254">
        <v>161</v>
      </c>
      <c r="B171" s="495" t="s">
        <v>102</v>
      </c>
      <c r="C171" s="492">
        <v>22.95</v>
      </c>
      <c r="D171" s="493">
        <v>22.833333333333332</v>
      </c>
      <c r="E171" s="493">
        <v>22.616666666666664</v>
      </c>
      <c r="F171" s="493">
        <v>22.283333333333331</v>
      </c>
      <c r="G171" s="493">
        <v>22.066666666666663</v>
      </c>
      <c r="H171" s="493">
        <v>23.166666666666664</v>
      </c>
      <c r="I171" s="493">
        <v>23.383333333333333</v>
      </c>
      <c r="J171" s="493">
        <v>23.716666666666665</v>
      </c>
      <c r="K171" s="492">
        <v>23.05</v>
      </c>
      <c r="L171" s="492">
        <v>22.5</v>
      </c>
      <c r="M171" s="492">
        <v>166.32974999999999</v>
      </c>
    </row>
    <row r="172" spans="1:13">
      <c r="A172" s="254">
        <v>162</v>
      </c>
      <c r="B172" s="495" t="s">
        <v>362</v>
      </c>
      <c r="C172" s="492">
        <v>2922.15</v>
      </c>
      <c r="D172" s="493">
        <v>2919.0499999999997</v>
      </c>
      <c r="E172" s="493">
        <v>2878.0999999999995</v>
      </c>
      <c r="F172" s="493">
        <v>2834.0499999999997</v>
      </c>
      <c r="G172" s="493">
        <v>2793.0999999999995</v>
      </c>
      <c r="H172" s="493">
        <v>2963.0999999999995</v>
      </c>
      <c r="I172" s="493">
        <v>3004.0499999999993</v>
      </c>
      <c r="J172" s="493">
        <v>3048.0999999999995</v>
      </c>
      <c r="K172" s="492">
        <v>2960</v>
      </c>
      <c r="L172" s="492">
        <v>2875</v>
      </c>
      <c r="M172" s="492">
        <v>0.34570000000000001</v>
      </c>
    </row>
    <row r="173" spans="1:13">
      <c r="A173" s="254">
        <v>163</v>
      </c>
      <c r="B173" s="495" t="s">
        <v>745</v>
      </c>
      <c r="C173" s="492">
        <v>175.5</v>
      </c>
      <c r="D173" s="493">
        <v>176.18333333333331</v>
      </c>
      <c r="E173" s="493">
        <v>174.36666666666662</v>
      </c>
      <c r="F173" s="493">
        <v>173.23333333333332</v>
      </c>
      <c r="G173" s="493">
        <v>171.41666666666663</v>
      </c>
      <c r="H173" s="493">
        <v>177.31666666666661</v>
      </c>
      <c r="I173" s="493">
        <v>179.13333333333327</v>
      </c>
      <c r="J173" s="493">
        <v>180.26666666666659</v>
      </c>
      <c r="K173" s="492">
        <v>178</v>
      </c>
      <c r="L173" s="492">
        <v>175.05</v>
      </c>
      <c r="M173" s="492">
        <v>1.2424200000000001</v>
      </c>
    </row>
    <row r="174" spans="1:13">
      <c r="A174" s="254">
        <v>164</v>
      </c>
      <c r="B174" s="495" t="s">
        <v>363</v>
      </c>
      <c r="C174" s="492">
        <v>2621</v>
      </c>
      <c r="D174" s="493">
        <v>2622.7666666666669</v>
      </c>
      <c r="E174" s="493">
        <v>2575.4333333333338</v>
      </c>
      <c r="F174" s="493">
        <v>2529.8666666666668</v>
      </c>
      <c r="G174" s="493">
        <v>2482.5333333333338</v>
      </c>
      <c r="H174" s="493">
        <v>2668.3333333333339</v>
      </c>
      <c r="I174" s="493">
        <v>2715.666666666667</v>
      </c>
      <c r="J174" s="493">
        <v>2761.233333333334</v>
      </c>
      <c r="K174" s="492">
        <v>2670.1</v>
      </c>
      <c r="L174" s="492">
        <v>2577.1999999999998</v>
      </c>
      <c r="M174" s="492">
        <v>0.19245999999999999</v>
      </c>
    </row>
    <row r="175" spans="1:13">
      <c r="A175" s="254">
        <v>165</v>
      </c>
      <c r="B175" s="495" t="s">
        <v>241</v>
      </c>
      <c r="C175" s="492">
        <v>204.75</v>
      </c>
      <c r="D175" s="493">
        <v>204.93333333333331</v>
      </c>
      <c r="E175" s="493">
        <v>201.86666666666662</v>
      </c>
      <c r="F175" s="493">
        <v>198.98333333333332</v>
      </c>
      <c r="G175" s="493">
        <v>195.91666666666663</v>
      </c>
      <c r="H175" s="493">
        <v>207.81666666666661</v>
      </c>
      <c r="I175" s="493">
        <v>210.88333333333327</v>
      </c>
      <c r="J175" s="493">
        <v>213.76666666666659</v>
      </c>
      <c r="K175" s="492">
        <v>208</v>
      </c>
      <c r="L175" s="492">
        <v>202.05</v>
      </c>
      <c r="M175" s="492">
        <v>5.8438400000000001</v>
      </c>
    </row>
    <row r="176" spans="1:13">
      <c r="A176" s="254">
        <v>166</v>
      </c>
      <c r="B176" s="495" t="s">
        <v>364</v>
      </c>
      <c r="C176" s="492">
        <v>5492.8</v>
      </c>
      <c r="D176" s="493">
        <v>5480.6333333333341</v>
      </c>
      <c r="E176" s="493">
        <v>5451.2666666666682</v>
      </c>
      <c r="F176" s="493">
        <v>5409.7333333333345</v>
      </c>
      <c r="G176" s="493">
        <v>5380.3666666666686</v>
      </c>
      <c r="H176" s="493">
        <v>5522.1666666666679</v>
      </c>
      <c r="I176" s="493">
        <v>5551.5333333333347</v>
      </c>
      <c r="J176" s="493">
        <v>5593.0666666666675</v>
      </c>
      <c r="K176" s="492">
        <v>5510</v>
      </c>
      <c r="L176" s="492">
        <v>5439.1</v>
      </c>
      <c r="M176" s="492">
        <v>3.9359999999999999E-2</v>
      </c>
    </row>
    <row r="177" spans="1:13">
      <c r="A177" s="254">
        <v>167</v>
      </c>
      <c r="B177" s="495" t="s">
        <v>365</v>
      </c>
      <c r="C177" s="492">
        <v>1458.9</v>
      </c>
      <c r="D177" s="493">
        <v>1454.7666666666667</v>
      </c>
      <c r="E177" s="493">
        <v>1444.6333333333332</v>
      </c>
      <c r="F177" s="493">
        <v>1430.3666666666666</v>
      </c>
      <c r="G177" s="493">
        <v>1420.2333333333331</v>
      </c>
      <c r="H177" s="493">
        <v>1469.0333333333333</v>
      </c>
      <c r="I177" s="493">
        <v>1479.166666666667</v>
      </c>
      <c r="J177" s="493">
        <v>1493.4333333333334</v>
      </c>
      <c r="K177" s="492">
        <v>1464.9</v>
      </c>
      <c r="L177" s="492">
        <v>1440.5</v>
      </c>
      <c r="M177" s="492">
        <v>0.23086000000000001</v>
      </c>
    </row>
    <row r="178" spans="1:13">
      <c r="A178" s="254">
        <v>168</v>
      </c>
      <c r="B178" s="495" t="s">
        <v>100</v>
      </c>
      <c r="C178" s="492">
        <v>576.79999999999995</v>
      </c>
      <c r="D178" s="493">
        <v>575.41666666666663</v>
      </c>
      <c r="E178" s="493">
        <v>566.88333333333321</v>
      </c>
      <c r="F178" s="493">
        <v>556.96666666666658</v>
      </c>
      <c r="G178" s="493">
        <v>548.43333333333317</v>
      </c>
      <c r="H178" s="493">
        <v>585.33333333333326</v>
      </c>
      <c r="I178" s="493">
        <v>593.86666666666679</v>
      </c>
      <c r="J178" s="493">
        <v>603.7833333333333</v>
      </c>
      <c r="K178" s="492">
        <v>583.95000000000005</v>
      </c>
      <c r="L178" s="492">
        <v>565.5</v>
      </c>
      <c r="M178" s="492">
        <v>36.993949999999998</v>
      </c>
    </row>
    <row r="179" spans="1:13">
      <c r="A179" s="254">
        <v>169</v>
      </c>
      <c r="B179" s="495" t="s">
        <v>366</v>
      </c>
      <c r="C179" s="492">
        <v>861.9</v>
      </c>
      <c r="D179" s="493">
        <v>863.71666666666658</v>
      </c>
      <c r="E179" s="493">
        <v>857.73333333333312</v>
      </c>
      <c r="F179" s="493">
        <v>853.56666666666649</v>
      </c>
      <c r="G179" s="493">
        <v>847.58333333333303</v>
      </c>
      <c r="H179" s="493">
        <v>867.88333333333321</v>
      </c>
      <c r="I179" s="493">
        <v>873.86666666666656</v>
      </c>
      <c r="J179" s="493">
        <v>878.0333333333333</v>
      </c>
      <c r="K179" s="492">
        <v>869.7</v>
      </c>
      <c r="L179" s="492">
        <v>859.55</v>
      </c>
      <c r="M179" s="492">
        <v>0.18279000000000001</v>
      </c>
    </row>
    <row r="180" spans="1:13">
      <c r="A180" s="254">
        <v>170</v>
      </c>
      <c r="B180" s="495" t="s">
        <v>242</v>
      </c>
      <c r="C180" s="492">
        <v>499.35</v>
      </c>
      <c r="D180" s="493">
        <v>501.05</v>
      </c>
      <c r="E180" s="493">
        <v>494.40000000000003</v>
      </c>
      <c r="F180" s="493">
        <v>489.45000000000005</v>
      </c>
      <c r="G180" s="493">
        <v>482.80000000000007</v>
      </c>
      <c r="H180" s="493">
        <v>506</v>
      </c>
      <c r="I180" s="493">
        <v>512.65</v>
      </c>
      <c r="J180" s="493">
        <v>517.59999999999991</v>
      </c>
      <c r="K180" s="492">
        <v>507.7</v>
      </c>
      <c r="L180" s="492">
        <v>496.1</v>
      </c>
      <c r="M180" s="492">
        <v>0.75641999999999998</v>
      </c>
    </row>
    <row r="181" spans="1:13">
      <c r="A181" s="254">
        <v>171</v>
      </c>
      <c r="B181" s="495" t="s">
        <v>103</v>
      </c>
      <c r="C181" s="492">
        <v>691.75</v>
      </c>
      <c r="D181" s="493">
        <v>696.68333333333339</v>
      </c>
      <c r="E181" s="493">
        <v>682.56666666666683</v>
      </c>
      <c r="F181" s="493">
        <v>673.38333333333344</v>
      </c>
      <c r="G181" s="493">
        <v>659.26666666666688</v>
      </c>
      <c r="H181" s="493">
        <v>705.86666666666679</v>
      </c>
      <c r="I181" s="493">
        <v>719.98333333333335</v>
      </c>
      <c r="J181" s="493">
        <v>729.16666666666674</v>
      </c>
      <c r="K181" s="492">
        <v>710.8</v>
      </c>
      <c r="L181" s="492">
        <v>687.5</v>
      </c>
      <c r="M181" s="492">
        <v>10.65138</v>
      </c>
    </row>
    <row r="182" spans="1:13">
      <c r="A182" s="254">
        <v>172</v>
      </c>
      <c r="B182" s="495" t="s">
        <v>243</v>
      </c>
      <c r="C182" s="492">
        <v>509.95</v>
      </c>
      <c r="D182" s="493">
        <v>510.18333333333334</v>
      </c>
      <c r="E182" s="493">
        <v>504.4666666666667</v>
      </c>
      <c r="F182" s="493">
        <v>498.98333333333335</v>
      </c>
      <c r="G182" s="493">
        <v>493.26666666666671</v>
      </c>
      <c r="H182" s="493">
        <v>515.66666666666674</v>
      </c>
      <c r="I182" s="493">
        <v>521.38333333333321</v>
      </c>
      <c r="J182" s="493">
        <v>526.86666666666667</v>
      </c>
      <c r="K182" s="492">
        <v>515.9</v>
      </c>
      <c r="L182" s="492">
        <v>504.7</v>
      </c>
      <c r="M182" s="492">
        <v>0.50927</v>
      </c>
    </row>
    <row r="183" spans="1:13">
      <c r="A183" s="254">
        <v>173</v>
      </c>
      <c r="B183" s="495" t="s">
        <v>244</v>
      </c>
      <c r="C183" s="492">
        <v>1368.35</v>
      </c>
      <c r="D183" s="493">
        <v>1373.4166666666667</v>
      </c>
      <c r="E183" s="493">
        <v>1352.8333333333335</v>
      </c>
      <c r="F183" s="493">
        <v>1337.3166666666668</v>
      </c>
      <c r="G183" s="493">
        <v>1316.7333333333336</v>
      </c>
      <c r="H183" s="493">
        <v>1388.9333333333334</v>
      </c>
      <c r="I183" s="493">
        <v>1409.5166666666669</v>
      </c>
      <c r="J183" s="493">
        <v>1425.0333333333333</v>
      </c>
      <c r="K183" s="492">
        <v>1394</v>
      </c>
      <c r="L183" s="492">
        <v>1357.9</v>
      </c>
      <c r="M183" s="492">
        <v>4.0705799999999996</v>
      </c>
    </row>
    <row r="184" spans="1:13">
      <c r="A184" s="254">
        <v>174</v>
      </c>
      <c r="B184" s="495" t="s">
        <v>367</v>
      </c>
      <c r="C184" s="492">
        <v>333.7</v>
      </c>
      <c r="D184" s="493">
        <v>334.5333333333333</v>
      </c>
      <c r="E184" s="493">
        <v>329.16666666666663</v>
      </c>
      <c r="F184" s="493">
        <v>324.63333333333333</v>
      </c>
      <c r="G184" s="493">
        <v>319.26666666666665</v>
      </c>
      <c r="H184" s="493">
        <v>339.06666666666661</v>
      </c>
      <c r="I184" s="493">
        <v>344.43333333333328</v>
      </c>
      <c r="J184" s="493">
        <v>348.96666666666658</v>
      </c>
      <c r="K184" s="492">
        <v>339.9</v>
      </c>
      <c r="L184" s="492">
        <v>330</v>
      </c>
      <c r="M184" s="492">
        <v>38.502630000000003</v>
      </c>
    </row>
    <row r="185" spans="1:13">
      <c r="A185" s="254">
        <v>175</v>
      </c>
      <c r="B185" s="495" t="s">
        <v>245</v>
      </c>
      <c r="C185" s="492">
        <v>732.4</v>
      </c>
      <c r="D185" s="493">
        <v>734.36666666666667</v>
      </c>
      <c r="E185" s="493">
        <v>719.08333333333337</v>
      </c>
      <c r="F185" s="493">
        <v>705.76666666666665</v>
      </c>
      <c r="G185" s="493">
        <v>690.48333333333335</v>
      </c>
      <c r="H185" s="493">
        <v>747.68333333333339</v>
      </c>
      <c r="I185" s="493">
        <v>762.9666666666667</v>
      </c>
      <c r="J185" s="493">
        <v>776.28333333333342</v>
      </c>
      <c r="K185" s="492">
        <v>749.65</v>
      </c>
      <c r="L185" s="492">
        <v>721.05</v>
      </c>
      <c r="M185" s="492">
        <v>30.786349999999999</v>
      </c>
    </row>
    <row r="186" spans="1:13">
      <c r="A186" s="254">
        <v>176</v>
      </c>
      <c r="B186" s="495" t="s">
        <v>104</v>
      </c>
      <c r="C186" s="492">
        <v>1401.75</v>
      </c>
      <c r="D186" s="493">
        <v>1380.7166666666665</v>
      </c>
      <c r="E186" s="493">
        <v>1354.0333333333328</v>
      </c>
      <c r="F186" s="493">
        <v>1306.3166666666664</v>
      </c>
      <c r="G186" s="493">
        <v>1279.6333333333328</v>
      </c>
      <c r="H186" s="493">
        <v>1428.4333333333329</v>
      </c>
      <c r="I186" s="493">
        <v>1455.1166666666668</v>
      </c>
      <c r="J186" s="493">
        <v>1502.833333333333</v>
      </c>
      <c r="K186" s="492">
        <v>1407.4</v>
      </c>
      <c r="L186" s="492">
        <v>1333</v>
      </c>
      <c r="M186" s="492">
        <v>32.616779999999999</v>
      </c>
    </row>
    <row r="187" spans="1:13">
      <c r="A187" s="254">
        <v>177</v>
      </c>
      <c r="B187" s="495" t="s">
        <v>368</v>
      </c>
      <c r="C187" s="492">
        <v>314.89999999999998</v>
      </c>
      <c r="D187" s="493">
        <v>313.93333333333334</v>
      </c>
      <c r="E187" s="493">
        <v>303.86666666666667</v>
      </c>
      <c r="F187" s="493">
        <v>292.83333333333331</v>
      </c>
      <c r="G187" s="493">
        <v>282.76666666666665</v>
      </c>
      <c r="H187" s="493">
        <v>324.9666666666667</v>
      </c>
      <c r="I187" s="493">
        <v>335.03333333333342</v>
      </c>
      <c r="J187" s="493">
        <v>346.06666666666672</v>
      </c>
      <c r="K187" s="492">
        <v>324</v>
      </c>
      <c r="L187" s="492">
        <v>302.89999999999998</v>
      </c>
      <c r="M187" s="492">
        <v>17.71902</v>
      </c>
    </row>
    <row r="188" spans="1:13">
      <c r="A188" s="254">
        <v>178</v>
      </c>
      <c r="B188" s="495" t="s">
        <v>369</v>
      </c>
      <c r="C188" s="492">
        <v>145.35</v>
      </c>
      <c r="D188" s="493">
        <v>142.86666666666667</v>
      </c>
      <c r="E188" s="493">
        <v>136.73333333333335</v>
      </c>
      <c r="F188" s="493">
        <v>128.11666666666667</v>
      </c>
      <c r="G188" s="493">
        <v>121.98333333333335</v>
      </c>
      <c r="H188" s="493">
        <v>151.48333333333335</v>
      </c>
      <c r="I188" s="493">
        <v>157.61666666666667</v>
      </c>
      <c r="J188" s="493">
        <v>166.23333333333335</v>
      </c>
      <c r="K188" s="492">
        <v>149</v>
      </c>
      <c r="L188" s="492">
        <v>134.25</v>
      </c>
      <c r="M188" s="492">
        <v>67.063069999999996</v>
      </c>
    </row>
    <row r="189" spans="1:13">
      <c r="A189" s="254">
        <v>179</v>
      </c>
      <c r="B189" s="495" t="s">
        <v>370</v>
      </c>
      <c r="C189" s="492">
        <v>915.9</v>
      </c>
      <c r="D189" s="493">
        <v>916.01666666666677</v>
      </c>
      <c r="E189" s="493">
        <v>903.88333333333355</v>
      </c>
      <c r="F189" s="493">
        <v>891.86666666666679</v>
      </c>
      <c r="G189" s="493">
        <v>879.73333333333358</v>
      </c>
      <c r="H189" s="493">
        <v>928.03333333333353</v>
      </c>
      <c r="I189" s="493">
        <v>940.16666666666674</v>
      </c>
      <c r="J189" s="493">
        <v>952.18333333333351</v>
      </c>
      <c r="K189" s="492">
        <v>928.15</v>
      </c>
      <c r="L189" s="492">
        <v>904</v>
      </c>
      <c r="M189" s="492">
        <v>0.15125</v>
      </c>
    </row>
    <row r="190" spans="1:13">
      <c r="A190" s="254">
        <v>180</v>
      </c>
      <c r="B190" s="495" t="s">
        <v>371</v>
      </c>
      <c r="C190" s="492">
        <v>412.15</v>
      </c>
      <c r="D190" s="493">
        <v>414.63333333333338</v>
      </c>
      <c r="E190" s="493">
        <v>407.51666666666677</v>
      </c>
      <c r="F190" s="493">
        <v>402.88333333333338</v>
      </c>
      <c r="G190" s="493">
        <v>395.76666666666677</v>
      </c>
      <c r="H190" s="493">
        <v>419.26666666666677</v>
      </c>
      <c r="I190" s="493">
        <v>426.38333333333344</v>
      </c>
      <c r="J190" s="493">
        <v>431.01666666666677</v>
      </c>
      <c r="K190" s="492">
        <v>421.75</v>
      </c>
      <c r="L190" s="492">
        <v>410</v>
      </c>
      <c r="M190" s="492">
        <v>2.3437199999999998</v>
      </c>
    </row>
    <row r="191" spans="1:13">
      <c r="A191" s="254">
        <v>181</v>
      </c>
      <c r="B191" s="495" t="s">
        <v>743</v>
      </c>
      <c r="C191" s="492">
        <v>150.25</v>
      </c>
      <c r="D191" s="493">
        <v>148.71666666666667</v>
      </c>
      <c r="E191" s="493">
        <v>143.93333333333334</v>
      </c>
      <c r="F191" s="493">
        <v>137.61666666666667</v>
      </c>
      <c r="G191" s="493">
        <v>132.83333333333334</v>
      </c>
      <c r="H191" s="493">
        <v>155.03333333333333</v>
      </c>
      <c r="I191" s="493">
        <v>159.81666666666669</v>
      </c>
      <c r="J191" s="493">
        <v>166.13333333333333</v>
      </c>
      <c r="K191" s="492">
        <v>153.5</v>
      </c>
      <c r="L191" s="492">
        <v>142.4</v>
      </c>
      <c r="M191" s="492">
        <v>19.02929</v>
      </c>
    </row>
    <row r="192" spans="1:13">
      <c r="A192" s="254">
        <v>182</v>
      </c>
      <c r="B192" s="495" t="s">
        <v>773</v>
      </c>
      <c r="C192" s="492">
        <v>798.55</v>
      </c>
      <c r="D192" s="493">
        <v>796.38333333333333</v>
      </c>
      <c r="E192" s="493">
        <v>773.76666666666665</v>
      </c>
      <c r="F192" s="493">
        <v>748.98333333333335</v>
      </c>
      <c r="G192" s="493">
        <v>726.36666666666667</v>
      </c>
      <c r="H192" s="493">
        <v>821.16666666666663</v>
      </c>
      <c r="I192" s="493">
        <v>843.78333333333319</v>
      </c>
      <c r="J192" s="493">
        <v>868.56666666666661</v>
      </c>
      <c r="K192" s="492">
        <v>819</v>
      </c>
      <c r="L192" s="492">
        <v>771.6</v>
      </c>
      <c r="M192" s="492">
        <v>1.31749</v>
      </c>
    </row>
    <row r="193" spans="1:13">
      <c r="A193" s="254">
        <v>183</v>
      </c>
      <c r="B193" s="495" t="s">
        <v>372</v>
      </c>
      <c r="C193" s="492">
        <v>530.95000000000005</v>
      </c>
      <c r="D193" s="493">
        <v>529.9666666666667</v>
      </c>
      <c r="E193" s="493">
        <v>520.43333333333339</v>
      </c>
      <c r="F193" s="493">
        <v>509.91666666666674</v>
      </c>
      <c r="G193" s="493">
        <v>500.38333333333344</v>
      </c>
      <c r="H193" s="493">
        <v>540.48333333333335</v>
      </c>
      <c r="I193" s="493">
        <v>550.01666666666665</v>
      </c>
      <c r="J193" s="493">
        <v>560.5333333333333</v>
      </c>
      <c r="K193" s="492">
        <v>539.5</v>
      </c>
      <c r="L193" s="492">
        <v>519.45000000000005</v>
      </c>
      <c r="M193" s="492">
        <v>7.8540799999999997</v>
      </c>
    </row>
    <row r="194" spans="1:13">
      <c r="A194" s="254">
        <v>184</v>
      </c>
      <c r="B194" s="495" t="s">
        <v>373</v>
      </c>
      <c r="C194" s="492">
        <v>58.8</v>
      </c>
      <c r="D194" s="493">
        <v>58.466666666666661</v>
      </c>
      <c r="E194" s="493">
        <v>57.133333333333326</v>
      </c>
      <c r="F194" s="493">
        <v>55.466666666666661</v>
      </c>
      <c r="G194" s="493">
        <v>54.133333333333326</v>
      </c>
      <c r="H194" s="493">
        <v>60.133333333333326</v>
      </c>
      <c r="I194" s="493">
        <v>61.466666666666654</v>
      </c>
      <c r="J194" s="493">
        <v>63.133333333333326</v>
      </c>
      <c r="K194" s="492">
        <v>59.8</v>
      </c>
      <c r="L194" s="492">
        <v>56.8</v>
      </c>
      <c r="M194" s="492">
        <v>21.177820000000001</v>
      </c>
    </row>
    <row r="195" spans="1:13">
      <c r="A195" s="254">
        <v>185</v>
      </c>
      <c r="B195" s="495" t="s">
        <v>374</v>
      </c>
      <c r="C195" s="492">
        <v>361.85</v>
      </c>
      <c r="D195" s="493">
        <v>361.91666666666669</v>
      </c>
      <c r="E195" s="493">
        <v>350.18333333333339</v>
      </c>
      <c r="F195" s="493">
        <v>338.51666666666671</v>
      </c>
      <c r="G195" s="493">
        <v>326.78333333333342</v>
      </c>
      <c r="H195" s="493">
        <v>373.58333333333337</v>
      </c>
      <c r="I195" s="493">
        <v>385.31666666666661</v>
      </c>
      <c r="J195" s="493">
        <v>396.98333333333335</v>
      </c>
      <c r="K195" s="492">
        <v>373.65</v>
      </c>
      <c r="L195" s="492">
        <v>350.25</v>
      </c>
      <c r="M195" s="492">
        <v>20.41968</v>
      </c>
    </row>
    <row r="196" spans="1:13">
      <c r="A196" s="254">
        <v>186</v>
      </c>
      <c r="B196" s="495" t="s">
        <v>375</v>
      </c>
      <c r="C196" s="492">
        <v>92.2</v>
      </c>
      <c r="D196" s="493">
        <v>92.716666666666654</v>
      </c>
      <c r="E196" s="493">
        <v>90.833333333333314</v>
      </c>
      <c r="F196" s="493">
        <v>89.466666666666654</v>
      </c>
      <c r="G196" s="493">
        <v>87.583333333333314</v>
      </c>
      <c r="H196" s="493">
        <v>94.083333333333314</v>
      </c>
      <c r="I196" s="493">
        <v>95.966666666666669</v>
      </c>
      <c r="J196" s="493">
        <v>97.333333333333314</v>
      </c>
      <c r="K196" s="492">
        <v>94.6</v>
      </c>
      <c r="L196" s="492">
        <v>91.35</v>
      </c>
      <c r="M196" s="492">
        <v>3.7968600000000001</v>
      </c>
    </row>
    <row r="197" spans="1:13">
      <c r="A197" s="254">
        <v>187</v>
      </c>
      <c r="B197" s="495" t="s">
        <v>376</v>
      </c>
      <c r="C197" s="492">
        <v>94.45</v>
      </c>
      <c r="D197" s="493">
        <v>94.683333333333337</v>
      </c>
      <c r="E197" s="493">
        <v>92.566666666666677</v>
      </c>
      <c r="F197" s="493">
        <v>90.683333333333337</v>
      </c>
      <c r="G197" s="493">
        <v>88.566666666666677</v>
      </c>
      <c r="H197" s="493">
        <v>96.566666666666677</v>
      </c>
      <c r="I197" s="493">
        <v>98.683333333333351</v>
      </c>
      <c r="J197" s="493">
        <v>100.56666666666668</v>
      </c>
      <c r="K197" s="492">
        <v>96.8</v>
      </c>
      <c r="L197" s="492">
        <v>92.8</v>
      </c>
      <c r="M197" s="492">
        <v>16.071200000000001</v>
      </c>
    </row>
    <row r="198" spans="1:13">
      <c r="A198" s="254">
        <v>188</v>
      </c>
      <c r="B198" s="495" t="s">
        <v>246</v>
      </c>
      <c r="C198" s="492">
        <v>269.64999999999998</v>
      </c>
      <c r="D198" s="493">
        <v>269.7833333333333</v>
      </c>
      <c r="E198" s="493">
        <v>265.11666666666662</v>
      </c>
      <c r="F198" s="493">
        <v>260.58333333333331</v>
      </c>
      <c r="G198" s="493">
        <v>255.91666666666663</v>
      </c>
      <c r="H198" s="493">
        <v>274.31666666666661</v>
      </c>
      <c r="I198" s="493">
        <v>278.98333333333335</v>
      </c>
      <c r="J198" s="493">
        <v>283.51666666666659</v>
      </c>
      <c r="K198" s="492">
        <v>274.45</v>
      </c>
      <c r="L198" s="492">
        <v>265.25</v>
      </c>
      <c r="M198" s="492">
        <v>8.8244000000000007</v>
      </c>
    </row>
    <row r="199" spans="1:13">
      <c r="A199" s="254">
        <v>189</v>
      </c>
      <c r="B199" s="495" t="s">
        <v>377</v>
      </c>
      <c r="C199" s="492">
        <v>707.2</v>
      </c>
      <c r="D199" s="493">
        <v>709.9666666666667</v>
      </c>
      <c r="E199" s="493">
        <v>701.43333333333339</v>
      </c>
      <c r="F199" s="493">
        <v>695.66666666666674</v>
      </c>
      <c r="G199" s="493">
        <v>687.13333333333344</v>
      </c>
      <c r="H199" s="493">
        <v>715.73333333333335</v>
      </c>
      <c r="I199" s="493">
        <v>724.26666666666665</v>
      </c>
      <c r="J199" s="493">
        <v>730.0333333333333</v>
      </c>
      <c r="K199" s="492">
        <v>718.5</v>
      </c>
      <c r="L199" s="492">
        <v>704.2</v>
      </c>
      <c r="M199" s="492">
        <v>0.10289</v>
      </c>
    </row>
    <row r="200" spans="1:13">
      <c r="A200" s="254">
        <v>190</v>
      </c>
      <c r="B200" s="495" t="s">
        <v>247</v>
      </c>
      <c r="C200" s="492">
        <v>2303.1</v>
      </c>
      <c r="D200" s="493">
        <v>2298.0500000000002</v>
      </c>
      <c r="E200" s="493">
        <v>2237.1000000000004</v>
      </c>
      <c r="F200" s="493">
        <v>2171.1000000000004</v>
      </c>
      <c r="G200" s="493">
        <v>2110.1500000000005</v>
      </c>
      <c r="H200" s="493">
        <v>2364.0500000000002</v>
      </c>
      <c r="I200" s="493">
        <v>2425</v>
      </c>
      <c r="J200" s="493">
        <v>2491</v>
      </c>
      <c r="K200" s="492">
        <v>2359</v>
      </c>
      <c r="L200" s="492">
        <v>2232.0500000000002</v>
      </c>
      <c r="M200" s="492">
        <v>8.0115700000000007</v>
      </c>
    </row>
    <row r="201" spans="1:13">
      <c r="A201" s="254">
        <v>191</v>
      </c>
      <c r="B201" s="495" t="s">
        <v>107</v>
      </c>
      <c r="C201" s="492">
        <v>898.95</v>
      </c>
      <c r="D201" s="493">
        <v>903.11666666666667</v>
      </c>
      <c r="E201" s="493">
        <v>891.23333333333335</v>
      </c>
      <c r="F201" s="493">
        <v>883.51666666666665</v>
      </c>
      <c r="G201" s="493">
        <v>871.63333333333333</v>
      </c>
      <c r="H201" s="493">
        <v>910.83333333333337</v>
      </c>
      <c r="I201" s="493">
        <v>922.71666666666681</v>
      </c>
      <c r="J201" s="493">
        <v>930.43333333333339</v>
      </c>
      <c r="K201" s="492">
        <v>915</v>
      </c>
      <c r="L201" s="492">
        <v>895.4</v>
      </c>
      <c r="M201" s="492">
        <v>109.21664</v>
      </c>
    </row>
    <row r="202" spans="1:13">
      <c r="A202" s="254">
        <v>192</v>
      </c>
      <c r="B202" s="495" t="s">
        <v>248</v>
      </c>
      <c r="C202" s="492">
        <v>2776.35</v>
      </c>
      <c r="D202" s="493">
        <v>2786.1333333333337</v>
      </c>
      <c r="E202" s="493">
        <v>2747.2666666666673</v>
      </c>
      <c r="F202" s="493">
        <v>2718.1833333333338</v>
      </c>
      <c r="G202" s="493">
        <v>2679.3166666666675</v>
      </c>
      <c r="H202" s="493">
        <v>2815.2166666666672</v>
      </c>
      <c r="I202" s="493">
        <v>2854.083333333333</v>
      </c>
      <c r="J202" s="493">
        <v>2883.166666666667</v>
      </c>
      <c r="K202" s="492">
        <v>2825</v>
      </c>
      <c r="L202" s="492">
        <v>2757.05</v>
      </c>
      <c r="M202" s="492">
        <v>3.2647599999999999</v>
      </c>
    </row>
    <row r="203" spans="1:13">
      <c r="A203" s="254">
        <v>193</v>
      </c>
      <c r="B203" s="495" t="s">
        <v>109</v>
      </c>
      <c r="C203" s="492">
        <v>1412.3</v>
      </c>
      <c r="D203" s="493">
        <v>1424.5333333333335</v>
      </c>
      <c r="E203" s="493">
        <v>1395.2666666666671</v>
      </c>
      <c r="F203" s="493">
        <v>1378.2333333333336</v>
      </c>
      <c r="G203" s="493">
        <v>1348.9666666666672</v>
      </c>
      <c r="H203" s="493">
        <v>1441.5666666666671</v>
      </c>
      <c r="I203" s="493">
        <v>1470.8333333333335</v>
      </c>
      <c r="J203" s="493">
        <v>1487.866666666667</v>
      </c>
      <c r="K203" s="492">
        <v>1453.8</v>
      </c>
      <c r="L203" s="492">
        <v>1407.5</v>
      </c>
      <c r="M203" s="492">
        <v>176.16451000000001</v>
      </c>
    </row>
    <row r="204" spans="1:13">
      <c r="A204" s="254">
        <v>194</v>
      </c>
      <c r="B204" s="495" t="s">
        <v>249</v>
      </c>
      <c r="C204" s="492">
        <v>665.1</v>
      </c>
      <c r="D204" s="493">
        <v>667.93333333333328</v>
      </c>
      <c r="E204" s="493">
        <v>657.86666666666656</v>
      </c>
      <c r="F204" s="493">
        <v>650.63333333333333</v>
      </c>
      <c r="G204" s="493">
        <v>640.56666666666661</v>
      </c>
      <c r="H204" s="493">
        <v>675.16666666666652</v>
      </c>
      <c r="I204" s="493">
        <v>685.23333333333335</v>
      </c>
      <c r="J204" s="493">
        <v>692.46666666666647</v>
      </c>
      <c r="K204" s="492">
        <v>678</v>
      </c>
      <c r="L204" s="492">
        <v>660.7</v>
      </c>
      <c r="M204" s="492">
        <v>27.421659999999999</v>
      </c>
    </row>
    <row r="205" spans="1:13">
      <c r="A205" s="254">
        <v>195</v>
      </c>
      <c r="B205" s="495" t="s">
        <v>382</v>
      </c>
      <c r="C205" s="492">
        <v>27.8</v>
      </c>
      <c r="D205" s="493">
        <v>27.833333333333332</v>
      </c>
      <c r="E205" s="493">
        <v>27.016666666666666</v>
      </c>
      <c r="F205" s="493">
        <v>26.233333333333334</v>
      </c>
      <c r="G205" s="493">
        <v>25.416666666666668</v>
      </c>
      <c r="H205" s="493">
        <v>28.616666666666664</v>
      </c>
      <c r="I205" s="493">
        <v>29.433333333333334</v>
      </c>
      <c r="J205" s="493">
        <v>30.216666666666661</v>
      </c>
      <c r="K205" s="492">
        <v>28.65</v>
      </c>
      <c r="L205" s="492">
        <v>27.05</v>
      </c>
      <c r="M205" s="492">
        <v>40.237780000000001</v>
      </c>
    </row>
    <row r="206" spans="1:13">
      <c r="A206" s="254">
        <v>196</v>
      </c>
      <c r="B206" s="495" t="s">
        <v>378</v>
      </c>
      <c r="C206" s="492">
        <v>23.45</v>
      </c>
      <c r="D206" s="493">
        <v>23.466666666666669</v>
      </c>
      <c r="E206" s="493">
        <v>22.833333333333336</v>
      </c>
      <c r="F206" s="493">
        <v>22.216666666666669</v>
      </c>
      <c r="G206" s="493">
        <v>21.583333333333336</v>
      </c>
      <c r="H206" s="493">
        <v>24.083333333333336</v>
      </c>
      <c r="I206" s="493">
        <v>24.716666666666669</v>
      </c>
      <c r="J206" s="493">
        <v>25.333333333333336</v>
      </c>
      <c r="K206" s="492">
        <v>24.1</v>
      </c>
      <c r="L206" s="492">
        <v>22.85</v>
      </c>
      <c r="M206" s="492">
        <v>73.837429999999998</v>
      </c>
    </row>
    <row r="207" spans="1:13">
      <c r="A207" s="254">
        <v>197</v>
      </c>
      <c r="B207" s="495" t="s">
        <v>379</v>
      </c>
      <c r="C207" s="492">
        <v>796.45</v>
      </c>
      <c r="D207" s="493">
        <v>798.05000000000007</v>
      </c>
      <c r="E207" s="493">
        <v>788.30000000000018</v>
      </c>
      <c r="F207" s="493">
        <v>780.15000000000009</v>
      </c>
      <c r="G207" s="493">
        <v>770.4000000000002</v>
      </c>
      <c r="H207" s="493">
        <v>806.20000000000016</v>
      </c>
      <c r="I207" s="493">
        <v>815.94999999999993</v>
      </c>
      <c r="J207" s="493">
        <v>824.10000000000014</v>
      </c>
      <c r="K207" s="492">
        <v>807.8</v>
      </c>
      <c r="L207" s="492">
        <v>789.9</v>
      </c>
      <c r="M207" s="492">
        <v>0.28943999999999998</v>
      </c>
    </row>
    <row r="208" spans="1:13">
      <c r="A208" s="254">
        <v>198</v>
      </c>
      <c r="B208" s="495" t="s">
        <v>105</v>
      </c>
      <c r="C208" s="492">
        <v>990.25</v>
      </c>
      <c r="D208" s="493">
        <v>1002.7166666666667</v>
      </c>
      <c r="E208" s="493">
        <v>969.88333333333344</v>
      </c>
      <c r="F208" s="493">
        <v>949.51666666666677</v>
      </c>
      <c r="G208" s="493">
        <v>916.68333333333351</v>
      </c>
      <c r="H208" s="493">
        <v>1023.0833333333334</v>
      </c>
      <c r="I208" s="493">
        <v>1055.9166666666665</v>
      </c>
      <c r="J208" s="493">
        <v>1076.2833333333333</v>
      </c>
      <c r="K208" s="492">
        <v>1035.55</v>
      </c>
      <c r="L208" s="492">
        <v>982.35</v>
      </c>
      <c r="M208" s="492">
        <v>14.284739999999999</v>
      </c>
    </row>
    <row r="209" spans="1:13">
      <c r="A209" s="254">
        <v>199</v>
      </c>
      <c r="B209" s="495" t="s">
        <v>380</v>
      </c>
      <c r="C209" s="492">
        <v>237.1</v>
      </c>
      <c r="D209" s="493">
        <v>235.03333333333333</v>
      </c>
      <c r="E209" s="493">
        <v>232.31666666666666</v>
      </c>
      <c r="F209" s="493">
        <v>227.53333333333333</v>
      </c>
      <c r="G209" s="493">
        <v>224.81666666666666</v>
      </c>
      <c r="H209" s="493">
        <v>239.81666666666666</v>
      </c>
      <c r="I209" s="493">
        <v>242.5333333333333</v>
      </c>
      <c r="J209" s="493">
        <v>247.31666666666666</v>
      </c>
      <c r="K209" s="492">
        <v>237.75</v>
      </c>
      <c r="L209" s="492">
        <v>230.25</v>
      </c>
      <c r="M209" s="492">
        <v>2.8464700000000001</v>
      </c>
    </row>
    <row r="210" spans="1:13">
      <c r="A210" s="254">
        <v>200</v>
      </c>
      <c r="B210" s="495" t="s">
        <v>381</v>
      </c>
      <c r="C210" s="492">
        <v>367.25</v>
      </c>
      <c r="D210" s="493">
        <v>366.23333333333335</v>
      </c>
      <c r="E210" s="493">
        <v>361.4666666666667</v>
      </c>
      <c r="F210" s="493">
        <v>355.68333333333334</v>
      </c>
      <c r="G210" s="493">
        <v>350.91666666666669</v>
      </c>
      <c r="H210" s="493">
        <v>372.01666666666671</v>
      </c>
      <c r="I210" s="493">
        <v>376.78333333333336</v>
      </c>
      <c r="J210" s="493">
        <v>382.56666666666672</v>
      </c>
      <c r="K210" s="492">
        <v>371</v>
      </c>
      <c r="L210" s="492">
        <v>360.45</v>
      </c>
      <c r="M210" s="492">
        <v>2.0098799999999999</v>
      </c>
    </row>
    <row r="211" spans="1:13">
      <c r="A211" s="254">
        <v>201</v>
      </c>
      <c r="B211" s="495" t="s">
        <v>110</v>
      </c>
      <c r="C211" s="492">
        <v>2819.15</v>
      </c>
      <c r="D211" s="493">
        <v>2828.0499999999997</v>
      </c>
      <c r="E211" s="493">
        <v>2796.0999999999995</v>
      </c>
      <c r="F211" s="493">
        <v>2773.0499999999997</v>
      </c>
      <c r="G211" s="493">
        <v>2741.0999999999995</v>
      </c>
      <c r="H211" s="493">
        <v>2851.0999999999995</v>
      </c>
      <c r="I211" s="493">
        <v>2883.0499999999993</v>
      </c>
      <c r="J211" s="493">
        <v>2906.0999999999995</v>
      </c>
      <c r="K211" s="492">
        <v>2860</v>
      </c>
      <c r="L211" s="492">
        <v>2805</v>
      </c>
      <c r="M211" s="492">
        <v>6.7025800000000002</v>
      </c>
    </row>
    <row r="212" spans="1:13">
      <c r="A212" s="254">
        <v>202</v>
      </c>
      <c r="B212" s="495" t="s">
        <v>383</v>
      </c>
      <c r="C212" s="492">
        <v>44.6</v>
      </c>
      <c r="D212" s="493">
        <v>44.949999999999996</v>
      </c>
      <c r="E212" s="493">
        <v>43.899999999999991</v>
      </c>
      <c r="F212" s="493">
        <v>43.199999999999996</v>
      </c>
      <c r="G212" s="493">
        <v>42.149999999999991</v>
      </c>
      <c r="H212" s="493">
        <v>45.649999999999991</v>
      </c>
      <c r="I212" s="493">
        <v>46.699999999999989</v>
      </c>
      <c r="J212" s="493">
        <v>47.399999999999991</v>
      </c>
      <c r="K212" s="492">
        <v>46</v>
      </c>
      <c r="L212" s="492">
        <v>44.25</v>
      </c>
      <c r="M212" s="492">
        <v>40.83663</v>
      </c>
    </row>
    <row r="213" spans="1:13">
      <c r="A213" s="254">
        <v>203</v>
      </c>
      <c r="B213" s="495" t="s">
        <v>112</v>
      </c>
      <c r="C213" s="492">
        <v>364.4</v>
      </c>
      <c r="D213" s="493">
        <v>367.56666666666666</v>
      </c>
      <c r="E213" s="493">
        <v>358.13333333333333</v>
      </c>
      <c r="F213" s="493">
        <v>351.86666666666667</v>
      </c>
      <c r="G213" s="493">
        <v>342.43333333333334</v>
      </c>
      <c r="H213" s="493">
        <v>373.83333333333331</v>
      </c>
      <c r="I213" s="493">
        <v>383.26666666666659</v>
      </c>
      <c r="J213" s="493">
        <v>389.5333333333333</v>
      </c>
      <c r="K213" s="492">
        <v>377</v>
      </c>
      <c r="L213" s="492">
        <v>361.3</v>
      </c>
      <c r="M213" s="492">
        <v>199.35239000000001</v>
      </c>
    </row>
    <row r="214" spans="1:13">
      <c r="A214" s="254">
        <v>204</v>
      </c>
      <c r="B214" s="495" t="s">
        <v>384</v>
      </c>
      <c r="C214" s="492">
        <v>957.25</v>
      </c>
      <c r="D214" s="493">
        <v>952.76666666666677</v>
      </c>
      <c r="E214" s="493">
        <v>945.63333333333355</v>
      </c>
      <c r="F214" s="493">
        <v>934.01666666666677</v>
      </c>
      <c r="G214" s="493">
        <v>926.88333333333355</v>
      </c>
      <c r="H214" s="493">
        <v>964.38333333333355</v>
      </c>
      <c r="I214" s="493">
        <v>971.51666666666677</v>
      </c>
      <c r="J214" s="493">
        <v>983.13333333333355</v>
      </c>
      <c r="K214" s="492">
        <v>959.9</v>
      </c>
      <c r="L214" s="492">
        <v>941.15</v>
      </c>
      <c r="M214" s="492">
        <v>1.0268900000000001</v>
      </c>
    </row>
    <row r="215" spans="1:13">
      <c r="A215" s="254">
        <v>205</v>
      </c>
      <c r="B215" s="495" t="s">
        <v>385</v>
      </c>
      <c r="C215" s="492">
        <v>154.80000000000001</v>
      </c>
      <c r="D215" s="493">
        <v>157.28333333333333</v>
      </c>
      <c r="E215" s="493">
        <v>150.86666666666667</v>
      </c>
      <c r="F215" s="493">
        <v>146.93333333333334</v>
      </c>
      <c r="G215" s="493">
        <v>140.51666666666668</v>
      </c>
      <c r="H215" s="493">
        <v>161.21666666666667</v>
      </c>
      <c r="I215" s="493">
        <v>167.63333333333335</v>
      </c>
      <c r="J215" s="493">
        <v>171.56666666666666</v>
      </c>
      <c r="K215" s="492">
        <v>163.69999999999999</v>
      </c>
      <c r="L215" s="492">
        <v>153.35</v>
      </c>
      <c r="M215" s="492">
        <v>72.988129999999998</v>
      </c>
    </row>
    <row r="216" spans="1:13">
      <c r="A216" s="254">
        <v>206</v>
      </c>
      <c r="B216" s="495" t="s">
        <v>113</v>
      </c>
      <c r="C216" s="492">
        <v>234.65</v>
      </c>
      <c r="D216" s="493">
        <v>236.0333333333333</v>
      </c>
      <c r="E216" s="493">
        <v>226.81666666666661</v>
      </c>
      <c r="F216" s="493">
        <v>218.98333333333329</v>
      </c>
      <c r="G216" s="493">
        <v>209.76666666666659</v>
      </c>
      <c r="H216" s="493">
        <v>243.86666666666662</v>
      </c>
      <c r="I216" s="493">
        <v>253.08333333333331</v>
      </c>
      <c r="J216" s="493">
        <v>260.91666666666663</v>
      </c>
      <c r="K216" s="492">
        <v>245.25</v>
      </c>
      <c r="L216" s="492">
        <v>228.2</v>
      </c>
      <c r="M216" s="492">
        <v>155.63433000000001</v>
      </c>
    </row>
    <row r="217" spans="1:13">
      <c r="A217" s="254">
        <v>207</v>
      </c>
      <c r="B217" s="495" t="s">
        <v>114</v>
      </c>
      <c r="C217" s="492">
        <v>2353.75</v>
      </c>
      <c r="D217" s="493">
        <v>2375.6333333333332</v>
      </c>
      <c r="E217" s="493">
        <v>2308.3666666666663</v>
      </c>
      <c r="F217" s="493">
        <v>2262.9833333333331</v>
      </c>
      <c r="G217" s="493">
        <v>2195.7166666666662</v>
      </c>
      <c r="H217" s="493">
        <v>2421.0166666666664</v>
      </c>
      <c r="I217" s="493">
        <v>2488.2833333333328</v>
      </c>
      <c r="J217" s="493">
        <v>2533.6666666666665</v>
      </c>
      <c r="K217" s="492">
        <v>2442.9</v>
      </c>
      <c r="L217" s="492">
        <v>2330.25</v>
      </c>
      <c r="M217" s="492">
        <v>40.107779999999998</v>
      </c>
    </row>
    <row r="218" spans="1:13">
      <c r="A218" s="254">
        <v>208</v>
      </c>
      <c r="B218" s="495" t="s">
        <v>250</v>
      </c>
      <c r="C218" s="492">
        <v>305.10000000000002</v>
      </c>
      <c r="D218" s="493">
        <v>306.56666666666666</v>
      </c>
      <c r="E218" s="493">
        <v>300.58333333333331</v>
      </c>
      <c r="F218" s="493">
        <v>296.06666666666666</v>
      </c>
      <c r="G218" s="493">
        <v>290.08333333333331</v>
      </c>
      <c r="H218" s="493">
        <v>311.08333333333331</v>
      </c>
      <c r="I218" s="493">
        <v>317.06666666666666</v>
      </c>
      <c r="J218" s="493">
        <v>321.58333333333331</v>
      </c>
      <c r="K218" s="492">
        <v>312.55</v>
      </c>
      <c r="L218" s="492">
        <v>302.05</v>
      </c>
      <c r="M218" s="492">
        <v>17.268969999999999</v>
      </c>
    </row>
    <row r="219" spans="1:13">
      <c r="A219" s="254">
        <v>209</v>
      </c>
      <c r="B219" s="495" t="s">
        <v>386</v>
      </c>
      <c r="C219" s="492">
        <v>43114.95</v>
      </c>
      <c r="D219" s="493">
        <v>43229.15</v>
      </c>
      <c r="E219" s="493">
        <v>42768.3</v>
      </c>
      <c r="F219" s="493">
        <v>42421.65</v>
      </c>
      <c r="G219" s="493">
        <v>41960.800000000003</v>
      </c>
      <c r="H219" s="493">
        <v>43575.8</v>
      </c>
      <c r="I219" s="493">
        <v>44036.649999999994</v>
      </c>
      <c r="J219" s="493">
        <v>44383.3</v>
      </c>
      <c r="K219" s="492">
        <v>43690</v>
      </c>
      <c r="L219" s="492">
        <v>42882.5</v>
      </c>
      <c r="M219" s="492">
        <v>1.9900000000000001E-2</v>
      </c>
    </row>
    <row r="220" spans="1:13">
      <c r="A220" s="254">
        <v>210</v>
      </c>
      <c r="B220" s="495" t="s">
        <v>251</v>
      </c>
      <c r="C220" s="492">
        <v>41.7</v>
      </c>
      <c r="D220" s="493">
        <v>41.766666666666673</v>
      </c>
      <c r="E220" s="493">
        <v>41.333333333333343</v>
      </c>
      <c r="F220" s="493">
        <v>40.966666666666669</v>
      </c>
      <c r="G220" s="493">
        <v>40.533333333333339</v>
      </c>
      <c r="H220" s="493">
        <v>42.133333333333347</v>
      </c>
      <c r="I220" s="493">
        <v>42.56666666666667</v>
      </c>
      <c r="J220" s="493">
        <v>42.933333333333351</v>
      </c>
      <c r="K220" s="492">
        <v>42.2</v>
      </c>
      <c r="L220" s="492">
        <v>41.4</v>
      </c>
      <c r="M220" s="492">
        <v>13.480980000000001</v>
      </c>
    </row>
    <row r="221" spans="1:13">
      <c r="A221" s="254">
        <v>211</v>
      </c>
      <c r="B221" s="495" t="s">
        <v>108</v>
      </c>
      <c r="C221" s="492">
        <v>2420.1</v>
      </c>
      <c r="D221" s="493">
        <v>2452.0666666666671</v>
      </c>
      <c r="E221" s="493">
        <v>2379.1333333333341</v>
      </c>
      <c r="F221" s="493">
        <v>2338.166666666667</v>
      </c>
      <c r="G221" s="493">
        <v>2265.233333333334</v>
      </c>
      <c r="H221" s="493">
        <v>2493.0333333333342</v>
      </c>
      <c r="I221" s="493">
        <v>2565.9666666666676</v>
      </c>
      <c r="J221" s="493">
        <v>2606.9333333333343</v>
      </c>
      <c r="K221" s="492">
        <v>2525</v>
      </c>
      <c r="L221" s="492">
        <v>2411.1</v>
      </c>
      <c r="M221" s="492">
        <v>60.245950000000001</v>
      </c>
    </row>
    <row r="222" spans="1:13">
      <c r="A222" s="254">
        <v>212</v>
      </c>
      <c r="B222" s="495" t="s">
        <v>835</v>
      </c>
      <c r="C222" s="492">
        <v>273.35000000000002</v>
      </c>
      <c r="D222" s="493">
        <v>274.58333333333331</v>
      </c>
      <c r="E222" s="493">
        <v>269.76666666666665</v>
      </c>
      <c r="F222" s="493">
        <v>266.18333333333334</v>
      </c>
      <c r="G222" s="493">
        <v>261.36666666666667</v>
      </c>
      <c r="H222" s="493">
        <v>278.16666666666663</v>
      </c>
      <c r="I222" s="493">
        <v>282.98333333333335</v>
      </c>
      <c r="J222" s="493">
        <v>286.56666666666661</v>
      </c>
      <c r="K222" s="492">
        <v>279.39999999999998</v>
      </c>
      <c r="L222" s="492">
        <v>271</v>
      </c>
      <c r="M222" s="492">
        <v>0.76290000000000002</v>
      </c>
    </row>
    <row r="223" spans="1:13">
      <c r="A223" s="254">
        <v>213</v>
      </c>
      <c r="B223" s="495" t="s">
        <v>116</v>
      </c>
      <c r="C223" s="492">
        <v>600.5</v>
      </c>
      <c r="D223" s="493">
        <v>604.98333333333323</v>
      </c>
      <c r="E223" s="493">
        <v>593.61666666666645</v>
      </c>
      <c r="F223" s="493">
        <v>586.73333333333323</v>
      </c>
      <c r="G223" s="493">
        <v>575.36666666666645</v>
      </c>
      <c r="H223" s="493">
        <v>611.86666666666645</v>
      </c>
      <c r="I223" s="493">
        <v>623.23333333333323</v>
      </c>
      <c r="J223" s="493">
        <v>630.11666666666645</v>
      </c>
      <c r="K223" s="492">
        <v>616.35</v>
      </c>
      <c r="L223" s="492">
        <v>598.1</v>
      </c>
      <c r="M223" s="492">
        <v>236.53258</v>
      </c>
    </row>
    <row r="224" spans="1:13">
      <c r="A224" s="254">
        <v>214</v>
      </c>
      <c r="B224" s="495" t="s">
        <v>252</v>
      </c>
      <c r="C224" s="492">
        <v>1414</v>
      </c>
      <c r="D224" s="493">
        <v>1412.7</v>
      </c>
      <c r="E224" s="493">
        <v>1401.3000000000002</v>
      </c>
      <c r="F224" s="493">
        <v>1388.6000000000001</v>
      </c>
      <c r="G224" s="493">
        <v>1377.2000000000003</v>
      </c>
      <c r="H224" s="493">
        <v>1425.4</v>
      </c>
      <c r="I224" s="493">
        <v>1436.8000000000002</v>
      </c>
      <c r="J224" s="493">
        <v>1449.5</v>
      </c>
      <c r="K224" s="492">
        <v>1424.1</v>
      </c>
      <c r="L224" s="492">
        <v>1400</v>
      </c>
      <c r="M224" s="492">
        <v>5.1250900000000001</v>
      </c>
    </row>
    <row r="225" spans="1:13">
      <c r="A225" s="254">
        <v>215</v>
      </c>
      <c r="B225" s="495" t="s">
        <v>117</v>
      </c>
      <c r="C225" s="492">
        <v>521.95000000000005</v>
      </c>
      <c r="D225" s="493">
        <v>524.5333333333333</v>
      </c>
      <c r="E225" s="493">
        <v>514.56666666666661</v>
      </c>
      <c r="F225" s="493">
        <v>507.18333333333328</v>
      </c>
      <c r="G225" s="493">
        <v>497.21666666666658</v>
      </c>
      <c r="H225" s="493">
        <v>531.91666666666663</v>
      </c>
      <c r="I225" s="493">
        <v>541.88333333333333</v>
      </c>
      <c r="J225" s="493">
        <v>549.26666666666665</v>
      </c>
      <c r="K225" s="492">
        <v>534.5</v>
      </c>
      <c r="L225" s="492">
        <v>517.15</v>
      </c>
      <c r="M225" s="492">
        <v>22.20242</v>
      </c>
    </row>
    <row r="226" spans="1:13">
      <c r="A226" s="254">
        <v>216</v>
      </c>
      <c r="B226" s="495" t="s">
        <v>387</v>
      </c>
      <c r="C226" s="492">
        <v>453.95</v>
      </c>
      <c r="D226" s="493">
        <v>457.05</v>
      </c>
      <c r="E226" s="493">
        <v>445.5</v>
      </c>
      <c r="F226" s="493">
        <v>437.05</v>
      </c>
      <c r="G226" s="493">
        <v>425.5</v>
      </c>
      <c r="H226" s="493">
        <v>465.5</v>
      </c>
      <c r="I226" s="493">
        <v>477.05000000000007</v>
      </c>
      <c r="J226" s="493">
        <v>485.5</v>
      </c>
      <c r="K226" s="492">
        <v>468.6</v>
      </c>
      <c r="L226" s="492">
        <v>448.6</v>
      </c>
      <c r="M226" s="492">
        <v>4.4157000000000002</v>
      </c>
    </row>
    <row r="227" spans="1:13">
      <c r="A227" s="254">
        <v>217</v>
      </c>
      <c r="B227" s="495" t="s">
        <v>388</v>
      </c>
      <c r="C227" s="492">
        <v>3351.45</v>
      </c>
      <c r="D227" s="493">
        <v>3372.1333333333332</v>
      </c>
      <c r="E227" s="493">
        <v>3259.3166666666666</v>
      </c>
      <c r="F227" s="493">
        <v>3167.1833333333334</v>
      </c>
      <c r="G227" s="493">
        <v>3054.3666666666668</v>
      </c>
      <c r="H227" s="493">
        <v>3464.2666666666664</v>
      </c>
      <c r="I227" s="493">
        <v>3577.083333333333</v>
      </c>
      <c r="J227" s="493">
        <v>3669.2166666666662</v>
      </c>
      <c r="K227" s="492">
        <v>3484.95</v>
      </c>
      <c r="L227" s="492">
        <v>3280</v>
      </c>
      <c r="M227" s="492">
        <v>0.14349000000000001</v>
      </c>
    </row>
    <row r="228" spans="1:13">
      <c r="A228" s="254">
        <v>218</v>
      </c>
      <c r="B228" s="495" t="s">
        <v>253</v>
      </c>
      <c r="C228" s="492">
        <v>35.25</v>
      </c>
      <c r="D228" s="493">
        <v>35.266666666666666</v>
      </c>
      <c r="E228" s="493">
        <v>34.533333333333331</v>
      </c>
      <c r="F228" s="493">
        <v>33.816666666666663</v>
      </c>
      <c r="G228" s="493">
        <v>33.083333333333329</v>
      </c>
      <c r="H228" s="493">
        <v>35.983333333333334</v>
      </c>
      <c r="I228" s="493">
        <v>36.716666666666669</v>
      </c>
      <c r="J228" s="493">
        <v>37.433333333333337</v>
      </c>
      <c r="K228" s="492">
        <v>36</v>
      </c>
      <c r="L228" s="492">
        <v>34.549999999999997</v>
      </c>
      <c r="M228" s="492">
        <v>102.60701</v>
      </c>
    </row>
    <row r="229" spans="1:13">
      <c r="A229" s="254">
        <v>219</v>
      </c>
      <c r="B229" s="495" t="s">
        <v>119</v>
      </c>
      <c r="C229" s="492">
        <v>54.7</v>
      </c>
      <c r="D229" s="493">
        <v>54.616666666666667</v>
      </c>
      <c r="E229" s="493">
        <v>53.683333333333337</v>
      </c>
      <c r="F229" s="493">
        <v>52.666666666666671</v>
      </c>
      <c r="G229" s="493">
        <v>51.733333333333341</v>
      </c>
      <c r="H229" s="493">
        <v>55.633333333333333</v>
      </c>
      <c r="I229" s="493">
        <v>56.566666666666656</v>
      </c>
      <c r="J229" s="493">
        <v>57.583333333333329</v>
      </c>
      <c r="K229" s="492">
        <v>55.55</v>
      </c>
      <c r="L229" s="492">
        <v>53.6</v>
      </c>
      <c r="M229" s="492">
        <v>352.47446000000002</v>
      </c>
    </row>
    <row r="230" spans="1:13">
      <c r="A230" s="254">
        <v>220</v>
      </c>
      <c r="B230" s="495" t="s">
        <v>389</v>
      </c>
      <c r="C230" s="492">
        <v>53</v>
      </c>
      <c r="D230" s="493">
        <v>52.566666666666663</v>
      </c>
      <c r="E230" s="493">
        <v>51.133333333333326</v>
      </c>
      <c r="F230" s="493">
        <v>49.266666666666666</v>
      </c>
      <c r="G230" s="493">
        <v>47.833333333333329</v>
      </c>
      <c r="H230" s="493">
        <v>54.433333333333323</v>
      </c>
      <c r="I230" s="493">
        <v>55.86666666666666</v>
      </c>
      <c r="J230" s="493">
        <v>57.73333333333332</v>
      </c>
      <c r="K230" s="492">
        <v>54</v>
      </c>
      <c r="L230" s="492">
        <v>50.7</v>
      </c>
      <c r="M230" s="492">
        <v>100.77275</v>
      </c>
    </row>
    <row r="231" spans="1:13">
      <c r="A231" s="254">
        <v>221</v>
      </c>
      <c r="B231" s="495" t="s">
        <v>390</v>
      </c>
      <c r="C231" s="492">
        <v>983.85</v>
      </c>
      <c r="D231" s="493">
        <v>988.94999999999993</v>
      </c>
      <c r="E231" s="493">
        <v>969.89999999999986</v>
      </c>
      <c r="F231" s="493">
        <v>955.94999999999993</v>
      </c>
      <c r="G231" s="493">
        <v>936.89999999999986</v>
      </c>
      <c r="H231" s="493">
        <v>1002.8999999999999</v>
      </c>
      <c r="I231" s="493">
        <v>1021.9499999999998</v>
      </c>
      <c r="J231" s="493">
        <v>1035.8999999999999</v>
      </c>
      <c r="K231" s="492">
        <v>1008</v>
      </c>
      <c r="L231" s="492">
        <v>975</v>
      </c>
      <c r="M231" s="492">
        <v>0.59155000000000002</v>
      </c>
    </row>
    <row r="232" spans="1:13">
      <c r="A232" s="254">
        <v>222</v>
      </c>
      <c r="B232" s="495" t="s">
        <v>391</v>
      </c>
      <c r="C232" s="492">
        <v>267.14999999999998</v>
      </c>
      <c r="D232" s="493">
        <v>267.8</v>
      </c>
      <c r="E232" s="493">
        <v>263.35000000000002</v>
      </c>
      <c r="F232" s="493">
        <v>259.55</v>
      </c>
      <c r="G232" s="493">
        <v>255.10000000000002</v>
      </c>
      <c r="H232" s="493">
        <v>271.60000000000002</v>
      </c>
      <c r="I232" s="493">
        <v>276.04999999999995</v>
      </c>
      <c r="J232" s="493">
        <v>279.85000000000002</v>
      </c>
      <c r="K232" s="492">
        <v>272.25</v>
      </c>
      <c r="L232" s="492">
        <v>264</v>
      </c>
      <c r="M232" s="492">
        <v>1.2634700000000001</v>
      </c>
    </row>
    <row r="233" spans="1:13">
      <c r="A233" s="254">
        <v>223</v>
      </c>
      <c r="B233" s="495" t="s">
        <v>746</v>
      </c>
      <c r="C233" s="492">
        <v>1127.3499999999999</v>
      </c>
      <c r="D233" s="493">
        <v>1121.4333333333334</v>
      </c>
      <c r="E233" s="493">
        <v>1085.9666666666667</v>
      </c>
      <c r="F233" s="493">
        <v>1044.5833333333333</v>
      </c>
      <c r="G233" s="493">
        <v>1009.1166666666666</v>
      </c>
      <c r="H233" s="493">
        <v>1162.8166666666668</v>
      </c>
      <c r="I233" s="493">
        <v>1198.2833333333335</v>
      </c>
      <c r="J233" s="493">
        <v>1239.666666666667</v>
      </c>
      <c r="K233" s="492">
        <v>1156.9000000000001</v>
      </c>
      <c r="L233" s="492">
        <v>1080.05</v>
      </c>
      <c r="M233" s="492">
        <v>0.27660000000000001</v>
      </c>
    </row>
    <row r="234" spans="1:13">
      <c r="A234" s="254">
        <v>224</v>
      </c>
      <c r="B234" s="495" t="s">
        <v>750</v>
      </c>
      <c r="C234" s="492">
        <v>591.65</v>
      </c>
      <c r="D234" s="493">
        <v>596.88333333333333</v>
      </c>
      <c r="E234" s="493">
        <v>584.76666666666665</v>
      </c>
      <c r="F234" s="493">
        <v>577.88333333333333</v>
      </c>
      <c r="G234" s="493">
        <v>565.76666666666665</v>
      </c>
      <c r="H234" s="493">
        <v>603.76666666666665</v>
      </c>
      <c r="I234" s="493">
        <v>615.88333333333321</v>
      </c>
      <c r="J234" s="493">
        <v>622.76666666666665</v>
      </c>
      <c r="K234" s="492">
        <v>609</v>
      </c>
      <c r="L234" s="492">
        <v>590</v>
      </c>
      <c r="M234" s="492">
        <v>4.5312700000000001</v>
      </c>
    </row>
    <row r="235" spans="1:13">
      <c r="A235" s="254">
        <v>225</v>
      </c>
      <c r="B235" s="495" t="s">
        <v>392</v>
      </c>
      <c r="C235" s="492">
        <v>104.6</v>
      </c>
      <c r="D235" s="493">
        <v>105.03333333333335</v>
      </c>
      <c r="E235" s="493">
        <v>103.66666666666669</v>
      </c>
      <c r="F235" s="493">
        <v>102.73333333333333</v>
      </c>
      <c r="G235" s="493">
        <v>101.36666666666667</v>
      </c>
      <c r="H235" s="493">
        <v>105.9666666666667</v>
      </c>
      <c r="I235" s="493">
        <v>107.33333333333334</v>
      </c>
      <c r="J235" s="493">
        <v>108.26666666666671</v>
      </c>
      <c r="K235" s="492">
        <v>106.4</v>
      </c>
      <c r="L235" s="492">
        <v>104.1</v>
      </c>
      <c r="M235" s="492">
        <v>9.5520600000000009</v>
      </c>
    </row>
    <row r="236" spans="1:13">
      <c r="A236" s="254">
        <v>226</v>
      </c>
      <c r="B236" s="495" t="s">
        <v>393</v>
      </c>
      <c r="C236" s="492">
        <v>89.55</v>
      </c>
      <c r="D236" s="493">
        <v>90.016666666666666</v>
      </c>
      <c r="E236" s="493">
        <v>88.833333333333329</v>
      </c>
      <c r="F236" s="493">
        <v>88.11666666666666</v>
      </c>
      <c r="G236" s="493">
        <v>86.933333333333323</v>
      </c>
      <c r="H236" s="493">
        <v>90.733333333333334</v>
      </c>
      <c r="I236" s="493">
        <v>91.916666666666671</v>
      </c>
      <c r="J236" s="493">
        <v>92.63333333333334</v>
      </c>
      <c r="K236" s="492">
        <v>91.2</v>
      </c>
      <c r="L236" s="492">
        <v>89.3</v>
      </c>
      <c r="M236" s="492">
        <v>16.03547</v>
      </c>
    </row>
    <row r="237" spans="1:13">
      <c r="A237" s="254">
        <v>227</v>
      </c>
      <c r="B237" s="495" t="s">
        <v>126</v>
      </c>
      <c r="C237" s="492">
        <v>202.6</v>
      </c>
      <c r="D237" s="493">
        <v>203.43333333333331</v>
      </c>
      <c r="E237" s="493">
        <v>201.16666666666663</v>
      </c>
      <c r="F237" s="493">
        <v>199.73333333333332</v>
      </c>
      <c r="G237" s="493">
        <v>197.46666666666664</v>
      </c>
      <c r="H237" s="493">
        <v>204.86666666666662</v>
      </c>
      <c r="I237" s="493">
        <v>207.13333333333333</v>
      </c>
      <c r="J237" s="493">
        <v>208.56666666666661</v>
      </c>
      <c r="K237" s="492">
        <v>205.7</v>
      </c>
      <c r="L237" s="492">
        <v>202</v>
      </c>
      <c r="M237" s="492">
        <v>164.95657</v>
      </c>
    </row>
    <row r="238" spans="1:13">
      <c r="A238" s="254">
        <v>228</v>
      </c>
      <c r="B238" s="495" t="s">
        <v>395</v>
      </c>
      <c r="C238" s="492">
        <v>107.8</v>
      </c>
      <c r="D238" s="493">
        <v>108.15000000000002</v>
      </c>
      <c r="E238" s="493">
        <v>107.05000000000004</v>
      </c>
      <c r="F238" s="493">
        <v>106.30000000000003</v>
      </c>
      <c r="G238" s="493">
        <v>105.20000000000005</v>
      </c>
      <c r="H238" s="493">
        <v>108.90000000000003</v>
      </c>
      <c r="I238" s="493">
        <v>110.00000000000003</v>
      </c>
      <c r="J238" s="493">
        <v>110.75000000000003</v>
      </c>
      <c r="K238" s="492">
        <v>109.25</v>
      </c>
      <c r="L238" s="492">
        <v>107.4</v>
      </c>
      <c r="M238" s="492">
        <v>1.4406300000000001</v>
      </c>
    </row>
    <row r="239" spans="1:13">
      <c r="A239" s="254">
        <v>229</v>
      </c>
      <c r="B239" s="495" t="s">
        <v>396</v>
      </c>
      <c r="C239" s="492">
        <v>163.19999999999999</v>
      </c>
      <c r="D239" s="493">
        <v>164.75</v>
      </c>
      <c r="E239" s="493">
        <v>161</v>
      </c>
      <c r="F239" s="493">
        <v>158.80000000000001</v>
      </c>
      <c r="G239" s="493">
        <v>155.05000000000001</v>
      </c>
      <c r="H239" s="493">
        <v>166.95</v>
      </c>
      <c r="I239" s="493">
        <v>170.7</v>
      </c>
      <c r="J239" s="493">
        <v>172.89999999999998</v>
      </c>
      <c r="K239" s="492">
        <v>168.5</v>
      </c>
      <c r="L239" s="492">
        <v>162.55000000000001</v>
      </c>
      <c r="M239" s="492">
        <v>25.48479</v>
      </c>
    </row>
    <row r="240" spans="1:13">
      <c r="A240" s="254">
        <v>230</v>
      </c>
      <c r="B240" s="495" t="s">
        <v>115</v>
      </c>
      <c r="C240" s="492">
        <v>181.05</v>
      </c>
      <c r="D240" s="493">
        <v>181.48333333333335</v>
      </c>
      <c r="E240" s="493">
        <v>176.76666666666671</v>
      </c>
      <c r="F240" s="493">
        <v>172.48333333333335</v>
      </c>
      <c r="G240" s="493">
        <v>167.76666666666671</v>
      </c>
      <c r="H240" s="493">
        <v>185.76666666666671</v>
      </c>
      <c r="I240" s="493">
        <v>190.48333333333335</v>
      </c>
      <c r="J240" s="493">
        <v>194.76666666666671</v>
      </c>
      <c r="K240" s="492">
        <v>186.2</v>
      </c>
      <c r="L240" s="492">
        <v>177.2</v>
      </c>
      <c r="M240" s="492">
        <v>100.62923000000001</v>
      </c>
    </row>
    <row r="241" spans="1:13">
      <c r="A241" s="254">
        <v>231</v>
      </c>
      <c r="B241" s="495" t="s">
        <v>397</v>
      </c>
      <c r="C241" s="492">
        <v>77.3</v>
      </c>
      <c r="D241" s="493">
        <v>77.600000000000009</v>
      </c>
      <c r="E241" s="493">
        <v>76.200000000000017</v>
      </c>
      <c r="F241" s="493">
        <v>75.100000000000009</v>
      </c>
      <c r="G241" s="493">
        <v>73.700000000000017</v>
      </c>
      <c r="H241" s="493">
        <v>78.700000000000017</v>
      </c>
      <c r="I241" s="493">
        <v>80.100000000000023</v>
      </c>
      <c r="J241" s="493">
        <v>81.200000000000017</v>
      </c>
      <c r="K241" s="492">
        <v>79</v>
      </c>
      <c r="L241" s="492">
        <v>76.5</v>
      </c>
      <c r="M241" s="492">
        <v>49.029220000000002</v>
      </c>
    </row>
    <row r="242" spans="1:13">
      <c r="A242" s="254">
        <v>232</v>
      </c>
      <c r="B242" s="495" t="s">
        <v>747</v>
      </c>
      <c r="C242" s="492">
        <v>7948.65</v>
      </c>
      <c r="D242" s="493">
        <v>8139.166666666667</v>
      </c>
      <c r="E242" s="493">
        <v>7698.3333333333339</v>
      </c>
      <c r="F242" s="493">
        <v>7448.0166666666673</v>
      </c>
      <c r="G242" s="493">
        <v>7007.1833333333343</v>
      </c>
      <c r="H242" s="493">
        <v>8389.4833333333336</v>
      </c>
      <c r="I242" s="493">
        <v>8830.3166666666675</v>
      </c>
      <c r="J242" s="493">
        <v>9080.6333333333332</v>
      </c>
      <c r="K242" s="492">
        <v>8580</v>
      </c>
      <c r="L242" s="492">
        <v>7888.85</v>
      </c>
      <c r="M242" s="492">
        <v>5.7196400000000001</v>
      </c>
    </row>
    <row r="243" spans="1:13">
      <c r="A243" s="254">
        <v>233</v>
      </c>
      <c r="B243" s="495" t="s">
        <v>254</v>
      </c>
      <c r="C243" s="492">
        <v>110</v>
      </c>
      <c r="D243" s="493">
        <v>110.51666666666667</v>
      </c>
      <c r="E243" s="493">
        <v>108.13333333333333</v>
      </c>
      <c r="F243" s="493">
        <v>106.26666666666667</v>
      </c>
      <c r="G243" s="493">
        <v>103.88333333333333</v>
      </c>
      <c r="H243" s="493">
        <v>112.38333333333333</v>
      </c>
      <c r="I243" s="493">
        <v>114.76666666666668</v>
      </c>
      <c r="J243" s="493">
        <v>116.63333333333333</v>
      </c>
      <c r="K243" s="492">
        <v>112.9</v>
      </c>
      <c r="L243" s="492">
        <v>108.65</v>
      </c>
      <c r="M243" s="492">
        <v>16.648129999999998</v>
      </c>
    </row>
    <row r="244" spans="1:13">
      <c r="A244" s="254">
        <v>234</v>
      </c>
      <c r="B244" s="495" t="s">
        <v>398</v>
      </c>
      <c r="C244" s="492">
        <v>370.35</v>
      </c>
      <c r="D244" s="493">
        <v>372.4666666666667</v>
      </c>
      <c r="E244" s="493">
        <v>365.93333333333339</v>
      </c>
      <c r="F244" s="493">
        <v>361.51666666666671</v>
      </c>
      <c r="G244" s="493">
        <v>354.98333333333341</v>
      </c>
      <c r="H244" s="493">
        <v>376.88333333333338</v>
      </c>
      <c r="I244" s="493">
        <v>383.41666666666669</v>
      </c>
      <c r="J244" s="493">
        <v>387.83333333333337</v>
      </c>
      <c r="K244" s="492">
        <v>379</v>
      </c>
      <c r="L244" s="492">
        <v>368.05</v>
      </c>
      <c r="M244" s="492">
        <v>10.782909999999999</v>
      </c>
    </row>
    <row r="245" spans="1:13">
      <c r="A245" s="254">
        <v>235</v>
      </c>
      <c r="B245" s="495" t="s">
        <v>255</v>
      </c>
      <c r="C245" s="492">
        <v>111.5</v>
      </c>
      <c r="D245" s="493">
        <v>111.06666666666666</v>
      </c>
      <c r="E245" s="493">
        <v>107.63333333333333</v>
      </c>
      <c r="F245" s="493">
        <v>103.76666666666667</v>
      </c>
      <c r="G245" s="493">
        <v>100.33333333333333</v>
      </c>
      <c r="H245" s="493">
        <v>114.93333333333332</v>
      </c>
      <c r="I245" s="493">
        <v>118.36666666666666</v>
      </c>
      <c r="J245" s="493">
        <v>122.23333333333332</v>
      </c>
      <c r="K245" s="492">
        <v>114.5</v>
      </c>
      <c r="L245" s="492">
        <v>107.2</v>
      </c>
      <c r="M245" s="492">
        <v>33.704050000000002</v>
      </c>
    </row>
    <row r="246" spans="1:13">
      <c r="A246" s="254">
        <v>236</v>
      </c>
      <c r="B246" s="495" t="s">
        <v>125</v>
      </c>
      <c r="C246" s="492">
        <v>90.85</v>
      </c>
      <c r="D246" s="493">
        <v>90.649999999999991</v>
      </c>
      <c r="E246" s="493">
        <v>88.199999999999989</v>
      </c>
      <c r="F246" s="493">
        <v>85.55</v>
      </c>
      <c r="G246" s="493">
        <v>83.1</v>
      </c>
      <c r="H246" s="493">
        <v>93.299999999999983</v>
      </c>
      <c r="I246" s="493">
        <v>95.75</v>
      </c>
      <c r="J246" s="493">
        <v>98.399999999999977</v>
      </c>
      <c r="K246" s="492">
        <v>93.1</v>
      </c>
      <c r="L246" s="492">
        <v>88</v>
      </c>
      <c r="M246" s="492">
        <v>298.15697999999998</v>
      </c>
    </row>
    <row r="247" spans="1:13">
      <c r="A247" s="254">
        <v>237</v>
      </c>
      <c r="B247" s="495" t="s">
        <v>399</v>
      </c>
      <c r="C247" s="492">
        <v>15.7</v>
      </c>
      <c r="D247" s="493">
        <v>15.683333333333332</v>
      </c>
      <c r="E247" s="493">
        <v>15.516666666666664</v>
      </c>
      <c r="F247" s="493">
        <v>15.333333333333332</v>
      </c>
      <c r="G247" s="493">
        <v>15.166666666666664</v>
      </c>
      <c r="H247" s="493">
        <v>15.866666666666664</v>
      </c>
      <c r="I247" s="493">
        <v>16.033333333333331</v>
      </c>
      <c r="J247" s="493">
        <v>16.216666666666661</v>
      </c>
      <c r="K247" s="492">
        <v>15.85</v>
      </c>
      <c r="L247" s="492">
        <v>15.5</v>
      </c>
      <c r="M247" s="492">
        <v>53.920110000000001</v>
      </c>
    </row>
    <row r="248" spans="1:13">
      <c r="A248" s="254">
        <v>238</v>
      </c>
      <c r="B248" s="495" t="s">
        <v>772</v>
      </c>
      <c r="C248" s="492">
        <v>1791.4</v>
      </c>
      <c r="D248" s="493">
        <v>1786.1000000000001</v>
      </c>
      <c r="E248" s="493">
        <v>1763.0500000000002</v>
      </c>
      <c r="F248" s="493">
        <v>1734.7</v>
      </c>
      <c r="G248" s="493">
        <v>1711.65</v>
      </c>
      <c r="H248" s="493">
        <v>1814.4500000000003</v>
      </c>
      <c r="I248" s="493">
        <v>1837.5</v>
      </c>
      <c r="J248" s="493">
        <v>1865.8500000000004</v>
      </c>
      <c r="K248" s="492">
        <v>1809.15</v>
      </c>
      <c r="L248" s="492">
        <v>1757.75</v>
      </c>
      <c r="M248" s="492">
        <v>7.5665500000000003</v>
      </c>
    </row>
    <row r="249" spans="1:13">
      <c r="A249" s="254">
        <v>239</v>
      </c>
      <c r="B249" s="495" t="s">
        <v>748</v>
      </c>
      <c r="C249" s="492">
        <v>328.5</v>
      </c>
      <c r="D249" s="493">
        <v>329.43333333333334</v>
      </c>
      <c r="E249" s="493">
        <v>324.41666666666669</v>
      </c>
      <c r="F249" s="493">
        <v>320.33333333333337</v>
      </c>
      <c r="G249" s="493">
        <v>315.31666666666672</v>
      </c>
      <c r="H249" s="493">
        <v>333.51666666666665</v>
      </c>
      <c r="I249" s="493">
        <v>338.5333333333333</v>
      </c>
      <c r="J249" s="493">
        <v>342.61666666666662</v>
      </c>
      <c r="K249" s="492">
        <v>334.45</v>
      </c>
      <c r="L249" s="492">
        <v>325.35000000000002</v>
      </c>
      <c r="M249" s="492">
        <v>1.0104599999999999</v>
      </c>
    </row>
    <row r="250" spans="1:13">
      <c r="A250" s="254">
        <v>240</v>
      </c>
      <c r="B250" s="495" t="s">
        <v>120</v>
      </c>
      <c r="C250" s="492">
        <v>508.95</v>
      </c>
      <c r="D250" s="493">
        <v>509.8</v>
      </c>
      <c r="E250" s="493">
        <v>496.65</v>
      </c>
      <c r="F250" s="493">
        <v>484.34999999999997</v>
      </c>
      <c r="G250" s="493">
        <v>471.19999999999993</v>
      </c>
      <c r="H250" s="493">
        <v>522.1</v>
      </c>
      <c r="I250" s="493">
        <v>535.25</v>
      </c>
      <c r="J250" s="493">
        <v>547.55000000000007</v>
      </c>
      <c r="K250" s="492">
        <v>522.95000000000005</v>
      </c>
      <c r="L250" s="492">
        <v>497.5</v>
      </c>
      <c r="M250" s="492">
        <v>25.162210000000002</v>
      </c>
    </row>
    <row r="251" spans="1:13">
      <c r="A251" s="254">
        <v>241</v>
      </c>
      <c r="B251" s="495" t="s">
        <v>826</v>
      </c>
      <c r="C251" s="492">
        <v>252.5</v>
      </c>
      <c r="D251" s="493">
        <v>253.51666666666665</v>
      </c>
      <c r="E251" s="493">
        <v>249.23333333333329</v>
      </c>
      <c r="F251" s="493">
        <v>245.96666666666664</v>
      </c>
      <c r="G251" s="493">
        <v>241.68333333333328</v>
      </c>
      <c r="H251" s="493">
        <v>256.7833333333333</v>
      </c>
      <c r="I251" s="493">
        <v>261.06666666666666</v>
      </c>
      <c r="J251" s="493">
        <v>264.33333333333331</v>
      </c>
      <c r="K251" s="492">
        <v>257.8</v>
      </c>
      <c r="L251" s="492">
        <v>250.25</v>
      </c>
      <c r="M251" s="492">
        <v>19.513179999999998</v>
      </c>
    </row>
    <row r="252" spans="1:13">
      <c r="A252" s="254">
        <v>242</v>
      </c>
      <c r="B252" s="495" t="s">
        <v>122</v>
      </c>
      <c r="C252" s="492">
        <v>934.95</v>
      </c>
      <c r="D252" s="493">
        <v>932.85</v>
      </c>
      <c r="E252" s="493">
        <v>917.2</v>
      </c>
      <c r="F252" s="493">
        <v>899.45</v>
      </c>
      <c r="G252" s="493">
        <v>883.80000000000007</v>
      </c>
      <c r="H252" s="493">
        <v>950.6</v>
      </c>
      <c r="I252" s="493">
        <v>966.24999999999989</v>
      </c>
      <c r="J252" s="493">
        <v>984</v>
      </c>
      <c r="K252" s="492">
        <v>948.5</v>
      </c>
      <c r="L252" s="492">
        <v>915.1</v>
      </c>
      <c r="M252" s="492">
        <v>73.01455</v>
      </c>
    </row>
    <row r="253" spans="1:13">
      <c r="A253" s="254">
        <v>243</v>
      </c>
      <c r="B253" s="495" t="s">
        <v>256</v>
      </c>
      <c r="C253" s="492">
        <v>4914.7</v>
      </c>
      <c r="D253" s="493">
        <v>4941.5166666666664</v>
      </c>
      <c r="E253" s="493">
        <v>4839.1833333333325</v>
      </c>
      <c r="F253" s="493">
        <v>4763.6666666666661</v>
      </c>
      <c r="G253" s="493">
        <v>4661.3333333333321</v>
      </c>
      <c r="H253" s="493">
        <v>5017.0333333333328</v>
      </c>
      <c r="I253" s="493">
        <v>5119.3666666666668</v>
      </c>
      <c r="J253" s="493">
        <v>5194.8833333333332</v>
      </c>
      <c r="K253" s="492">
        <v>5043.8500000000004</v>
      </c>
      <c r="L253" s="492">
        <v>4866</v>
      </c>
      <c r="M253" s="492">
        <v>2.8627099999999999</v>
      </c>
    </row>
    <row r="254" spans="1:13">
      <c r="A254" s="254">
        <v>244</v>
      </c>
      <c r="B254" s="495" t="s">
        <v>124</v>
      </c>
      <c r="C254" s="492">
        <v>1354.35</v>
      </c>
      <c r="D254" s="493">
        <v>1358.05</v>
      </c>
      <c r="E254" s="493">
        <v>1342.1999999999998</v>
      </c>
      <c r="F254" s="493">
        <v>1330.05</v>
      </c>
      <c r="G254" s="493">
        <v>1314.1999999999998</v>
      </c>
      <c r="H254" s="493">
        <v>1370.1999999999998</v>
      </c>
      <c r="I254" s="493">
        <v>1386.0499999999997</v>
      </c>
      <c r="J254" s="493">
        <v>1398.1999999999998</v>
      </c>
      <c r="K254" s="492">
        <v>1373.9</v>
      </c>
      <c r="L254" s="492">
        <v>1345.9</v>
      </c>
      <c r="M254" s="492">
        <v>83.546769999999995</v>
      </c>
    </row>
    <row r="255" spans="1:13">
      <c r="A255" s="254">
        <v>245</v>
      </c>
      <c r="B255" s="495" t="s">
        <v>749</v>
      </c>
      <c r="C255" s="492">
        <v>746</v>
      </c>
      <c r="D255" s="493">
        <v>746.5</v>
      </c>
      <c r="E255" s="493">
        <v>735.5</v>
      </c>
      <c r="F255" s="493">
        <v>725</v>
      </c>
      <c r="G255" s="493">
        <v>714</v>
      </c>
      <c r="H255" s="493">
        <v>757</v>
      </c>
      <c r="I255" s="493">
        <v>768</v>
      </c>
      <c r="J255" s="493">
        <v>778.5</v>
      </c>
      <c r="K255" s="492">
        <v>757.5</v>
      </c>
      <c r="L255" s="492">
        <v>736</v>
      </c>
      <c r="M255" s="492">
        <v>0.55295000000000005</v>
      </c>
    </row>
    <row r="256" spans="1:13">
      <c r="A256" s="254">
        <v>246</v>
      </c>
      <c r="B256" s="495" t="s">
        <v>400</v>
      </c>
      <c r="C256" s="492">
        <v>271.89999999999998</v>
      </c>
      <c r="D256" s="493">
        <v>271.73333333333335</v>
      </c>
      <c r="E256" s="493">
        <v>268.7166666666667</v>
      </c>
      <c r="F256" s="493">
        <v>265.53333333333336</v>
      </c>
      <c r="G256" s="493">
        <v>262.51666666666671</v>
      </c>
      <c r="H256" s="493">
        <v>274.91666666666669</v>
      </c>
      <c r="I256" s="493">
        <v>277.93333333333334</v>
      </c>
      <c r="J256" s="493">
        <v>281.11666666666667</v>
      </c>
      <c r="K256" s="492">
        <v>274.75</v>
      </c>
      <c r="L256" s="492">
        <v>268.55</v>
      </c>
      <c r="M256" s="492">
        <v>2.3916900000000001</v>
      </c>
    </row>
    <row r="257" spans="1:13">
      <c r="A257" s="254">
        <v>247</v>
      </c>
      <c r="B257" s="495" t="s">
        <v>121</v>
      </c>
      <c r="C257" s="492">
        <v>1643.4</v>
      </c>
      <c r="D257" s="493">
        <v>1651.7333333333333</v>
      </c>
      <c r="E257" s="493">
        <v>1623.6666666666667</v>
      </c>
      <c r="F257" s="493">
        <v>1603.9333333333334</v>
      </c>
      <c r="G257" s="493">
        <v>1575.8666666666668</v>
      </c>
      <c r="H257" s="493">
        <v>1671.4666666666667</v>
      </c>
      <c r="I257" s="493">
        <v>1699.5333333333333</v>
      </c>
      <c r="J257" s="493">
        <v>1719.2666666666667</v>
      </c>
      <c r="K257" s="492">
        <v>1679.8</v>
      </c>
      <c r="L257" s="492">
        <v>1632</v>
      </c>
      <c r="M257" s="492">
        <v>7.53681</v>
      </c>
    </row>
    <row r="258" spans="1:13">
      <c r="A258" s="254">
        <v>248</v>
      </c>
      <c r="B258" s="495" t="s">
        <v>257</v>
      </c>
      <c r="C258" s="492">
        <v>2105.3000000000002</v>
      </c>
      <c r="D258" s="493">
        <v>2099.8333333333335</v>
      </c>
      <c r="E258" s="493">
        <v>2072.1166666666668</v>
      </c>
      <c r="F258" s="493">
        <v>2038.9333333333334</v>
      </c>
      <c r="G258" s="493">
        <v>2011.2166666666667</v>
      </c>
      <c r="H258" s="493">
        <v>2133.0166666666669</v>
      </c>
      <c r="I258" s="493">
        <v>2160.7333333333331</v>
      </c>
      <c r="J258" s="493">
        <v>2193.916666666667</v>
      </c>
      <c r="K258" s="492">
        <v>2127.5500000000002</v>
      </c>
      <c r="L258" s="492">
        <v>2066.65</v>
      </c>
      <c r="M258" s="492">
        <v>1.50675</v>
      </c>
    </row>
    <row r="259" spans="1:13">
      <c r="A259" s="254">
        <v>249</v>
      </c>
      <c r="B259" s="495" t="s">
        <v>401</v>
      </c>
      <c r="C259" s="492">
        <v>1395.35</v>
      </c>
      <c r="D259" s="493">
        <v>1390.75</v>
      </c>
      <c r="E259" s="493">
        <v>1371.7</v>
      </c>
      <c r="F259" s="493">
        <v>1348.05</v>
      </c>
      <c r="G259" s="493">
        <v>1329</v>
      </c>
      <c r="H259" s="493">
        <v>1414.4</v>
      </c>
      <c r="I259" s="493">
        <v>1433.4500000000003</v>
      </c>
      <c r="J259" s="493">
        <v>1457.1000000000001</v>
      </c>
      <c r="K259" s="492">
        <v>1409.8</v>
      </c>
      <c r="L259" s="492">
        <v>1367.1</v>
      </c>
      <c r="M259" s="492">
        <v>1.6088899999999999</v>
      </c>
    </row>
    <row r="260" spans="1:13">
      <c r="A260" s="254">
        <v>250</v>
      </c>
      <c r="B260" s="495" t="s">
        <v>402</v>
      </c>
      <c r="C260" s="492">
        <v>2806.4</v>
      </c>
      <c r="D260" s="493">
        <v>2792.9</v>
      </c>
      <c r="E260" s="493">
        <v>2765.8</v>
      </c>
      <c r="F260" s="493">
        <v>2725.2000000000003</v>
      </c>
      <c r="G260" s="493">
        <v>2698.1000000000004</v>
      </c>
      <c r="H260" s="493">
        <v>2833.5</v>
      </c>
      <c r="I260" s="493">
        <v>2860.5999999999995</v>
      </c>
      <c r="J260" s="493">
        <v>2901.2</v>
      </c>
      <c r="K260" s="492">
        <v>2820</v>
      </c>
      <c r="L260" s="492">
        <v>2752.3</v>
      </c>
      <c r="M260" s="492">
        <v>0.12683</v>
      </c>
    </row>
    <row r="261" spans="1:13">
      <c r="A261" s="254">
        <v>251</v>
      </c>
      <c r="B261" s="495" t="s">
        <v>403</v>
      </c>
      <c r="C261" s="492">
        <v>402.75</v>
      </c>
      <c r="D261" s="493">
        <v>404.81666666666661</v>
      </c>
      <c r="E261" s="493">
        <v>397.5833333333332</v>
      </c>
      <c r="F261" s="493">
        <v>392.41666666666657</v>
      </c>
      <c r="G261" s="493">
        <v>385.18333333333317</v>
      </c>
      <c r="H261" s="493">
        <v>409.98333333333323</v>
      </c>
      <c r="I261" s="493">
        <v>417.21666666666658</v>
      </c>
      <c r="J261" s="493">
        <v>422.38333333333327</v>
      </c>
      <c r="K261" s="492">
        <v>412.05</v>
      </c>
      <c r="L261" s="492">
        <v>399.65</v>
      </c>
      <c r="M261" s="492">
        <v>2.41221</v>
      </c>
    </row>
    <row r="262" spans="1:13">
      <c r="A262" s="254">
        <v>252</v>
      </c>
      <c r="B262" s="495" t="s">
        <v>404</v>
      </c>
      <c r="C262" s="492">
        <v>139.80000000000001</v>
      </c>
      <c r="D262" s="493">
        <v>141.08333333333334</v>
      </c>
      <c r="E262" s="493">
        <v>136.7166666666667</v>
      </c>
      <c r="F262" s="493">
        <v>133.63333333333335</v>
      </c>
      <c r="G262" s="493">
        <v>129.26666666666671</v>
      </c>
      <c r="H262" s="493">
        <v>144.16666666666669</v>
      </c>
      <c r="I262" s="493">
        <v>148.5333333333333</v>
      </c>
      <c r="J262" s="493">
        <v>151.61666666666667</v>
      </c>
      <c r="K262" s="492">
        <v>145.44999999999999</v>
      </c>
      <c r="L262" s="492">
        <v>138</v>
      </c>
      <c r="M262" s="492">
        <v>10.23945</v>
      </c>
    </row>
    <row r="263" spans="1:13">
      <c r="A263" s="254">
        <v>253</v>
      </c>
      <c r="B263" s="495" t="s">
        <v>405</v>
      </c>
      <c r="C263" s="492">
        <v>121.5</v>
      </c>
      <c r="D263" s="493">
        <v>121.33333333333333</v>
      </c>
      <c r="E263" s="493">
        <v>115.16666666666666</v>
      </c>
      <c r="F263" s="493">
        <v>108.83333333333333</v>
      </c>
      <c r="G263" s="493">
        <v>102.66666666666666</v>
      </c>
      <c r="H263" s="493">
        <v>127.66666666666666</v>
      </c>
      <c r="I263" s="493">
        <v>133.83333333333331</v>
      </c>
      <c r="J263" s="493">
        <v>140.16666666666666</v>
      </c>
      <c r="K263" s="492">
        <v>127.5</v>
      </c>
      <c r="L263" s="492">
        <v>115</v>
      </c>
      <c r="M263" s="492">
        <v>35.04824</v>
      </c>
    </row>
    <row r="264" spans="1:13">
      <c r="A264" s="254">
        <v>254</v>
      </c>
      <c r="B264" s="495" t="s">
        <v>406</v>
      </c>
      <c r="C264" s="492">
        <v>80.349999999999994</v>
      </c>
      <c r="D264" s="493">
        <v>81.016666666666666</v>
      </c>
      <c r="E264" s="493">
        <v>79.333333333333329</v>
      </c>
      <c r="F264" s="493">
        <v>78.316666666666663</v>
      </c>
      <c r="G264" s="493">
        <v>76.633333333333326</v>
      </c>
      <c r="H264" s="493">
        <v>82.033333333333331</v>
      </c>
      <c r="I264" s="493">
        <v>83.716666666666669</v>
      </c>
      <c r="J264" s="493">
        <v>84.733333333333334</v>
      </c>
      <c r="K264" s="492">
        <v>82.7</v>
      </c>
      <c r="L264" s="492">
        <v>80</v>
      </c>
      <c r="M264" s="492">
        <v>6.8280200000000004</v>
      </c>
    </row>
    <row r="265" spans="1:13">
      <c r="A265" s="254">
        <v>255</v>
      </c>
      <c r="B265" s="495" t="s">
        <v>258</v>
      </c>
      <c r="C265" s="492">
        <v>109.6</v>
      </c>
      <c r="D265" s="493">
        <v>109.5</v>
      </c>
      <c r="E265" s="493">
        <v>107.6</v>
      </c>
      <c r="F265" s="493">
        <v>105.6</v>
      </c>
      <c r="G265" s="493">
        <v>103.69999999999999</v>
      </c>
      <c r="H265" s="493">
        <v>111.5</v>
      </c>
      <c r="I265" s="493">
        <v>113.4</v>
      </c>
      <c r="J265" s="493">
        <v>115.4</v>
      </c>
      <c r="K265" s="492">
        <v>111.4</v>
      </c>
      <c r="L265" s="492">
        <v>107.5</v>
      </c>
      <c r="M265" s="492">
        <v>93.247659999999996</v>
      </c>
    </row>
    <row r="266" spans="1:13">
      <c r="A266" s="254">
        <v>256</v>
      </c>
      <c r="B266" s="495" t="s">
        <v>128</v>
      </c>
      <c r="C266" s="492">
        <v>717.85</v>
      </c>
      <c r="D266" s="493">
        <v>723.1</v>
      </c>
      <c r="E266" s="493">
        <v>706.2</v>
      </c>
      <c r="F266" s="493">
        <v>694.55000000000007</v>
      </c>
      <c r="G266" s="493">
        <v>677.65000000000009</v>
      </c>
      <c r="H266" s="493">
        <v>734.75</v>
      </c>
      <c r="I266" s="493">
        <v>751.64999999999986</v>
      </c>
      <c r="J266" s="493">
        <v>763.3</v>
      </c>
      <c r="K266" s="492">
        <v>740</v>
      </c>
      <c r="L266" s="492">
        <v>711.45</v>
      </c>
      <c r="M266" s="492">
        <v>364.49711000000002</v>
      </c>
    </row>
    <row r="267" spans="1:13">
      <c r="A267" s="254">
        <v>257</v>
      </c>
      <c r="B267" s="495" t="s">
        <v>751</v>
      </c>
      <c r="C267" s="492">
        <v>83.05</v>
      </c>
      <c r="D267" s="493">
        <v>82.61666666666666</v>
      </c>
      <c r="E267" s="493">
        <v>81.633333333333326</v>
      </c>
      <c r="F267" s="493">
        <v>80.216666666666669</v>
      </c>
      <c r="G267" s="493">
        <v>79.233333333333334</v>
      </c>
      <c r="H267" s="493">
        <v>84.033333333333317</v>
      </c>
      <c r="I267" s="493">
        <v>85.016666666666637</v>
      </c>
      <c r="J267" s="493">
        <v>86.433333333333309</v>
      </c>
      <c r="K267" s="492">
        <v>83.6</v>
      </c>
      <c r="L267" s="492">
        <v>81.2</v>
      </c>
      <c r="M267" s="492">
        <v>10.250999999999999</v>
      </c>
    </row>
    <row r="268" spans="1:13">
      <c r="A268" s="254">
        <v>258</v>
      </c>
      <c r="B268" s="495" t="s">
        <v>407</v>
      </c>
      <c r="C268" s="492">
        <v>54.2</v>
      </c>
      <c r="D268" s="493">
        <v>54.25</v>
      </c>
      <c r="E268" s="493">
        <v>53.1</v>
      </c>
      <c r="F268" s="493">
        <v>52</v>
      </c>
      <c r="G268" s="493">
        <v>50.85</v>
      </c>
      <c r="H268" s="493">
        <v>55.35</v>
      </c>
      <c r="I268" s="493">
        <v>56.500000000000007</v>
      </c>
      <c r="J268" s="493">
        <v>57.6</v>
      </c>
      <c r="K268" s="492">
        <v>55.4</v>
      </c>
      <c r="L268" s="492">
        <v>53.15</v>
      </c>
      <c r="M268" s="492">
        <v>1.9841800000000001</v>
      </c>
    </row>
    <row r="269" spans="1:13">
      <c r="A269" s="254">
        <v>259</v>
      </c>
      <c r="B269" s="495" t="s">
        <v>408</v>
      </c>
      <c r="C269" s="492">
        <v>86</v>
      </c>
      <c r="D269" s="493">
        <v>86.34999999999998</v>
      </c>
      <c r="E269" s="493">
        <v>84.249999999999957</v>
      </c>
      <c r="F269" s="493">
        <v>82.499999999999972</v>
      </c>
      <c r="G269" s="493">
        <v>80.399999999999949</v>
      </c>
      <c r="H269" s="493">
        <v>88.099999999999966</v>
      </c>
      <c r="I269" s="493">
        <v>90.199999999999989</v>
      </c>
      <c r="J269" s="493">
        <v>91.949999999999974</v>
      </c>
      <c r="K269" s="492">
        <v>88.45</v>
      </c>
      <c r="L269" s="492">
        <v>84.6</v>
      </c>
      <c r="M269" s="492">
        <v>9.1781199999999998</v>
      </c>
    </row>
    <row r="270" spans="1:13">
      <c r="A270" s="254">
        <v>260</v>
      </c>
      <c r="B270" s="495" t="s">
        <v>409</v>
      </c>
      <c r="C270" s="492">
        <v>23.75</v>
      </c>
      <c r="D270" s="493">
        <v>23.8</v>
      </c>
      <c r="E270" s="493">
        <v>23.6</v>
      </c>
      <c r="F270" s="493">
        <v>23.45</v>
      </c>
      <c r="G270" s="493">
        <v>23.25</v>
      </c>
      <c r="H270" s="493">
        <v>23.950000000000003</v>
      </c>
      <c r="I270" s="493">
        <v>24.15</v>
      </c>
      <c r="J270" s="493">
        <v>24.300000000000004</v>
      </c>
      <c r="K270" s="492">
        <v>24</v>
      </c>
      <c r="L270" s="492">
        <v>23.65</v>
      </c>
      <c r="M270" s="492">
        <v>22.789190000000001</v>
      </c>
    </row>
    <row r="271" spans="1:13">
      <c r="A271" s="254">
        <v>261</v>
      </c>
      <c r="B271" s="495" t="s">
        <v>410</v>
      </c>
      <c r="C271" s="492">
        <v>68.3</v>
      </c>
      <c r="D271" s="493">
        <v>68.3</v>
      </c>
      <c r="E271" s="493">
        <v>67.3</v>
      </c>
      <c r="F271" s="493">
        <v>66.3</v>
      </c>
      <c r="G271" s="493">
        <v>65.3</v>
      </c>
      <c r="H271" s="493">
        <v>69.3</v>
      </c>
      <c r="I271" s="493">
        <v>70.3</v>
      </c>
      <c r="J271" s="493">
        <v>71.3</v>
      </c>
      <c r="K271" s="492">
        <v>69.3</v>
      </c>
      <c r="L271" s="492">
        <v>67.3</v>
      </c>
      <c r="M271" s="492">
        <v>3.9639700000000002</v>
      </c>
    </row>
    <row r="272" spans="1:13">
      <c r="A272" s="254">
        <v>262</v>
      </c>
      <c r="B272" s="495" t="s">
        <v>411</v>
      </c>
      <c r="C272" s="492">
        <v>85.55</v>
      </c>
      <c r="D272" s="493">
        <v>84.466666666666654</v>
      </c>
      <c r="E272" s="493">
        <v>81.283333333333303</v>
      </c>
      <c r="F272" s="493">
        <v>77.016666666666652</v>
      </c>
      <c r="G272" s="493">
        <v>73.8333333333333</v>
      </c>
      <c r="H272" s="493">
        <v>88.733333333333306</v>
      </c>
      <c r="I272" s="493">
        <v>91.916666666666671</v>
      </c>
      <c r="J272" s="493">
        <v>96.183333333333309</v>
      </c>
      <c r="K272" s="492">
        <v>87.65</v>
      </c>
      <c r="L272" s="492">
        <v>80.2</v>
      </c>
      <c r="M272" s="492">
        <v>98.07199</v>
      </c>
    </row>
    <row r="273" spans="1:13">
      <c r="A273" s="254">
        <v>263</v>
      </c>
      <c r="B273" s="495" t="s">
        <v>412</v>
      </c>
      <c r="C273" s="492">
        <v>163.25</v>
      </c>
      <c r="D273" s="493">
        <v>164.45000000000002</v>
      </c>
      <c r="E273" s="493">
        <v>159.90000000000003</v>
      </c>
      <c r="F273" s="493">
        <v>156.55000000000001</v>
      </c>
      <c r="G273" s="493">
        <v>152.00000000000003</v>
      </c>
      <c r="H273" s="493">
        <v>167.80000000000004</v>
      </c>
      <c r="I273" s="493">
        <v>172.35000000000005</v>
      </c>
      <c r="J273" s="493">
        <v>175.70000000000005</v>
      </c>
      <c r="K273" s="492">
        <v>169</v>
      </c>
      <c r="L273" s="492">
        <v>161.1</v>
      </c>
      <c r="M273" s="492">
        <v>11.52548</v>
      </c>
    </row>
    <row r="274" spans="1:13">
      <c r="A274" s="254">
        <v>264</v>
      </c>
      <c r="B274" s="495" t="s">
        <v>413</v>
      </c>
      <c r="C274" s="492">
        <v>89.25</v>
      </c>
      <c r="D274" s="493">
        <v>89.75</v>
      </c>
      <c r="E274" s="493">
        <v>86.5</v>
      </c>
      <c r="F274" s="493">
        <v>83.75</v>
      </c>
      <c r="G274" s="493">
        <v>80.5</v>
      </c>
      <c r="H274" s="493">
        <v>92.5</v>
      </c>
      <c r="I274" s="493">
        <v>95.75</v>
      </c>
      <c r="J274" s="493">
        <v>98.5</v>
      </c>
      <c r="K274" s="492">
        <v>93</v>
      </c>
      <c r="L274" s="492">
        <v>87</v>
      </c>
      <c r="M274" s="492">
        <v>30.15428</v>
      </c>
    </row>
    <row r="275" spans="1:13">
      <c r="A275" s="254">
        <v>265</v>
      </c>
      <c r="B275" s="495" t="s">
        <v>127</v>
      </c>
      <c r="C275" s="492">
        <v>441.5</v>
      </c>
      <c r="D275" s="493">
        <v>443.25</v>
      </c>
      <c r="E275" s="493">
        <v>430.65</v>
      </c>
      <c r="F275" s="493">
        <v>419.79999999999995</v>
      </c>
      <c r="G275" s="493">
        <v>407.19999999999993</v>
      </c>
      <c r="H275" s="493">
        <v>454.1</v>
      </c>
      <c r="I275" s="493">
        <v>466.70000000000005</v>
      </c>
      <c r="J275" s="493">
        <v>477.55000000000007</v>
      </c>
      <c r="K275" s="492">
        <v>455.85</v>
      </c>
      <c r="L275" s="492">
        <v>432.4</v>
      </c>
      <c r="M275" s="492">
        <v>167.15876</v>
      </c>
    </row>
    <row r="276" spans="1:13">
      <c r="A276" s="254">
        <v>266</v>
      </c>
      <c r="B276" s="495" t="s">
        <v>414</v>
      </c>
      <c r="C276" s="492">
        <v>2335.35</v>
      </c>
      <c r="D276" s="493">
        <v>2348.6666666666665</v>
      </c>
      <c r="E276" s="493">
        <v>2312.0333333333328</v>
      </c>
      <c r="F276" s="493">
        <v>2288.7166666666662</v>
      </c>
      <c r="G276" s="493">
        <v>2252.0833333333326</v>
      </c>
      <c r="H276" s="493">
        <v>2371.9833333333331</v>
      </c>
      <c r="I276" s="493">
        <v>2408.6166666666672</v>
      </c>
      <c r="J276" s="493">
        <v>2431.9333333333334</v>
      </c>
      <c r="K276" s="492">
        <v>2385.3000000000002</v>
      </c>
      <c r="L276" s="492">
        <v>2325.35</v>
      </c>
      <c r="M276" s="492">
        <v>0.14188000000000001</v>
      </c>
    </row>
    <row r="277" spans="1:13">
      <c r="A277" s="254">
        <v>267</v>
      </c>
      <c r="B277" s="495" t="s">
        <v>129</v>
      </c>
      <c r="C277" s="492">
        <v>2891.7</v>
      </c>
      <c r="D277" s="493">
        <v>2912.75</v>
      </c>
      <c r="E277" s="493">
        <v>2860.5</v>
      </c>
      <c r="F277" s="493">
        <v>2829.3</v>
      </c>
      <c r="G277" s="493">
        <v>2777.05</v>
      </c>
      <c r="H277" s="493">
        <v>2943.95</v>
      </c>
      <c r="I277" s="493">
        <v>2996.2</v>
      </c>
      <c r="J277" s="493">
        <v>3027.3999999999996</v>
      </c>
      <c r="K277" s="492">
        <v>2965</v>
      </c>
      <c r="L277" s="492">
        <v>2881.55</v>
      </c>
      <c r="M277" s="492">
        <v>3.86049</v>
      </c>
    </row>
    <row r="278" spans="1:13">
      <c r="A278" s="254">
        <v>268</v>
      </c>
      <c r="B278" s="495" t="s">
        <v>130</v>
      </c>
      <c r="C278" s="492">
        <v>877.6</v>
      </c>
      <c r="D278" s="493">
        <v>884.5333333333333</v>
      </c>
      <c r="E278" s="493">
        <v>854.06666666666661</v>
      </c>
      <c r="F278" s="493">
        <v>830.5333333333333</v>
      </c>
      <c r="G278" s="493">
        <v>800.06666666666661</v>
      </c>
      <c r="H278" s="493">
        <v>908.06666666666661</v>
      </c>
      <c r="I278" s="493">
        <v>938.5333333333333</v>
      </c>
      <c r="J278" s="493">
        <v>962.06666666666661</v>
      </c>
      <c r="K278" s="492">
        <v>915</v>
      </c>
      <c r="L278" s="492">
        <v>861</v>
      </c>
      <c r="M278" s="492">
        <v>21.676780000000001</v>
      </c>
    </row>
    <row r="279" spans="1:13">
      <c r="A279" s="254">
        <v>269</v>
      </c>
      <c r="B279" s="495" t="s">
        <v>415</v>
      </c>
      <c r="C279" s="492">
        <v>146.25</v>
      </c>
      <c r="D279" s="493">
        <v>147.08333333333334</v>
      </c>
      <c r="E279" s="493">
        <v>144.66666666666669</v>
      </c>
      <c r="F279" s="493">
        <v>143.08333333333334</v>
      </c>
      <c r="G279" s="493">
        <v>140.66666666666669</v>
      </c>
      <c r="H279" s="493">
        <v>148.66666666666669</v>
      </c>
      <c r="I279" s="493">
        <v>151.08333333333337</v>
      </c>
      <c r="J279" s="493">
        <v>152.66666666666669</v>
      </c>
      <c r="K279" s="492">
        <v>149.5</v>
      </c>
      <c r="L279" s="492">
        <v>145.5</v>
      </c>
      <c r="M279" s="492">
        <v>6.5784900000000004</v>
      </c>
    </row>
    <row r="280" spans="1:13">
      <c r="A280" s="254">
        <v>270</v>
      </c>
      <c r="B280" s="495" t="s">
        <v>417</v>
      </c>
      <c r="C280" s="492">
        <v>520.9</v>
      </c>
      <c r="D280" s="493">
        <v>520.31666666666672</v>
      </c>
      <c r="E280" s="493">
        <v>515.63333333333344</v>
      </c>
      <c r="F280" s="493">
        <v>510.36666666666667</v>
      </c>
      <c r="G280" s="493">
        <v>505.68333333333339</v>
      </c>
      <c r="H280" s="493">
        <v>525.58333333333348</v>
      </c>
      <c r="I280" s="493">
        <v>530.26666666666665</v>
      </c>
      <c r="J280" s="493">
        <v>535.53333333333353</v>
      </c>
      <c r="K280" s="492">
        <v>525</v>
      </c>
      <c r="L280" s="492">
        <v>515.04999999999995</v>
      </c>
      <c r="M280" s="492">
        <v>1.5909199999999999</v>
      </c>
    </row>
    <row r="281" spans="1:13">
      <c r="A281" s="254">
        <v>271</v>
      </c>
      <c r="B281" s="495" t="s">
        <v>418</v>
      </c>
      <c r="C281" s="492">
        <v>200.05</v>
      </c>
      <c r="D281" s="493">
        <v>200.20000000000002</v>
      </c>
      <c r="E281" s="493">
        <v>198.40000000000003</v>
      </c>
      <c r="F281" s="493">
        <v>196.75000000000003</v>
      </c>
      <c r="G281" s="493">
        <v>194.95000000000005</v>
      </c>
      <c r="H281" s="493">
        <v>201.85000000000002</v>
      </c>
      <c r="I281" s="493">
        <v>203.65000000000003</v>
      </c>
      <c r="J281" s="493">
        <v>205.3</v>
      </c>
      <c r="K281" s="492">
        <v>202</v>
      </c>
      <c r="L281" s="492">
        <v>198.55</v>
      </c>
      <c r="M281" s="492">
        <v>2.9510000000000001</v>
      </c>
    </row>
    <row r="282" spans="1:13">
      <c r="A282" s="254">
        <v>272</v>
      </c>
      <c r="B282" s="495" t="s">
        <v>419</v>
      </c>
      <c r="C282" s="492">
        <v>184.6</v>
      </c>
      <c r="D282" s="493">
        <v>185.28333333333333</v>
      </c>
      <c r="E282" s="493">
        <v>181.56666666666666</v>
      </c>
      <c r="F282" s="493">
        <v>178.53333333333333</v>
      </c>
      <c r="G282" s="493">
        <v>174.81666666666666</v>
      </c>
      <c r="H282" s="493">
        <v>188.31666666666666</v>
      </c>
      <c r="I282" s="493">
        <v>192.0333333333333</v>
      </c>
      <c r="J282" s="493">
        <v>195.06666666666666</v>
      </c>
      <c r="K282" s="492">
        <v>189</v>
      </c>
      <c r="L282" s="492">
        <v>182.25</v>
      </c>
      <c r="M282" s="492">
        <v>4.0125000000000002</v>
      </c>
    </row>
    <row r="283" spans="1:13">
      <c r="A283" s="254">
        <v>273</v>
      </c>
      <c r="B283" s="495" t="s">
        <v>752</v>
      </c>
      <c r="C283" s="492">
        <v>884.45</v>
      </c>
      <c r="D283" s="493">
        <v>886.76666666666677</v>
      </c>
      <c r="E283" s="493">
        <v>871.68333333333351</v>
      </c>
      <c r="F283" s="493">
        <v>858.91666666666674</v>
      </c>
      <c r="G283" s="493">
        <v>843.83333333333348</v>
      </c>
      <c r="H283" s="493">
        <v>899.53333333333353</v>
      </c>
      <c r="I283" s="493">
        <v>914.61666666666679</v>
      </c>
      <c r="J283" s="493">
        <v>927.38333333333355</v>
      </c>
      <c r="K283" s="492">
        <v>901.85</v>
      </c>
      <c r="L283" s="492">
        <v>874</v>
      </c>
      <c r="M283" s="492">
        <v>0.68584000000000001</v>
      </c>
    </row>
    <row r="284" spans="1:13">
      <c r="A284" s="254">
        <v>274</v>
      </c>
      <c r="B284" s="495" t="s">
        <v>420</v>
      </c>
      <c r="C284" s="492">
        <v>912.95</v>
      </c>
      <c r="D284" s="493">
        <v>920.41666666666663</v>
      </c>
      <c r="E284" s="493">
        <v>902.63333333333321</v>
      </c>
      <c r="F284" s="493">
        <v>892.31666666666661</v>
      </c>
      <c r="G284" s="493">
        <v>874.53333333333319</v>
      </c>
      <c r="H284" s="493">
        <v>930.73333333333323</v>
      </c>
      <c r="I284" s="493">
        <v>948.51666666666677</v>
      </c>
      <c r="J284" s="493">
        <v>958.83333333333326</v>
      </c>
      <c r="K284" s="492">
        <v>938.2</v>
      </c>
      <c r="L284" s="492">
        <v>910.1</v>
      </c>
      <c r="M284" s="492">
        <v>1.5610999999999999</v>
      </c>
    </row>
    <row r="285" spans="1:13">
      <c r="A285" s="254">
        <v>275</v>
      </c>
      <c r="B285" s="495" t="s">
        <v>421</v>
      </c>
      <c r="C285" s="492">
        <v>368.65</v>
      </c>
      <c r="D285" s="493">
        <v>371</v>
      </c>
      <c r="E285" s="493">
        <v>361</v>
      </c>
      <c r="F285" s="493">
        <v>353.35</v>
      </c>
      <c r="G285" s="493">
        <v>343.35</v>
      </c>
      <c r="H285" s="493">
        <v>378.65</v>
      </c>
      <c r="I285" s="493">
        <v>388.65</v>
      </c>
      <c r="J285" s="493">
        <v>396.29999999999995</v>
      </c>
      <c r="K285" s="492">
        <v>381</v>
      </c>
      <c r="L285" s="492">
        <v>363.35</v>
      </c>
      <c r="M285" s="492">
        <v>1.16598</v>
      </c>
    </row>
    <row r="286" spans="1:13">
      <c r="A286" s="254">
        <v>276</v>
      </c>
      <c r="B286" s="495" t="s">
        <v>422</v>
      </c>
      <c r="C286" s="492">
        <v>555.75</v>
      </c>
      <c r="D286" s="493">
        <v>557.80000000000007</v>
      </c>
      <c r="E286" s="493">
        <v>549.05000000000018</v>
      </c>
      <c r="F286" s="493">
        <v>542.35000000000014</v>
      </c>
      <c r="G286" s="493">
        <v>533.60000000000025</v>
      </c>
      <c r="H286" s="493">
        <v>564.50000000000011</v>
      </c>
      <c r="I286" s="493">
        <v>573.24999999999989</v>
      </c>
      <c r="J286" s="493">
        <v>579.95000000000005</v>
      </c>
      <c r="K286" s="492">
        <v>566.54999999999995</v>
      </c>
      <c r="L286" s="492">
        <v>551.1</v>
      </c>
      <c r="M286" s="492">
        <v>1.5543499999999999</v>
      </c>
    </row>
    <row r="287" spans="1:13">
      <c r="A287" s="254">
        <v>277</v>
      </c>
      <c r="B287" s="495" t="s">
        <v>423</v>
      </c>
      <c r="C287" s="492">
        <v>61.45</v>
      </c>
      <c r="D287" s="493">
        <v>61.583333333333336</v>
      </c>
      <c r="E287" s="493">
        <v>60.666666666666671</v>
      </c>
      <c r="F287" s="493">
        <v>59.883333333333333</v>
      </c>
      <c r="G287" s="493">
        <v>58.966666666666669</v>
      </c>
      <c r="H287" s="493">
        <v>62.366666666666674</v>
      </c>
      <c r="I287" s="493">
        <v>63.283333333333346</v>
      </c>
      <c r="J287" s="493">
        <v>64.066666666666677</v>
      </c>
      <c r="K287" s="492">
        <v>62.5</v>
      </c>
      <c r="L287" s="492">
        <v>60.8</v>
      </c>
      <c r="M287" s="492">
        <v>9.1136400000000002</v>
      </c>
    </row>
    <row r="288" spans="1:13">
      <c r="A288" s="254">
        <v>278</v>
      </c>
      <c r="B288" s="495" t="s">
        <v>424</v>
      </c>
      <c r="C288" s="492">
        <v>52.2</v>
      </c>
      <c r="D288" s="493">
        <v>52.433333333333337</v>
      </c>
      <c r="E288" s="493">
        <v>51.766666666666673</v>
      </c>
      <c r="F288" s="493">
        <v>51.333333333333336</v>
      </c>
      <c r="G288" s="493">
        <v>50.666666666666671</v>
      </c>
      <c r="H288" s="493">
        <v>52.866666666666674</v>
      </c>
      <c r="I288" s="493">
        <v>53.533333333333331</v>
      </c>
      <c r="J288" s="493">
        <v>53.966666666666676</v>
      </c>
      <c r="K288" s="492">
        <v>53.1</v>
      </c>
      <c r="L288" s="492">
        <v>52</v>
      </c>
      <c r="M288" s="492">
        <v>8.4680499999999999</v>
      </c>
    </row>
    <row r="289" spans="1:13">
      <c r="A289" s="254">
        <v>279</v>
      </c>
      <c r="B289" s="495" t="s">
        <v>425</v>
      </c>
      <c r="C289" s="492">
        <v>604.35</v>
      </c>
      <c r="D289" s="493">
        <v>607.25</v>
      </c>
      <c r="E289" s="493">
        <v>592.1</v>
      </c>
      <c r="F289" s="493">
        <v>579.85</v>
      </c>
      <c r="G289" s="493">
        <v>564.70000000000005</v>
      </c>
      <c r="H289" s="493">
        <v>619.5</v>
      </c>
      <c r="I289" s="493">
        <v>634.65000000000009</v>
      </c>
      <c r="J289" s="493">
        <v>646.9</v>
      </c>
      <c r="K289" s="492">
        <v>622.4</v>
      </c>
      <c r="L289" s="492">
        <v>595</v>
      </c>
      <c r="M289" s="492">
        <v>3.9172899999999999</v>
      </c>
    </row>
    <row r="290" spans="1:13">
      <c r="A290" s="254">
        <v>280</v>
      </c>
      <c r="B290" s="495" t="s">
        <v>426</v>
      </c>
      <c r="C290" s="492">
        <v>401.4</v>
      </c>
      <c r="D290" s="493">
        <v>398.81666666666661</v>
      </c>
      <c r="E290" s="493">
        <v>393.68333333333322</v>
      </c>
      <c r="F290" s="493">
        <v>385.96666666666664</v>
      </c>
      <c r="G290" s="493">
        <v>380.83333333333326</v>
      </c>
      <c r="H290" s="493">
        <v>406.53333333333319</v>
      </c>
      <c r="I290" s="493">
        <v>411.66666666666663</v>
      </c>
      <c r="J290" s="493">
        <v>419.38333333333316</v>
      </c>
      <c r="K290" s="492">
        <v>403.95</v>
      </c>
      <c r="L290" s="492">
        <v>391.1</v>
      </c>
      <c r="M290" s="492">
        <v>2.82355</v>
      </c>
    </row>
    <row r="291" spans="1:13">
      <c r="A291" s="254">
        <v>281</v>
      </c>
      <c r="B291" s="495" t="s">
        <v>427</v>
      </c>
      <c r="C291" s="492">
        <v>212.25</v>
      </c>
      <c r="D291" s="493">
        <v>214.13333333333333</v>
      </c>
      <c r="E291" s="493">
        <v>208.21666666666664</v>
      </c>
      <c r="F291" s="493">
        <v>204.18333333333331</v>
      </c>
      <c r="G291" s="493">
        <v>198.26666666666662</v>
      </c>
      <c r="H291" s="493">
        <v>218.16666666666666</v>
      </c>
      <c r="I291" s="493">
        <v>224.08333333333334</v>
      </c>
      <c r="J291" s="493">
        <v>228.11666666666667</v>
      </c>
      <c r="K291" s="492">
        <v>220.05</v>
      </c>
      <c r="L291" s="492">
        <v>210.1</v>
      </c>
      <c r="M291" s="492">
        <v>1.0098400000000001</v>
      </c>
    </row>
    <row r="292" spans="1:13">
      <c r="A292" s="254">
        <v>282</v>
      </c>
      <c r="B292" s="495" t="s">
        <v>131</v>
      </c>
      <c r="C292" s="492">
        <v>1748.8</v>
      </c>
      <c r="D292" s="493">
        <v>1763.4166666666667</v>
      </c>
      <c r="E292" s="493">
        <v>1724.8333333333335</v>
      </c>
      <c r="F292" s="493">
        <v>1700.8666666666668</v>
      </c>
      <c r="G292" s="493">
        <v>1662.2833333333335</v>
      </c>
      <c r="H292" s="493">
        <v>1787.3833333333334</v>
      </c>
      <c r="I292" s="493">
        <v>1825.9666666666669</v>
      </c>
      <c r="J292" s="493">
        <v>1849.9333333333334</v>
      </c>
      <c r="K292" s="492">
        <v>1802</v>
      </c>
      <c r="L292" s="492">
        <v>1739.45</v>
      </c>
      <c r="M292" s="492">
        <v>26.217829999999999</v>
      </c>
    </row>
    <row r="293" spans="1:13">
      <c r="A293" s="254">
        <v>283</v>
      </c>
      <c r="B293" s="495" t="s">
        <v>132</v>
      </c>
      <c r="C293" s="492">
        <v>87.05</v>
      </c>
      <c r="D293" s="493">
        <v>87.666666666666671</v>
      </c>
      <c r="E293" s="493">
        <v>85.88333333333334</v>
      </c>
      <c r="F293" s="493">
        <v>84.716666666666669</v>
      </c>
      <c r="G293" s="493">
        <v>82.933333333333337</v>
      </c>
      <c r="H293" s="493">
        <v>88.833333333333343</v>
      </c>
      <c r="I293" s="493">
        <v>90.616666666666674</v>
      </c>
      <c r="J293" s="493">
        <v>91.783333333333346</v>
      </c>
      <c r="K293" s="492">
        <v>89.45</v>
      </c>
      <c r="L293" s="492">
        <v>86.5</v>
      </c>
      <c r="M293" s="492">
        <v>239.684</v>
      </c>
    </row>
    <row r="294" spans="1:13">
      <c r="A294" s="254">
        <v>284</v>
      </c>
      <c r="B294" s="495" t="s">
        <v>259</v>
      </c>
      <c r="C294" s="492">
        <v>2728.9</v>
      </c>
      <c r="D294" s="493">
        <v>2700.4166666666665</v>
      </c>
      <c r="E294" s="493">
        <v>2634.1333333333332</v>
      </c>
      <c r="F294" s="493">
        <v>2539.3666666666668</v>
      </c>
      <c r="G294" s="493">
        <v>2473.0833333333335</v>
      </c>
      <c r="H294" s="493">
        <v>2795.1833333333329</v>
      </c>
      <c r="I294" s="493">
        <v>2861.4666666666667</v>
      </c>
      <c r="J294" s="493">
        <v>2956.2333333333327</v>
      </c>
      <c r="K294" s="492">
        <v>2766.7</v>
      </c>
      <c r="L294" s="492">
        <v>2605.65</v>
      </c>
      <c r="M294" s="492">
        <v>5.6202500000000004</v>
      </c>
    </row>
    <row r="295" spans="1:13">
      <c r="A295" s="254">
        <v>285</v>
      </c>
      <c r="B295" s="495" t="s">
        <v>133</v>
      </c>
      <c r="C295" s="492">
        <v>405.7</v>
      </c>
      <c r="D295" s="493">
        <v>409.09999999999997</v>
      </c>
      <c r="E295" s="493">
        <v>400.59999999999991</v>
      </c>
      <c r="F295" s="493">
        <v>395.49999999999994</v>
      </c>
      <c r="G295" s="493">
        <v>386.99999999999989</v>
      </c>
      <c r="H295" s="493">
        <v>414.19999999999993</v>
      </c>
      <c r="I295" s="493">
        <v>422.70000000000005</v>
      </c>
      <c r="J295" s="493">
        <v>427.79999999999995</v>
      </c>
      <c r="K295" s="492">
        <v>417.6</v>
      </c>
      <c r="L295" s="492">
        <v>404</v>
      </c>
      <c r="M295" s="492">
        <v>24.585470000000001</v>
      </c>
    </row>
    <row r="296" spans="1:13">
      <c r="A296" s="254">
        <v>286</v>
      </c>
      <c r="B296" s="495" t="s">
        <v>753</v>
      </c>
      <c r="C296" s="492">
        <v>218.25</v>
      </c>
      <c r="D296" s="493">
        <v>221.18333333333331</v>
      </c>
      <c r="E296" s="493">
        <v>213.56666666666661</v>
      </c>
      <c r="F296" s="493">
        <v>208.8833333333333</v>
      </c>
      <c r="G296" s="493">
        <v>201.26666666666659</v>
      </c>
      <c r="H296" s="493">
        <v>225.86666666666662</v>
      </c>
      <c r="I296" s="493">
        <v>233.48333333333335</v>
      </c>
      <c r="J296" s="493">
        <v>238.16666666666663</v>
      </c>
      <c r="K296" s="492">
        <v>228.8</v>
      </c>
      <c r="L296" s="492">
        <v>216.5</v>
      </c>
      <c r="M296" s="492">
        <v>0.76251999999999998</v>
      </c>
    </row>
    <row r="297" spans="1:13">
      <c r="A297" s="254">
        <v>287</v>
      </c>
      <c r="B297" s="495" t="s">
        <v>428</v>
      </c>
      <c r="C297" s="492">
        <v>6251.95</v>
      </c>
      <c r="D297" s="493">
        <v>6224.9833333333336</v>
      </c>
      <c r="E297" s="493">
        <v>6129.0166666666673</v>
      </c>
      <c r="F297" s="493">
        <v>6006.0833333333339</v>
      </c>
      <c r="G297" s="493">
        <v>5910.1166666666677</v>
      </c>
      <c r="H297" s="493">
        <v>6347.916666666667</v>
      </c>
      <c r="I297" s="493">
        <v>6443.8833333333341</v>
      </c>
      <c r="J297" s="493">
        <v>6566.8166666666666</v>
      </c>
      <c r="K297" s="492">
        <v>6320.95</v>
      </c>
      <c r="L297" s="492">
        <v>6102.05</v>
      </c>
      <c r="M297" s="492">
        <v>0.20508999999999999</v>
      </c>
    </row>
    <row r="298" spans="1:13">
      <c r="A298" s="254">
        <v>288</v>
      </c>
      <c r="B298" s="495" t="s">
        <v>260</v>
      </c>
      <c r="C298" s="492">
        <v>3890.25</v>
      </c>
      <c r="D298" s="493">
        <v>3883.65</v>
      </c>
      <c r="E298" s="493">
        <v>3837.6000000000004</v>
      </c>
      <c r="F298" s="493">
        <v>3784.9500000000003</v>
      </c>
      <c r="G298" s="493">
        <v>3738.9000000000005</v>
      </c>
      <c r="H298" s="493">
        <v>3936.3</v>
      </c>
      <c r="I298" s="493">
        <v>3982.3500000000004</v>
      </c>
      <c r="J298" s="493">
        <v>4035</v>
      </c>
      <c r="K298" s="492">
        <v>3929.7</v>
      </c>
      <c r="L298" s="492">
        <v>3831</v>
      </c>
      <c r="M298" s="492">
        <v>3.0358800000000001</v>
      </c>
    </row>
    <row r="299" spans="1:13">
      <c r="A299" s="254">
        <v>289</v>
      </c>
      <c r="B299" s="495" t="s">
        <v>134</v>
      </c>
      <c r="C299" s="492">
        <v>1340.45</v>
      </c>
      <c r="D299" s="493">
        <v>1347.1833333333332</v>
      </c>
      <c r="E299" s="493">
        <v>1329.3666666666663</v>
      </c>
      <c r="F299" s="493">
        <v>1318.2833333333331</v>
      </c>
      <c r="G299" s="493">
        <v>1300.4666666666662</v>
      </c>
      <c r="H299" s="493">
        <v>1358.2666666666664</v>
      </c>
      <c r="I299" s="493">
        <v>1376.0833333333335</v>
      </c>
      <c r="J299" s="493">
        <v>1387.1666666666665</v>
      </c>
      <c r="K299" s="492">
        <v>1365</v>
      </c>
      <c r="L299" s="492">
        <v>1336.1</v>
      </c>
      <c r="M299" s="492">
        <v>19.68093</v>
      </c>
    </row>
    <row r="300" spans="1:13">
      <c r="A300" s="254">
        <v>290</v>
      </c>
      <c r="B300" s="495" t="s">
        <v>429</v>
      </c>
      <c r="C300" s="492">
        <v>452.75</v>
      </c>
      <c r="D300" s="493">
        <v>456.38333333333338</v>
      </c>
      <c r="E300" s="493">
        <v>446.36666666666679</v>
      </c>
      <c r="F300" s="493">
        <v>439.98333333333341</v>
      </c>
      <c r="G300" s="493">
        <v>429.96666666666681</v>
      </c>
      <c r="H300" s="493">
        <v>462.76666666666677</v>
      </c>
      <c r="I300" s="493">
        <v>472.7833333333333</v>
      </c>
      <c r="J300" s="493">
        <v>479.16666666666674</v>
      </c>
      <c r="K300" s="492">
        <v>466.4</v>
      </c>
      <c r="L300" s="492">
        <v>450</v>
      </c>
      <c r="M300" s="492">
        <v>62.115369999999999</v>
      </c>
    </row>
    <row r="301" spans="1:13">
      <c r="A301" s="254">
        <v>291</v>
      </c>
      <c r="B301" s="495" t="s">
        <v>430</v>
      </c>
      <c r="C301" s="492">
        <v>35.4</v>
      </c>
      <c r="D301" s="493">
        <v>35.35</v>
      </c>
      <c r="E301" s="493">
        <v>34.1</v>
      </c>
      <c r="F301" s="493">
        <v>32.799999999999997</v>
      </c>
      <c r="G301" s="493">
        <v>31.549999999999997</v>
      </c>
      <c r="H301" s="493">
        <v>36.650000000000006</v>
      </c>
      <c r="I301" s="493">
        <v>37.900000000000006</v>
      </c>
      <c r="J301" s="493">
        <v>39.20000000000001</v>
      </c>
      <c r="K301" s="492">
        <v>36.6</v>
      </c>
      <c r="L301" s="492">
        <v>34.049999999999997</v>
      </c>
      <c r="M301" s="492">
        <v>10.38983</v>
      </c>
    </row>
    <row r="302" spans="1:13">
      <c r="A302" s="254">
        <v>292</v>
      </c>
      <c r="B302" s="495" t="s">
        <v>431</v>
      </c>
      <c r="C302" s="492">
        <v>1834.7</v>
      </c>
      <c r="D302" s="493">
        <v>1839.8833333333334</v>
      </c>
      <c r="E302" s="493">
        <v>1819.8666666666668</v>
      </c>
      <c r="F302" s="493">
        <v>1805.0333333333333</v>
      </c>
      <c r="G302" s="493">
        <v>1785.0166666666667</v>
      </c>
      <c r="H302" s="493">
        <v>1854.7166666666669</v>
      </c>
      <c r="I302" s="493">
        <v>1874.7333333333338</v>
      </c>
      <c r="J302" s="493">
        <v>1889.5666666666671</v>
      </c>
      <c r="K302" s="492">
        <v>1859.9</v>
      </c>
      <c r="L302" s="492">
        <v>1825.05</v>
      </c>
      <c r="M302" s="492">
        <v>0.60018000000000005</v>
      </c>
    </row>
    <row r="303" spans="1:13">
      <c r="A303" s="254">
        <v>293</v>
      </c>
      <c r="B303" s="495" t="s">
        <v>135</v>
      </c>
      <c r="C303" s="492">
        <v>1069.5</v>
      </c>
      <c r="D303" s="493">
        <v>1065.8</v>
      </c>
      <c r="E303" s="493">
        <v>1048.6999999999998</v>
      </c>
      <c r="F303" s="493">
        <v>1027.8999999999999</v>
      </c>
      <c r="G303" s="493">
        <v>1010.7999999999997</v>
      </c>
      <c r="H303" s="493">
        <v>1086.5999999999999</v>
      </c>
      <c r="I303" s="493">
        <v>1103.6999999999998</v>
      </c>
      <c r="J303" s="493">
        <v>1124.5</v>
      </c>
      <c r="K303" s="492">
        <v>1082.9000000000001</v>
      </c>
      <c r="L303" s="492">
        <v>1045</v>
      </c>
      <c r="M303" s="492">
        <v>18.22879</v>
      </c>
    </row>
    <row r="304" spans="1:13">
      <c r="A304" s="254">
        <v>294</v>
      </c>
      <c r="B304" s="495" t="s">
        <v>432</v>
      </c>
      <c r="C304" s="492">
        <v>1905.35</v>
      </c>
      <c r="D304" s="493">
        <v>1913.6333333333332</v>
      </c>
      <c r="E304" s="493">
        <v>1877.2666666666664</v>
      </c>
      <c r="F304" s="493">
        <v>1849.1833333333332</v>
      </c>
      <c r="G304" s="493">
        <v>1812.8166666666664</v>
      </c>
      <c r="H304" s="493">
        <v>1941.7166666666665</v>
      </c>
      <c r="I304" s="493">
        <v>1978.0833333333333</v>
      </c>
      <c r="J304" s="493">
        <v>2006.1666666666665</v>
      </c>
      <c r="K304" s="492">
        <v>1950</v>
      </c>
      <c r="L304" s="492">
        <v>1885.55</v>
      </c>
      <c r="M304" s="492">
        <v>2.1157400000000002</v>
      </c>
    </row>
    <row r="305" spans="1:13">
      <c r="A305" s="254">
        <v>295</v>
      </c>
      <c r="B305" s="495" t="s">
        <v>433</v>
      </c>
      <c r="C305" s="492">
        <v>796.85</v>
      </c>
      <c r="D305" s="493">
        <v>802.81666666666661</v>
      </c>
      <c r="E305" s="493">
        <v>782.63333333333321</v>
      </c>
      <c r="F305" s="493">
        <v>768.41666666666663</v>
      </c>
      <c r="G305" s="493">
        <v>748.23333333333323</v>
      </c>
      <c r="H305" s="493">
        <v>817.03333333333319</v>
      </c>
      <c r="I305" s="493">
        <v>837.21666666666658</v>
      </c>
      <c r="J305" s="493">
        <v>851.43333333333317</v>
      </c>
      <c r="K305" s="492">
        <v>823</v>
      </c>
      <c r="L305" s="492">
        <v>788.6</v>
      </c>
      <c r="M305" s="492">
        <v>0.13608000000000001</v>
      </c>
    </row>
    <row r="306" spans="1:13">
      <c r="A306" s="254">
        <v>296</v>
      </c>
      <c r="B306" s="495" t="s">
        <v>434</v>
      </c>
      <c r="C306" s="492">
        <v>40.85</v>
      </c>
      <c r="D306" s="493">
        <v>40.75</v>
      </c>
      <c r="E306" s="493">
        <v>39.4</v>
      </c>
      <c r="F306" s="493">
        <v>37.949999999999996</v>
      </c>
      <c r="G306" s="493">
        <v>36.599999999999994</v>
      </c>
      <c r="H306" s="493">
        <v>42.2</v>
      </c>
      <c r="I306" s="493">
        <v>43.55</v>
      </c>
      <c r="J306" s="493">
        <v>45.000000000000007</v>
      </c>
      <c r="K306" s="492">
        <v>42.1</v>
      </c>
      <c r="L306" s="492">
        <v>39.299999999999997</v>
      </c>
      <c r="M306" s="492">
        <v>31.154199999999999</v>
      </c>
    </row>
    <row r="307" spans="1:13">
      <c r="A307" s="254">
        <v>297</v>
      </c>
      <c r="B307" s="495" t="s">
        <v>435</v>
      </c>
      <c r="C307" s="492">
        <v>165.05</v>
      </c>
      <c r="D307" s="493">
        <v>166.13333333333333</v>
      </c>
      <c r="E307" s="493">
        <v>160.91666666666666</v>
      </c>
      <c r="F307" s="493">
        <v>156.78333333333333</v>
      </c>
      <c r="G307" s="493">
        <v>151.56666666666666</v>
      </c>
      <c r="H307" s="493">
        <v>170.26666666666665</v>
      </c>
      <c r="I307" s="493">
        <v>175.48333333333335</v>
      </c>
      <c r="J307" s="493">
        <v>179.61666666666665</v>
      </c>
      <c r="K307" s="492">
        <v>171.35</v>
      </c>
      <c r="L307" s="492">
        <v>162</v>
      </c>
      <c r="M307" s="492">
        <v>30.582789999999999</v>
      </c>
    </row>
    <row r="308" spans="1:13">
      <c r="A308" s="254">
        <v>298</v>
      </c>
      <c r="B308" s="495" t="s">
        <v>146</v>
      </c>
      <c r="C308" s="492">
        <v>80720.55</v>
      </c>
      <c r="D308" s="493">
        <v>79873.183333333334</v>
      </c>
      <c r="E308" s="493">
        <v>78047.366666666669</v>
      </c>
      <c r="F308" s="493">
        <v>75374.183333333334</v>
      </c>
      <c r="G308" s="493">
        <v>73548.366666666669</v>
      </c>
      <c r="H308" s="493">
        <v>82546.366666666669</v>
      </c>
      <c r="I308" s="493">
        <v>84372.183333333349</v>
      </c>
      <c r="J308" s="493">
        <v>87045.366666666669</v>
      </c>
      <c r="K308" s="492">
        <v>81699</v>
      </c>
      <c r="L308" s="492">
        <v>77200</v>
      </c>
      <c r="M308" s="492">
        <v>0.60004999999999997</v>
      </c>
    </row>
    <row r="309" spans="1:13">
      <c r="A309" s="254">
        <v>299</v>
      </c>
      <c r="B309" s="495" t="s">
        <v>143</v>
      </c>
      <c r="C309" s="492">
        <v>1125.3499999999999</v>
      </c>
      <c r="D309" s="493">
        <v>1118.8999999999999</v>
      </c>
      <c r="E309" s="493">
        <v>1094.0499999999997</v>
      </c>
      <c r="F309" s="493">
        <v>1062.7499999999998</v>
      </c>
      <c r="G309" s="493">
        <v>1037.8999999999996</v>
      </c>
      <c r="H309" s="493">
        <v>1150.1999999999998</v>
      </c>
      <c r="I309" s="493">
        <v>1175.0499999999997</v>
      </c>
      <c r="J309" s="493">
        <v>1206.3499999999999</v>
      </c>
      <c r="K309" s="492">
        <v>1143.75</v>
      </c>
      <c r="L309" s="492">
        <v>1087.5999999999999</v>
      </c>
      <c r="M309" s="492">
        <v>5.8416399999999999</v>
      </c>
    </row>
    <row r="310" spans="1:13">
      <c r="A310" s="254">
        <v>300</v>
      </c>
      <c r="B310" s="495" t="s">
        <v>436</v>
      </c>
      <c r="C310" s="492">
        <v>3595.8</v>
      </c>
      <c r="D310" s="493">
        <v>3619.0500000000006</v>
      </c>
      <c r="E310" s="493">
        <v>3546.2000000000012</v>
      </c>
      <c r="F310" s="493">
        <v>3496.6000000000004</v>
      </c>
      <c r="G310" s="493">
        <v>3423.7500000000009</v>
      </c>
      <c r="H310" s="493">
        <v>3668.6500000000015</v>
      </c>
      <c r="I310" s="493">
        <v>3741.5000000000009</v>
      </c>
      <c r="J310" s="493">
        <v>3791.1000000000017</v>
      </c>
      <c r="K310" s="492">
        <v>3691.9</v>
      </c>
      <c r="L310" s="492">
        <v>3569.45</v>
      </c>
      <c r="M310" s="492">
        <v>3.4759999999999999E-2</v>
      </c>
    </row>
    <row r="311" spans="1:13">
      <c r="A311" s="254">
        <v>301</v>
      </c>
      <c r="B311" s="495" t="s">
        <v>437</v>
      </c>
      <c r="C311" s="492">
        <v>289.5</v>
      </c>
      <c r="D311" s="493">
        <v>291.56666666666666</v>
      </c>
      <c r="E311" s="493">
        <v>278.13333333333333</v>
      </c>
      <c r="F311" s="493">
        <v>266.76666666666665</v>
      </c>
      <c r="G311" s="493">
        <v>253.33333333333331</v>
      </c>
      <c r="H311" s="493">
        <v>302.93333333333334</v>
      </c>
      <c r="I311" s="493">
        <v>316.36666666666662</v>
      </c>
      <c r="J311" s="493">
        <v>327.73333333333335</v>
      </c>
      <c r="K311" s="492">
        <v>305</v>
      </c>
      <c r="L311" s="492">
        <v>280.2</v>
      </c>
      <c r="M311" s="492">
        <v>4.0446600000000004</v>
      </c>
    </row>
    <row r="312" spans="1:13">
      <c r="A312" s="254">
        <v>302</v>
      </c>
      <c r="B312" s="495" t="s">
        <v>137</v>
      </c>
      <c r="C312" s="492">
        <v>161.85</v>
      </c>
      <c r="D312" s="493">
        <v>161.68333333333334</v>
      </c>
      <c r="E312" s="493">
        <v>158.21666666666667</v>
      </c>
      <c r="F312" s="493">
        <v>154.58333333333334</v>
      </c>
      <c r="G312" s="493">
        <v>151.11666666666667</v>
      </c>
      <c r="H312" s="493">
        <v>165.31666666666666</v>
      </c>
      <c r="I312" s="493">
        <v>168.78333333333336</v>
      </c>
      <c r="J312" s="493">
        <v>172.41666666666666</v>
      </c>
      <c r="K312" s="492">
        <v>165.15</v>
      </c>
      <c r="L312" s="492">
        <v>158.05000000000001</v>
      </c>
      <c r="M312" s="492">
        <v>184.05989</v>
      </c>
    </row>
    <row r="313" spans="1:13">
      <c r="A313" s="254">
        <v>303</v>
      </c>
      <c r="B313" s="495" t="s">
        <v>136</v>
      </c>
      <c r="C313" s="492">
        <v>752.55</v>
      </c>
      <c r="D313" s="493">
        <v>760.46666666666658</v>
      </c>
      <c r="E313" s="493">
        <v>742.53333333333319</v>
      </c>
      <c r="F313" s="493">
        <v>732.51666666666665</v>
      </c>
      <c r="G313" s="493">
        <v>714.58333333333326</v>
      </c>
      <c r="H313" s="493">
        <v>770.48333333333312</v>
      </c>
      <c r="I313" s="493">
        <v>788.41666666666652</v>
      </c>
      <c r="J313" s="493">
        <v>798.43333333333305</v>
      </c>
      <c r="K313" s="492">
        <v>778.4</v>
      </c>
      <c r="L313" s="492">
        <v>750.45</v>
      </c>
      <c r="M313" s="492">
        <v>44.661479999999997</v>
      </c>
    </row>
    <row r="314" spans="1:13">
      <c r="A314" s="254">
        <v>304</v>
      </c>
      <c r="B314" s="495" t="s">
        <v>438</v>
      </c>
      <c r="C314" s="492">
        <v>170.7</v>
      </c>
      <c r="D314" s="493">
        <v>171.18333333333331</v>
      </c>
      <c r="E314" s="493">
        <v>168.51666666666662</v>
      </c>
      <c r="F314" s="493">
        <v>166.33333333333331</v>
      </c>
      <c r="G314" s="493">
        <v>163.66666666666663</v>
      </c>
      <c r="H314" s="493">
        <v>173.36666666666662</v>
      </c>
      <c r="I314" s="493">
        <v>176.0333333333333</v>
      </c>
      <c r="J314" s="493">
        <v>178.21666666666661</v>
      </c>
      <c r="K314" s="492">
        <v>173.85</v>
      </c>
      <c r="L314" s="492">
        <v>169</v>
      </c>
      <c r="M314" s="492">
        <v>3.9799500000000001</v>
      </c>
    </row>
    <row r="315" spans="1:13">
      <c r="A315" s="254">
        <v>305</v>
      </c>
      <c r="B315" s="495" t="s">
        <v>439</v>
      </c>
      <c r="C315" s="492">
        <v>210.7</v>
      </c>
      <c r="D315" s="493">
        <v>210.33333333333334</v>
      </c>
      <c r="E315" s="493">
        <v>208.76666666666668</v>
      </c>
      <c r="F315" s="493">
        <v>206.83333333333334</v>
      </c>
      <c r="G315" s="493">
        <v>205.26666666666668</v>
      </c>
      <c r="H315" s="493">
        <v>212.26666666666668</v>
      </c>
      <c r="I315" s="493">
        <v>213.83333333333334</v>
      </c>
      <c r="J315" s="493">
        <v>215.76666666666668</v>
      </c>
      <c r="K315" s="492">
        <v>211.9</v>
      </c>
      <c r="L315" s="492">
        <v>208.4</v>
      </c>
      <c r="M315" s="492">
        <v>0.30832999999999999</v>
      </c>
    </row>
    <row r="316" spans="1:13">
      <c r="A316" s="254">
        <v>306</v>
      </c>
      <c r="B316" s="495" t="s">
        <v>440</v>
      </c>
      <c r="C316" s="492">
        <v>534.1</v>
      </c>
      <c r="D316" s="493">
        <v>540.21666666666658</v>
      </c>
      <c r="E316" s="493">
        <v>520.43333333333317</v>
      </c>
      <c r="F316" s="493">
        <v>506.76666666666654</v>
      </c>
      <c r="G316" s="493">
        <v>486.98333333333312</v>
      </c>
      <c r="H316" s="493">
        <v>553.88333333333321</v>
      </c>
      <c r="I316" s="493">
        <v>573.66666666666674</v>
      </c>
      <c r="J316" s="493">
        <v>587.33333333333326</v>
      </c>
      <c r="K316" s="492">
        <v>560</v>
      </c>
      <c r="L316" s="492">
        <v>526.54999999999995</v>
      </c>
      <c r="M316" s="492">
        <v>1.26705</v>
      </c>
    </row>
    <row r="317" spans="1:13">
      <c r="A317" s="254">
        <v>307</v>
      </c>
      <c r="B317" s="495" t="s">
        <v>138</v>
      </c>
      <c r="C317" s="492">
        <v>149.05000000000001</v>
      </c>
      <c r="D317" s="493">
        <v>149.25</v>
      </c>
      <c r="E317" s="493">
        <v>144.9</v>
      </c>
      <c r="F317" s="493">
        <v>140.75</v>
      </c>
      <c r="G317" s="493">
        <v>136.4</v>
      </c>
      <c r="H317" s="493">
        <v>153.4</v>
      </c>
      <c r="I317" s="493">
        <v>157.75000000000003</v>
      </c>
      <c r="J317" s="493">
        <v>161.9</v>
      </c>
      <c r="K317" s="492">
        <v>153.6</v>
      </c>
      <c r="L317" s="492">
        <v>145.1</v>
      </c>
      <c r="M317" s="492">
        <v>71.313389999999998</v>
      </c>
    </row>
    <row r="318" spans="1:13">
      <c r="A318" s="254">
        <v>308</v>
      </c>
      <c r="B318" s="495" t="s">
        <v>261</v>
      </c>
      <c r="C318" s="492">
        <v>43.25</v>
      </c>
      <c r="D318" s="493">
        <v>42.766666666666673</v>
      </c>
      <c r="E318" s="493">
        <v>41.733333333333348</v>
      </c>
      <c r="F318" s="493">
        <v>40.216666666666676</v>
      </c>
      <c r="G318" s="493">
        <v>39.183333333333351</v>
      </c>
      <c r="H318" s="493">
        <v>44.283333333333346</v>
      </c>
      <c r="I318" s="493">
        <v>45.316666666666663</v>
      </c>
      <c r="J318" s="493">
        <v>46.833333333333343</v>
      </c>
      <c r="K318" s="492">
        <v>43.8</v>
      </c>
      <c r="L318" s="492">
        <v>41.25</v>
      </c>
      <c r="M318" s="492">
        <v>92.542590000000004</v>
      </c>
    </row>
    <row r="319" spans="1:13">
      <c r="A319" s="254">
        <v>309</v>
      </c>
      <c r="B319" s="495" t="s">
        <v>139</v>
      </c>
      <c r="C319" s="492">
        <v>411.45</v>
      </c>
      <c r="D319" s="493">
        <v>411.7833333333333</v>
      </c>
      <c r="E319" s="493">
        <v>401.36666666666662</v>
      </c>
      <c r="F319" s="493">
        <v>391.2833333333333</v>
      </c>
      <c r="G319" s="493">
        <v>380.86666666666662</v>
      </c>
      <c r="H319" s="493">
        <v>421.86666666666662</v>
      </c>
      <c r="I319" s="493">
        <v>432.28333333333336</v>
      </c>
      <c r="J319" s="493">
        <v>442.36666666666662</v>
      </c>
      <c r="K319" s="492">
        <v>422.2</v>
      </c>
      <c r="L319" s="492">
        <v>401.7</v>
      </c>
      <c r="M319" s="492">
        <v>61.599800000000002</v>
      </c>
    </row>
    <row r="320" spans="1:13">
      <c r="A320" s="254">
        <v>310</v>
      </c>
      <c r="B320" s="495" t="s">
        <v>140</v>
      </c>
      <c r="C320" s="492">
        <v>6455.65</v>
      </c>
      <c r="D320" s="493">
        <v>6478.75</v>
      </c>
      <c r="E320" s="493">
        <v>6397.9</v>
      </c>
      <c r="F320" s="493">
        <v>6340.15</v>
      </c>
      <c r="G320" s="493">
        <v>6259.2999999999993</v>
      </c>
      <c r="H320" s="493">
        <v>6536.5</v>
      </c>
      <c r="I320" s="493">
        <v>6617.35</v>
      </c>
      <c r="J320" s="493">
        <v>6675.1</v>
      </c>
      <c r="K320" s="492">
        <v>6559.6</v>
      </c>
      <c r="L320" s="492">
        <v>6421</v>
      </c>
      <c r="M320" s="492">
        <v>8.4999699999999994</v>
      </c>
    </row>
    <row r="321" spans="1:13">
      <c r="A321" s="254">
        <v>311</v>
      </c>
      <c r="B321" s="495" t="s">
        <v>142</v>
      </c>
      <c r="C321" s="492">
        <v>895.9</v>
      </c>
      <c r="D321" s="493">
        <v>901.94999999999993</v>
      </c>
      <c r="E321" s="493">
        <v>884.19999999999982</v>
      </c>
      <c r="F321" s="493">
        <v>872.49999999999989</v>
      </c>
      <c r="G321" s="493">
        <v>854.74999999999977</v>
      </c>
      <c r="H321" s="493">
        <v>913.64999999999986</v>
      </c>
      <c r="I321" s="493">
        <v>931.40000000000009</v>
      </c>
      <c r="J321" s="493">
        <v>943.09999999999991</v>
      </c>
      <c r="K321" s="492">
        <v>919.7</v>
      </c>
      <c r="L321" s="492">
        <v>890.25</v>
      </c>
      <c r="M321" s="492">
        <v>6.6978299999999997</v>
      </c>
    </row>
    <row r="322" spans="1:13">
      <c r="A322" s="254">
        <v>312</v>
      </c>
      <c r="B322" s="495" t="s">
        <v>441</v>
      </c>
      <c r="C322" s="492">
        <v>2395.0500000000002</v>
      </c>
      <c r="D322" s="493">
        <v>2409.7333333333336</v>
      </c>
      <c r="E322" s="493">
        <v>2355.4666666666672</v>
      </c>
      <c r="F322" s="493">
        <v>2315.8833333333337</v>
      </c>
      <c r="G322" s="493">
        <v>2261.6166666666672</v>
      </c>
      <c r="H322" s="493">
        <v>2449.3166666666671</v>
      </c>
      <c r="I322" s="493">
        <v>2503.5833333333335</v>
      </c>
      <c r="J322" s="493">
        <v>2543.166666666667</v>
      </c>
      <c r="K322" s="492">
        <v>2464</v>
      </c>
      <c r="L322" s="492">
        <v>2370.15</v>
      </c>
      <c r="M322" s="492">
        <v>0.35258</v>
      </c>
    </row>
    <row r="323" spans="1:13">
      <c r="A323" s="254">
        <v>313</v>
      </c>
      <c r="B323" s="495" t="s">
        <v>144</v>
      </c>
      <c r="C323" s="492">
        <v>2106</v>
      </c>
      <c r="D323" s="493">
        <v>2112.3166666666671</v>
      </c>
      <c r="E323" s="493">
        <v>2084.7833333333342</v>
      </c>
      <c r="F323" s="493">
        <v>2063.5666666666671</v>
      </c>
      <c r="G323" s="493">
        <v>2036.0333333333342</v>
      </c>
      <c r="H323" s="493">
        <v>2133.5333333333342</v>
      </c>
      <c r="I323" s="493">
        <v>2161.0666666666671</v>
      </c>
      <c r="J323" s="493">
        <v>2182.2833333333342</v>
      </c>
      <c r="K323" s="492">
        <v>2139.85</v>
      </c>
      <c r="L323" s="492">
        <v>2091.1</v>
      </c>
      <c r="M323" s="492">
        <v>5.9383100000000004</v>
      </c>
    </row>
    <row r="324" spans="1:13">
      <c r="A324" s="254">
        <v>314</v>
      </c>
      <c r="B324" s="495" t="s">
        <v>442</v>
      </c>
      <c r="C324" s="492">
        <v>101.25</v>
      </c>
      <c r="D324" s="493">
        <v>100.43333333333332</v>
      </c>
      <c r="E324" s="493">
        <v>98.916666666666643</v>
      </c>
      <c r="F324" s="493">
        <v>96.583333333333314</v>
      </c>
      <c r="G324" s="493">
        <v>95.066666666666634</v>
      </c>
      <c r="H324" s="493">
        <v>102.76666666666665</v>
      </c>
      <c r="I324" s="493">
        <v>104.28333333333333</v>
      </c>
      <c r="J324" s="493">
        <v>106.61666666666666</v>
      </c>
      <c r="K324" s="492">
        <v>101.95</v>
      </c>
      <c r="L324" s="492">
        <v>98.1</v>
      </c>
      <c r="M324" s="492">
        <v>4.8938100000000002</v>
      </c>
    </row>
    <row r="325" spans="1:13">
      <c r="A325" s="254">
        <v>315</v>
      </c>
      <c r="B325" s="495" t="s">
        <v>443</v>
      </c>
      <c r="C325" s="492">
        <v>524.95000000000005</v>
      </c>
      <c r="D325" s="493">
        <v>527.91666666666663</v>
      </c>
      <c r="E325" s="493">
        <v>518.0333333333333</v>
      </c>
      <c r="F325" s="493">
        <v>511.11666666666667</v>
      </c>
      <c r="G325" s="493">
        <v>501.23333333333335</v>
      </c>
      <c r="H325" s="493">
        <v>534.83333333333326</v>
      </c>
      <c r="I325" s="493">
        <v>544.7166666666667</v>
      </c>
      <c r="J325" s="493">
        <v>551.63333333333321</v>
      </c>
      <c r="K325" s="492">
        <v>537.79999999999995</v>
      </c>
      <c r="L325" s="492">
        <v>521</v>
      </c>
      <c r="M325" s="492">
        <v>2.3387600000000002</v>
      </c>
    </row>
    <row r="326" spans="1:13">
      <c r="A326" s="254">
        <v>316</v>
      </c>
      <c r="B326" s="495" t="s">
        <v>754</v>
      </c>
      <c r="C326" s="492">
        <v>184.45</v>
      </c>
      <c r="D326" s="493">
        <v>186.01666666666665</v>
      </c>
      <c r="E326" s="493">
        <v>181.43333333333331</v>
      </c>
      <c r="F326" s="493">
        <v>178.41666666666666</v>
      </c>
      <c r="G326" s="493">
        <v>173.83333333333331</v>
      </c>
      <c r="H326" s="493">
        <v>189.0333333333333</v>
      </c>
      <c r="I326" s="493">
        <v>193.61666666666667</v>
      </c>
      <c r="J326" s="493">
        <v>196.6333333333333</v>
      </c>
      <c r="K326" s="492">
        <v>190.6</v>
      </c>
      <c r="L326" s="492">
        <v>183</v>
      </c>
      <c r="M326" s="492">
        <v>5.3940900000000003</v>
      </c>
    </row>
    <row r="327" spans="1:13">
      <c r="A327" s="254">
        <v>317</v>
      </c>
      <c r="B327" s="495" t="s">
        <v>145</v>
      </c>
      <c r="C327" s="492">
        <v>214.7</v>
      </c>
      <c r="D327" s="493">
        <v>216.9</v>
      </c>
      <c r="E327" s="493">
        <v>211.9</v>
      </c>
      <c r="F327" s="493">
        <v>209.1</v>
      </c>
      <c r="G327" s="493">
        <v>204.1</v>
      </c>
      <c r="H327" s="493">
        <v>219.70000000000002</v>
      </c>
      <c r="I327" s="493">
        <v>224.70000000000002</v>
      </c>
      <c r="J327" s="493">
        <v>227.50000000000003</v>
      </c>
      <c r="K327" s="492">
        <v>221.9</v>
      </c>
      <c r="L327" s="492">
        <v>214.1</v>
      </c>
      <c r="M327" s="492">
        <v>81.715199999999996</v>
      </c>
    </row>
    <row r="328" spans="1:13">
      <c r="A328" s="254">
        <v>318</v>
      </c>
      <c r="B328" s="495" t="s">
        <v>444</v>
      </c>
      <c r="C328" s="492">
        <v>637.70000000000005</v>
      </c>
      <c r="D328" s="493">
        <v>643.4</v>
      </c>
      <c r="E328" s="493">
        <v>626.79999999999995</v>
      </c>
      <c r="F328" s="493">
        <v>615.9</v>
      </c>
      <c r="G328" s="493">
        <v>599.29999999999995</v>
      </c>
      <c r="H328" s="493">
        <v>654.29999999999995</v>
      </c>
      <c r="I328" s="493">
        <v>670.90000000000009</v>
      </c>
      <c r="J328" s="493">
        <v>681.8</v>
      </c>
      <c r="K328" s="492">
        <v>660</v>
      </c>
      <c r="L328" s="492">
        <v>632.5</v>
      </c>
      <c r="M328" s="492">
        <v>9.1392299999999995</v>
      </c>
    </row>
    <row r="329" spans="1:13">
      <c r="A329" s="254">
        <v>319</v>
      </c>
      <c r="B329" s="495" t="s">
        <v>262</v>
      </c>
      <c r="C329" s="492">
        <v>1764.8</v>
      </c>
      <c r="D329" s="493">
        <v>1768.3500000000001</v>
      </c>
      <c r="E329" s="493">
        <v>1751.7500000000002</v>
      </c>
      <c r="F329" s="493">
        <v>1738.7</v>
      </c>
      <c r="G329" s="493">
        <v>1722.1000000000001</v>
      </c>
      <c r="H329" s="493">
        <v>1781.4000000000003</v>
      </c>
      <c r="I329" s="493">
        <v>1798.0000000000002</v>
      </c>
      <c r="J329" s="493">
        <v>1811.0500000000004</v>
      </c>
      <c r="K329" s="492">
        <v>1784.95</v>
      </c>
      <c r="L329" s="492">
        <v>1755.3</v>
      </c>
      <c r="M329" s="492">
        <v>4.5767300000000004</v>
      </c>
    </row>
    <row r="330" spans="1:13">
      <c r="A330" s="254">
        <v>320</v>
      </c>
      <c r="B330" s="495" t="s">
        <v>445</v>
      </c>
      <c r="C330" s="492">
        <v>1476.25</v>
      </c>
      <c r="D330" s="493">
        <v>1493.8999999999999</v>
      </c>
      <c r="E330" s="493">
        <v>1453.3499999999997</v>
      </c>
      <c r="F330" s="493">
        <v>1430.4499999999998</v>
      </c>
      <c r="G330" s="493">
        <v>1389.8999999999996</v>
      </c>
      <c r="H330" s="493">
        <v>1516.7999999999997</v>
      </c>
      <c r="I330" s="493">
        <v>1557.35</v>
      </c>
      <c r="J330" s="493">
        <v>1580.2499999999998</v>
      </c>
      <c r="K330" s="492">
        <v>1534.45</v>
      </c>
      <c r="L330" s="492">
        <v>1471</v>
      </c>
      <c r="M330" s="492">
        <v>2.5228799999999998</v>
      </c>
    </row>
    <row r="331" spans="1:13">
      <c r="A331" s="254">
        <v>321</v>
      </c>
      <c r="B331" s="495" t="s">
        <v>147</v>
      </c>
      <c r="C331" s="492">
        <v>1157.4000000000001</v>
      </c>
      <c r="D331" s="493">
        <v>1165.1333333333334</v>
      </c>
      <c r="E331" s="493">
        <v>1143.2666666666669</v>
      </c>
      <c r="F331" s="493">
        <v>1129.1333333333334</v>
      </c>
      <c r="G331" s="493">
        <v>1107.2666666666669</v>
      </c>
      <c r="H331" s="493">
        <v>1179.2666666666669</v>
      </c>
      <c r="I331" s="493">
        <v>1201.1333333333332</v>
      </c>
      <c r="J331" s="493">
        <v>1215.2666666666669</v>
      </c>
      <c r="K331" s="492">
        <v>1187</v>
      </c>
      <c r="L331" s="492">
        <v>1151</v>
      </c>
      <c r="M331" s="492">
        <v>10.58811</v>
      </c>
    </row>
    <row r="332" spans="1:13">
      <c r="A332" s="254">
        <v>322</v>
      </c>
      <c r="B332" s="495" t="s">
        <v>263</v>
      </c>
      <c r="C332" s="492">
        <v>896.35</v>
      </c>
      <c r="D332" s="493">
        <v>898.11666666666667</v>
      </c>
      <c r="E332" s="493">
        <v>884.23333333333335</v>
      </c>
      <c r="F332" s="493">
        <v>872.11666666666667</v>
      </c>
      <c r="G332" s="493">
        <v>858.23333333333335</v>
      </c>
      <c r="H332" s="493">
        <v>910.23333333333335</v>
      </c>
      <c r="I332" s="493">
        <v>924.11666666666679</v>
      </c>
      <c r="J332" s="493">
        <v>936.23333333333335</v>
      </c>
      <c r="K332" s="492">
        <v>912</v>
      </c>
      <c r="L332" s="492">
        <v>886</v>
      </c>
      <c r="M332" s="492">
        <v>2.27542</v>
      </c>
    </row>
    <row r="333" spans="1:13">
      <c r="A333" s="254">
        <v>323</v>
      </c>
      <c r="B333" s="495" t="s">
        <v>149</v>
      </c>
      <c r="C333" s="492">
        <v>40.6</v>
      </c>
      <c r="D333" s="493">
        <v>40.699999999999996</v>
      </c>
      <c r="E333" s="493">
        <v>39.899999999999991</v>
      </c>
      <c r="F333" s="493">
        <v>39.199999999999996</v>
      </c>
      <c r="G333" s="493">
        <v>38.399999999999991</v>
      </c>
      <c r="H333" s="493">
        <v>41.399999999999991</v>
      </c>
      <c r="I333" s="493">
        <v>42.199999999999989</v>
      </c>
      <c r="J333" s="493">
        <v>42.899999999999991</v>
      </c>
      <c r="K333" s="492">
        <v>41.5</v>
      </c>
      <c r="L333" s="492">
        <v>40</v>
      </c>
      <c r="M333" s="492">
        <v>54.971409999999999</v>
      </c>
    </row>
    <row r="334" spans="1:13">
      <c r="A334" s="254">
        <v>324</v>
      </c>
      <c r="B334" s="495" t="s">
        <v>150</v>
      </c>
      <c r="C334" s="492">
        <v>74.650000000000006</v>
      </c>
      <c r="D334" s="493">
        <v>75.016666666666666</v>
      </c>
      <c r="E334" s="493">
        <v>74.033333333333331</v>
      </c>
      <c r="F334" s="493">
        <v>73.416666666666671</v>
      </c>
      <c r="G334" s="493">
        <v>72.433333333333337</v>
      </c>
      <c r="H334" s="493">
        <v>75.633333333333326</v>
      </c>
      <c r="I334" s="493">
        <v>76.616666666666646</v>
      </c>
      <c r="J334" s="493">
        <v>77.23333333333332</v>
      </c>
      <c r="K334" s="492">
        <v>76</v>
      </c>
      <c r="L334" s="492">
        <v>74.400000000000006</v>
      </c>
      <c r="M334" s="492">
        <v>15.228619999999999</v>
      </c>
    </row>
    <row r="335" spans="1:13">
      <c r="A335" s="254">
        <v>325</v>
      </c>
      <c r="B335" s="495" t="s">
        <v>446</v>
      </c>
      <c r="C335" s="492">
        <v>497.6</v>
      </c>
      <c r="D335" s="493">
        <v>499.4666666666667</v>
      </c>
      <c r="E335" s="493">
        <v>492.03333333333342</v>
      </c>
      <c r="F335" s="493">
        <v>486.4666666666667</v>
      </c>
      <c r="G335" s="493">
        <v>479.03333333333342</v>
      </c>
      <c r="H335" s="493">
        <v>505.03333333333342</v>
      </c>
      <c r="I335" s="493">
        <v>512.4666666666667</v>
      </c>
      <c r="J335" s="493">
        <v>518.03333333333342</v>
      </c>
      <c r="K335" s="492">
        <v>506.9</v>
      </c>
      <c r="L335" s="492">
        <v>493.9</v>
      </c>
      <c r="M335" s="492">
        <v>0.33184999999999998</v>
      </c>
    </row>
    <row r="336" spans="1:13">
      <c r="A336" s="254">
        <v>326</v>
      </c>
      <c r="B336" s="495" t="s">
        <v>264</v>
      </c>
      <c r="C336" s="492">
        <v>24.25</v>
      </c>
      <c r="D336" s="493">
        <v>24.25</v>
      </c>
      <c r="E336" s="493">
        <v>24.05</v>
      </c>
      <c r="F336" s="493">
        <v>23.85</v>
      </c>
      <c r="G336" s="493">
        <v>23.650000000000002</v>
      </c>
      <c r="H336" s="493">
        <v>24.45</v>
      </c>
      <c r="I336" s="493">
        <v>24.650000000000002</v>
      </c>
      <c r="J336" s="493">
        <v>24.849999999999998</v>
      </c>
      <c r="K336" s="492">
        <v>24.45</v>
      </c>
      <c r="L336" s="492">
        <v>24.05</v>
      </c>
      <c r="M336" s="492">
        <v>14.834020000000001</v>
      </c>
    </row>
    <row r="337" spans="1:13">
      <c r="A337" s="254">
        <v>327</v>
      </c>
      <c r="B337" s="495" t="s">
        <v>447</v>
      </c>
      <c r="C337" s="492">
        <v>47.6</v>
      </c>
      <c r="D337" s="493">
        <v>47.85</v>
      </c>
      <c r="E337" s="493">
        <v>47.150000000000006</v>
      </c>
      <c r="F337" s="493">
        <v>46.7</v>
      </c>
      <c r="G337" s="493">
        <v>46.000000000000007</v>
      </c>
      <c r="H337" s="493">
        <v>48.300000000000004</v>
      </c>
      <c r="I337" s="493">
        <v>49.000000000000007</v>
      </c>
      <c r="J337" s="493">
        <v>49.45</v>
      </c>
      <c r="K337" s="492">
        <v>48.55</v>
      </c>
      <c r="L337" s="492">
        <v>47.4</v>
      </c>
      <c r="M337" s="492">
        <v>13.39667</v>
      </c>
    </row>
    <row r="338" spans="1:13">
      <c r="A338" s="254">
        <v>328</v>
      </c>
      <c r="B338" s="495" t="s">
        <v>152</v>
      </c>
      <c r="C338" s="492">
        <v>155.75</v>
      </c>
      <c r="D338" s="493">
        <v>155.73333333333332</v>
      </c>
      <c r="E338" s="493">
        <v>152.76666666666665</v>
      </c>
      <c r="F338" s="493">
        <v>149.78333333333333</v>
      </c>
      <c r="G338" s="493">
        <v>146.81666666666666</v>
      </c>
      <c r="H338" s="493">
        <v>158.71666666666664</v>
      </c>
      <c r="I338" s="493">
        <v>161.68333333333328</v>
      </c>
      <c r="J338" s="493">
        <v>164.66666666666663</v>
      </c>
      <c r="K338" s="492">
        <v>158.69999999999999</v>
      </c>
      <c r="L338" s="492">
        <v>152.75</v>
      </c>
      <c r="M338" s="492">
        <v>166.744</v>
      </c>
    </row>
    <row r="339" spans="1:13">
      <c r="A339" s="254">
        <v>329</v>
      </c>
      <c r="B339" s="495" t="s">
        <v>694</v>
      </c>
      <c r="C339" s="492">
        <v>184.45</v>
      </c>
      <c r="D339" s="493">
        <v>184.38333333333333</v>
      </c>
      <c r="E339" s="493">
        <v>179.96666666666664</v>
      </c>
      <c r="F339" s="493">
        <v>175.48333333333332</v>
      </c>
      <c r="G339" s="493">
        <v>171.06666666666663</v>
      </c>
      <c r="H339" s="493">
        <v>188.86666666666665</v>
      </c>
      <c r="I339" s="493">
        <v>193.28333333333333</v>
      </c>
      <c r="J339" s="493">
        <v>197.76666666666665</v>
      </c>
      <c r="K339" s="492">
        <v>188.8</v>
      </c>
      <c r="L339" s="492">
        <v>179.9</v>
      </c>
      <c r="M339" s="492">
        <v>11.92863</v>
      </c>
    </row>
    <row r="340" spans="1:13">
      <c r="A340" s="254">
        <v>330</v>
      </c>
      <c r="B340" s="495" t="s">
        <v>153</v>
      </c>
      <c r="C340" s="492">
        <v>102.45</v>
      </c>
      <c r="D340" s="493">
        <v>103.38333333333334</v>
      </c>
      <c r="E340" s="493">
        <v>101.11666666666667</v>
      </c>
      <c r="F340" s="493">
        <v>99.783333333333331</v>
      </c>
      <c r="G340" s="493">
        <v>97.516666666666666</v>
      </c>
      <c r="H340" s="493">
        <v>104.71666666666668</v>
      </c>
      <c r="I340" s="493">
        <v>106.98333333333336</v>
      </c>
      <c r="J340" s="493">
        <v>108.31666666666669</v>
      </c>
      <c r="K340" s="492">
        <v>105.65</v>
      </c>
      <c r="L340" s="492">
        <v>102.05</v>
      </c>
      <c r="M340" s="492">
        <v>153.21193</v>
      </c>
    </row>
    <row r="341" spans="1:13">
      <c r="A341" s="254">
        <v>331</v>
      </c>
      <c r="B341" s="495" t="s">
        <v>448</v>
      </c>
      <c r="C341" s="492">
        <v>406.95</v>
      </c>
      <c r="D341" s="493">
        <v>412.98333333333335</v>
      </c>
      <c r="E341" s="493">
        <v>398.9666666666667</v>
      </c>
      <c r="F341" s="493">
        <v>390.98333333333335</v>
      </c>
      <c r="G341" s="493">
        <v>376.9666666666667</v>
      </c>
      <c r="H341" s="493">
        <v>420.9666666666667</v>
      </c>
      <c r="I341" s="493">
        <v>434.98333333333335</v>
      </c>
      <c r="J341" s="493">
        <v>442.9666666666667</v>
      </c>
      <c r="K341" s="492">
        <v>427</v>
      </c>
      <c r="L341" s="492">
        <v>405</v>
      </c>
      <c r="M341" s="492">
        <v>1.0926100000000001</v>
      </c>
    </row>
    <row r="342" spans="1:13">
      <c r="A342" s="254">
        <v>332</v>
      </c>
      <c r="B342" s="495" t="s">
        <v>148</v>
      </c>
      <c r="C342" s="492">
        <v>64.650000000000006</v>
      </c>
      <c r="D342" s="493">
        <v>64.916666666666671</v>
      </c>
      <c r="E342" s="493">
        <v>63.333333333333343</v>
      </c>
      <c r="F342" s="493">
        <v>62.016666666666673</v>
      </c>
      <c r="G342" s="493">
        <v>60.433333333333344</v>
      </c>
      <c r="H342" s="493">
        <v>66.233333333333348</v>
      </c>
      <c r="I342" s="493">
        <v>67.816666666666691</v>
      </c>
      <c r="J342" s="493">
        <v>69.13333333333334</v>
      </c>
      <c r="K342" s="492">
        <v>66.5</v>
      </c>
      <c r="L342" s="492">
        <v>63.6</v>
      </c>
      <c r="M342" s="492">
        <v>633.36704999999995</v>
      </c>
    </row>
    <row r="343" spans="1:13">
      <c r="A343" s="254">
        <v>333</v>
      </c>
      <c r="B343" s="495" t="s">
        <v>449</v>
      </c>
      <c r="C343" s="492">
        <v>57.95</v>
      </c>
      <c r="D343" s="493">
        <v>58.050000000000004</v>
      </c>
      <c r="E343" s="493">
        <v>55.900000000000006</v>
      </c>
      <c r="F343" s="493">
        <v>53.85</v>
      </c>
      <c r="G343" s="493">
        <v>51.7</v>
      </c>
      <c r="H343" s="493">
        <v>60.100000000000009</v>
      </c>
      <c r="I343" s="493">
        <v>62.25</v>
      </c>
      <c r="J343" s="493">
        <v>64.300000000000011</v>
      </c>
      <c r="K343" s="492">
        <v>60.2</v>
      </c>
      <c r="L343" s="492">
        <v>56</v>
      </c>
      <c r="M343" s="492">
        <v>42.929690000000001</v>
      </c>
    </row>
    <row r="344" spans="1:13">
      <c r="A344" s="254">
        <v>334</v>
      </c>
      <c r="B344" s="495" t="s">
        <v>450</v>
      </c>
      <c r="C344" s="492">
        <v>3428.2</v>
      </c>
      <c r="D344" s="493">
        <v>3435.3166666666671</v>
      </c>
      <c r="E344" s="493">
        <v>3332.6333333333341</v>
      </c>
      <c r="F344" s="493">
        <v>3237.0666666666671</v>
      </c>
      <c r="G344" s="493">
        <v>3134.3833333333341</v>
      </c>
      <c r="H344" s="493">
        <v>3530.8833333333341</v>
      </c>
      <c r="I344" s="493">
        <v>3633.5666666666675</v>
      </c>
      <c r="J344" s="493">
        <v>3729.1333333333341</v>
      </c>
      <c r="K344" s="492">
        <v>3538</v>
      </c>
      <c r="L344" s="492">
        <v>3339.75</v>
      </c>
      <c r="M344" s="492">
        <v>5.3593900000000003</v>
      </c>
    </row>
    <row r="345" spans="1:13">
      <c r="A345" s="254">
        <v>335</v>
      </c>
      <c r="B345" s="495" t="s">
        <v>755</v>
      </c>
      <c r="C345" s="492">
        <v>74.599999999999994</v>
      </c>
      <c r="D345" s="493">
        <v>74.86666666666666</v>
      </c>
      <c r="E345" s="493">
        <v>73.73333333333332</v>
      </c>
      <c r="F345" s="493">
        <v>72.86666666666666</v>
      </c>
      <c r="G345" s="493">
        <v>71.73333333333332</v>
      </c>
      <c r="H345" s="493">
        <v>75.73333333333332</v>
      </c>
      <c r="I345" s="493">
        <v>76.866666666666674</v>
      </c>
      <c r="J345" s="493">
        <v>77.73333333333332</v>
      </c>
      <c r="K345" s="492">
        <v>76</v>
      </c>
      <c r="L345" s="492">
        <v>74</v>
      </c>
      <c r="M345" s="492">
        <v>0.52915999999999996</v>
      </c>
    </row>
    <row r="346" spans="1:13">
      <c r="A346" s="254">
        <v>336</v>
      </c>
      <c r="B346" s="495" t="s">
        <v>151</v>
      </c>
      <c r="C346" s="492">
        <v>16309.25</v>
      </c>
      <c r="D346" s="493">
        <v>16377.816666666666</v>
      </c>
      <c r="E346" s="493">
        <v>16186.433333333331</v>
      </c>
      <c r="F346" s="493">
        <v>16063.616666666665</v>
      </c>
      <c r="G346" s="493">
        <v>15872.23333333333</v>
      </c>
      <c r="H346" s="493">
        <v>16500.633333333331</v>
      </c>
      <c r="I346" s="493">
        <v>16692.016666666663</v>
      </c>
      <c r="J346" s="493">
        <v>16814.833333333332</v>
      </c>
      <c r="K346" s="492">
        <v>16569.2</v>
      </c>
      <c r="L346" s="492">
        <v>16255</v>
      </c>
      <c r="M346" s="492">
        <v>0.97782999999999998</v>
      </c>
    </row>
    <row r="347" spans="1:13">
      <c r="A347" s="254">
        <v>337</v>
      </c>
      <c r="B347" s="495" t="s">
        <v>791</v>
      </c>
      <c r="C347" s="492">
        <v>39.5</v>
      </c>
      <c r="D347" s="493">
        <v>39.866666666666667</v>
      </c>
      <c r="E347" s="493">
        <v>38.883333333333333</v>
      </c>
      <c r="F347" s="493">
        <v>38.266666666666666</v>
      </c>
      <c r="G347" s="493">
        <v>37.283333333333331</v>
      </c>
      <c r="H347" s="493">
        <v>40.483333333333334</v>
      </c>
      <c r="I347" s="493">
        <v>41.466666666666669</v>
      </c>
      <c r="J347" s="493">
        <v>42.083333333333336</v>
      </c>
      <c r="K347" s="492">
        <v>40.85</v>
      </c>
      <c r="L347" s="492">
        <v>39.25</v>
      </c>
      <c r="M347" s="492">
        <v>11.176360000000001</v>
      </c>
    </row>
    <row r="348" spans="1:13">
      <c r="A348" s="254">
        <v>338</v>
      </c>
      <c r="B348" s="495" t="s">
        <v>451</v>
      </c>
      <c r="C348" s="492">
        <v>1920.5</v>
      </c>
      <c r="D348" s="493">
        <v>1931.4833333333333</v>
      </c>
      <c r="E348" s="493">
        <v>1888.9666666666667</v>
      </c>
      <c r="F348" s="493">
        <v>1857.4333333333334</v>
      </c>
      <c r="G348" s="493">
        <v>1814.9166666666667</v>
      </c>
      <c r="H348" s="493">
        <v>1963.0166666666667</v>
      </c>
      <c r="I348" s="493">
        <v>2005.5333333333335</v>
      </c>
      <c r="J348" s="493">
        <v>2037.0666666666666</v>
      </c>
      <c r="K348" s="492">
        <v>1974</v>
      </c>
      <c r="L348" s="492">
        <v>1899.95</v>
      </c>
      <c r="M348" s="492">
        <v>6.053E-2</v>
      </c>
    </row>
    <row r="349" spans="1:13">
      <c r="A349" s="254">
        <v>339</v>
      </c>
      <c r="B349" s="495" t="s">
        <v>790</v>
      </c>
      <c r="C349" s="492">
        <v>341.7</v>
      </c>
      <c r="D349" s="493">
        <v>341.9666666666667</v>
      </c>
      <c r="E349" s="493">
        <v>338.43333333333339</v>
      </c>
      <c r="F349" s="493">
        <v>335.16666666666669</v>
      </c>
      <c r="G349" s="493">
        <v>331.63333333333338</v>
      </c>
      <c r="H349" s="493">
        <v>345.23333333333341</v>
      </c>
      <c r="I349" s="493">
        <v>348.76666666666671</v>
      </c>
      <c r="J349" s="493">
        <v>352.03333333333342</v>
      </c>
      <c r="K349" s="492">
        <v>345.5</v>
      </c>
      <c r="L349" s="492">
        <v>338.7</v>
      </c>
      <c r="M349" s="492">
        <v>4.7087599999999998</v>
      </c>
    </row>
    <row r="350" spans="1:13">
      <c r="A350" s="254">
        <v>340</v>
      </c>
      <c r="B350" s="495" t="s">
        <v>265</v>
      </c>
      <c r="C350" s="492">
        <v>547.25</v>
      </c>
      <c r="D350" s="493">
        <v>544.68333333333328</v>
      </c>
      <c r="E350" s="493">
        <v>538.36666666666656</v>
      </c>
      <c r="F350" s="493">
        <v>529.48333333333323</v>
      </c>
      <c r="G350" s="493">
        <v>523.16666666666652</v>
      </c>
      <c r="H350" s="493">
        <v>553.56666666666661</v>
      </c>
      <c r="I350" s="493">
        <v>559.88333333333344</v>
      </c>
      <c r="J350" s="493">
        <v>568.76666666666665</v>
      </c>
      <c r="K350" s="492">
        <v>551</v>
      </c>
      <c r="L350" s="492">
        <v>535.79999999999995</v>
      </c>
      <c r="M350" s="492">
        <v>1.91242</v>
      </c>
    </row>
    <row r="351" spans="1:13">
      <c r="A351" s="254">
        <v>341</v>
      </c>
      <c r="B351" s="495" t="s">
        <v>155</v>
      </c>
      <c r="C351" s="492">
        <v>108.15</v>
      </c>
      <c r="D351" s="493">
        <v>108.05000000000001</v>
      </c>
      <c r="E351" s="493">
        <v>103.40000000000002</v>
      </c>
      <c r="F351" s="493">
        <v>98.65</v>
      </c>
      <c r="G351" s="493">
        <v>94.000000000000014</v>
      </c>
      <c r="H351" s="493">
        <v>112.80000000000003</v>
      </c>
      <c r="I351" s="493">
        <v>117.45</v>
      </c>
      <c r="J351" s="493">
        <v>122.20000000000003</v>
      </c>
      <c r="K351" s="492">
        <v>112.7</v>
      </c>
      <c r="L351" s="492">
        <v>103.3</v>
      </c>
      <c r="M351" s="492">
        <v>813.58263999999997</v>
      </c>
    </row>
    <row r="352" spans="1:13">
      <c r="A352" s="254">
        <v>342</v>
      </c>
      <c r="B352" s="495" t="s">
        <v>154</v>
      </c>
      <c r="C352" s="492">
        <v>122.1</v>
      </c>
      <c r="D352" s="493">
        <v>121.28333333333335</v>
      </c>
      <c r="E352" s="493">
        <v>118.86666666666669</v>
      </c>
      <c r="F352" s="493">
        <v>115.63333333333334</v>
      </c>
      <c r="G352" s="493">
        <v>113.21666666666668</v>
      </c>
      <c r="H352" s="493">
        <v>124.51666666666669</v>
      </c>
      <c r="I352" s="493">
        <v>126.93333333333335</v>
      </c>
      <c r="J352" s="493">
        <v>130.16666666666669</v>
      </c>
      <c r="K352" s="492">
        <v>123.7</v>
      </c>
      <c r="L352" s="492">
        <v>118.05</v>
      </c>
      <c r="M352" s="492">
        <v>12.46044</v>
      </c>
    </row>
    <row r="353" spans="1:13">
      <c r="A353" s="254">
        <v>343</v>
      </c>
      <c r="B353" s="495" t="s">
        <v>452</v>
      </c>
      <c r="C353" s="492">
        <v>69.55</v>
      </c>
      <c r="D353" s="493">
        <v>69.916666666666671</v>
      </c>
      <c r="E353" s="493">
        <v>67.933333333333337</v>
      </c>
      <c r="F353" s="493">
        <v>66.316666666666663</v>
      </c>
      <c r="G353" s="493">
        <v>64.333333333333329</v>
      </c>
      <c r="H353" s="493">
        <v>71.533333333333346</v>
      </c>
      <c r="I353" s="493">
        <v>73.516666666666666</v>
      </c>
      <c r="J353" s="493">
        <v>75.133333333333354</v>
      </c>
      <c r="K353" s="492">
        <v>71.900000000000006</v>
      </c>
      <c r="L353" s="492">
        <v>68.3</v>
      </c>
      <c r="M353" s="492">
        <v>1.73211</v>
      </c>
    </row>
    <row r="354" spans="1:13">
      <c r="A354" s="254">
        <v>344</v>
      </c>
      <c r="B354" s="495" t="s">
        <v>266</v>
      </c>
      <c r="C354" s="492">
        <v>3478.55</v>
      </c>
      <c r="D354" s="493">
        <v>3495.1666666666665</v>
      </c>
      <c r="E354" s="493">
        <v>3421.3833333333332</v>
      </c>
      <c r="F354" s="493">
        <v>3364.2166666666667</v>
      </c>
      <c r="G354" s="493">
        <v>3290.4333333333334</v>
      </c>
      <c r="H354" s="493">
        <v>3552.333333333333</v>
      </c>
      <c r="I354" s="493">
        <v>3626.1166666666668</v>
      </c>
      <c r="J354" s="493">
        <v>3683.2833333333328</v>
      </c>
      <c r="K354" s="492">
        <v>3568.95</v>
      </c>
      <c r="L354" s="492">
        <v>3438</v>
      </c>
      <c r="M354" s="492">
        <v>0.80879999999999996</v>
      </c>
    </row>
    <row r="355" spans="1:13">
      <c r="A355" s="254">
        <v>345</v>
      </c>
      <c r="B355" s="495" t="s">
        <v>453</v>
      </c>
      <c r="C355" s="492">
        <v>105.25</v>
      </c>
      <c r="D355" s="493">
        <v>105.64999999999999</v>
      </c>
      <c r="E355" s="493">
        <v>104.34999999999998</v>
      </c>
      <c r="F355" s="493">
        <v>103.44999999999999</v>
      </c>
      <c r="G355" s="493">
        <v>102.14999999999998</v>
      </c>
      <c r="H355" s="493">
        <v>106.54999999999998</v>
      </c>
      <c r="I355" s="493">
        <v>107.85</v>
      </c>
      <c r="J355" s="493">
        <v>108.74999999999999</v>
      </c>
      <c r="K355" s="492">
        <v>106.95</v>
      </c>
      <c r="L355" s="492">
        <v>104.75</v>
      </c>
      <c r="M355" s="492">
        <v>4.3322799999999999</v>
      </c>
    </row>
    <row r="356" spans="1:13">
      <c r="A356" s="254">
        <v>346</v>
      </c>
      <c r="B356" s="495" t="s">
        <v>454</v>
      </c>
      <c r="C356" s="492">
        <v>269.7</v>
      </c>
      <c r="D356" s="493">
        <v>271.65000000000003</v>
      </c>
      <c r="E356" s="493">
        <v>264.05000000000007</v>
      </c>
      <c r="F356" s="493">
        <v>258.40000000000003</v>
      </c>
      <c r="G356" s="493">
        <v>250.80000000000007</v>
      </c>
      <c r="H356" s="493">
        <v>277.30000000000007</v>
      </c>
      <c r="I356" s="493">
        <v>284.90000000000009</v>
      </c>
      <c r="J356" s="493">
        <v>290.55000000000007</v>
      </c>
      <c r="K356" s="492">
        <v>279.25</v>
      </c>
      <c r="L356" s="492">
        <v>266</v>
      </c>
      <c r="M356" s="492">
        <v>6.9701199999999996</v>
      </c>
    </row>
    <row r="357" spans="1:13">
      <c r="A357" s="254">
        <v>347</v>
      </c>
      <c r="B357" s="495" t="s">
        <v>455</v>
      </c>
      <c r="C357" s="492">
        <v>316.3</v>
      </c>
      <c r="D357" s="493">
        <v>315.96666666666664</v>
      </c>
      <c r="E357" s="493">
        <v>306.93333333333328</v>
      </c>
      <c r="F357" s="493">
        <v>297.56666666666666</v>
      </c>
      <c r="G357" s="493">
        <v>288.5333333333333</v>
      </c>
      <c r="H357" s="493">
        <v>325.33333333333326</v>
      </c>
      <c r="I357" s="493">
        <v>334.36666666666667</v>
      </c>
      <c r="J357" s="493">
        <v>343.73333333333323</v>
      </c>
      <c r="K357" s="492">
        <v>325</v>
      </c>
      <c r="L357" s="492">
        <v>306.60000000000002</v>
      </c>
      <c r="M357" s="492">
        <v>4.2140700000000004</v>
      </c>
    </row>
    <row r="358" spans="1:13">
      <c r="A358" s="254">
        <v>348</v>
      </c>
      <c r="B358" s="495" t="s">
        <v>267</v>
      </c>
      <c r="C358" s="492">
        <v>2511.65</v>
      </c>
      <c r="D358" s="493">
        <v>2535.8333333333335</v>
      </c>
      <c r="E358" s="493">
        <v>2474.8666666666668</v>
      </c>
      <c r="F358" s="493">
        <v>2438.0833333333335</v>
      </c>
      <c r="G358" s="493">
        <v>2377.1166666666668</v>
      </c>
      <c r="H358" s="493">
        <v>2572.6166666666668</v>
      </c>
      <c r="I358" s="493">
        <v>2633.583333333333</v>
      </c>
      <c r="J358" s="493">
        <v>2670.3666666666668</v>
      </c>
      <c r="K358" s="492">
        <v>2596.8000000000002</v>
      </c>
      <c r="L358" s="492">
        <v>2499.0500000000002</v>
      </c>
      <c r="M358" s="492">
        <v>3.1248399999999998</v>
      </c>
    </row>
    <row r="359" spans="1:13">
      <c r="A359" s="254">
        <v>349</v>
      </c>
      <c r="B359" s="495" t="s">
        <v>268</v>
      </c>
      <c r="C359" s="492">
        <v>372.35</v>
      </c>
      <c r="D359" s="493">
        <v>371.88333333333338</v>
      </c>
      <c r="E359" s="493">
        <v>368.46666666666675</v>
      </c>
      <c r="F359" s="493">
        <v>364.58333333333337</v>
      </c>
      <c r="G359" s="493">
        <v>361.16666666666674</v>
      </c>
      <c r="H359" s="493">
        <v>375.76666666666677</v>
      </c>
      <c r="I359" s="493">
        <v>379.18333333333339</v>
      </c>
      <c r="J359" s="493">
        <v>383.06666666666678</v>
      </c>
      <c r="K359" s="492">
        <v>375.3</v>
      </c>
      <c r="L359" s="492">
        <v>368</v>
      </c>
      <c r="M359" s="492">
        <v>1.1174999999999999</v>
      </c>
    </row>
    <row r="360" spans="1:13">
      <c r="A360" s="254">
        <v>350</v>
      </c>
      <c r="B360" s="495" t="s">
        <v>456</v>
      </c>
      <c r="C360" s="492">
        <v>237.45</v>
      </c>
      <c r="D360" s="493">
        <v>238.15</v>
      </c>
      <c r="E360" s="493">
        <v>234.3</v>
      </c>
      <c r="F360" s="493">
        <v>231.15</v>
      </c>
      <c r="G360" s="493">
        <v>227.3</v>
      </c>
      <c r="H360" s="493">
        <v>241.3</v>
      </c>
      <c r="I360" s="493">
        <v>245.14999999999998</v>
      </c>
      <c r="J360" s="493">
        <v>248.3</v>
      </c>
      <c r="K360" s="492">
        <v>242</v>
      </c>
      <c r="L360" s="492">
        <v>235</v>
      </c>
      <c r="M360" s="492">
        <v>1.80237</v>
      </c>
    </row>
    <row r="361" spans="1:13">
      <c r="A361" s="254">
        <v>351</v>
      </c>
      <c r="B361" s="495" t="s">
        <v>758</v>
      </c>
      <c r="C361" s="492">
        <v>412.65</v>
      </c>
      <c r="D361" s="493">
        <v>414.05</v>
      </c>
      <c r="E361" s="493">
        <v>408.6</v>
      </c>
      <c r="F361" s="493">
        <v>404.55</v>
      </c>
      <c r="G361" s="493">
        <v>399.1</v>
      </c>
      <c r="H361" s="493">
        <v>418.1</v>
      </c>
      <c r="I361" s="493">
        <v>423.54999999999995</v>
      </c>
      <c r="J361" s="493">
        <v>427.6</v>
      </c>
      <c r="K361" s="492">
        <v>419.5</v>
      </c>
      <c r="L361" s="492">
        <v>410</v>
      </c>
      <c r="M361" s="492">
        <v>0.13224</v>
      </c>
    </row>
    <row r="362" spans="1:13">
      <c r="A362" s="254">
        <v>352</v>
      </c>
      <c r="B362" s="495" t="s">
        <v>457</v>
      </c>
      <c r="C362" s="492">
        <v>81.25</v>
      </c>
      <c r="D362" s="493">
        <v>81.033333333333331</v>
      </c>
      <c r="E362" s="493">
        <v>80.11666666666666</v>
      </c>
      <c r="F362" s="493">
        <v>78.983333333333334</v>
      </c>
      <c r="G362" s="493">
        <v>78.066666666666663</v>
      </c>
      <c r="H362" s="493">
        <v>82.166666666666657</v>
      </c>
      <c r="I362" s="493">
        <v>83.083333333333343</v>
      </c>
      <c r="J362" s="493">
        <v>84.216666666666654</v>
      </c>
      <c r="K362" s="492">
        <v>81.95</v>
      </c>
      <c r="L362" s="492">
        <v>79.900000000000006</v>
      </c>
      <c r="M362" s="492">
        <v>10.661110000000001</v>
      </c>
    </row>
    <row r="363" spans="1:13">
      <c r="A363" s="254">
        <v>353</v>
      </c>
      <c r="B363" s="495" t="s">
        <v>163</v>
      </c>
      <c r="C363" s="492">
        <v>1136.4000000000001</v>
      </c>
      <c r="D363" s="493">
        <v>1150.4666666666667</v>
      </c>
      <c r="E363" s="493">
        <v>1115.9333333333334</v>
      </c>
      <c r="F363" s="493">
        <v>1095.4666666666667</v>
      </c>
      <c r="G363" s="493">
        <v>1060.9333333333334</v>
      </c>
      <c r="H363" s="493">
        <v>1170.9333333333334</v>
      </c>
      <c r="I363" s="493">
        <v>1205.4666666666667</v>
      </c>
      <c r="J363" s="493">
        <v>1225.9333333333334</v>
      </c>
      <c r="K363" s="492">
        <v>1185</v>
      </c>
      <c r="L363" s="492">
        <v>1130</v>
      </c>
      <c r="M363" s="492">
        <v>10.77692</v>
      </c>
    </row>
    <row r="364" spans="1:13">
      <c r="A364" s="254">
        <v>354</v>
      </c>
      <c r="B364" s="495" t="s">
        <v>156</v>
      </c>
      <c r="C364" s="492">
        <v>29660.6</v>
      </c>
      <c r="D364" s="493">
        <v>29701.716666666664</v>
      </c>
      <c r="E364" s="493">
        <v>29428.433333333327</v>
      </c>
      <c r="F364" s="493">
        <v>29196.266666666663</v>
      </c>
      <c r="G364" s="493">
        <v>28922.983333333326</v>
      </c>
      <c r="H364" s="493">
        <v>29933.883333333328</v>
      </c>
      <c r="I364" s="493">
        <v>30207.166666666661</v>
      </c>
      <c r="J364" s="493">
        <v>30439.333333333328</v>
      </c>
      <c r="K364" s="492">
        <v>29975</v>
      </c>
      <c r="L364" s="492">
        <v>29469.55</v>
      </c>
      <c r="M364" s="492">
        <v>0.19103999999999999</v>
      </c>
    </row>
    <row r="365" spans="1:13">
      <c r="A365" s="254">
        <v>355</v>
      </c>
      <c r="B365" s="495" t="s">
        <v>458</v>
      </c>
      <c r="C365" s="492">
        <v>2038.3</v>
      </c>
      <c r="D365" s="493">
        <v>2081.9333333333329</v>
      </c>
      <c r="E365" s="493">
        <v>1978.9666666666658</v>
      </c>
      <c r="F365" s="493">
        <v>1919.6333333333328</v>
      </c>
      <c r="G365" s="493">
        <v>1816.6666666666656</v>
      </c>
      <c r="H365" s="493">
        <v>2141.266666666666</v>
      </c>
      <c r="I365" s="493">
        <v>2244.2333333333331</v>
      </c>
      <c r="J365" s="493">
        <v>2303.5666666666662</v>
      </c>
      <c r="K365" s="492">
        <v>2184.9</v>
      </c>
      <c r="L365" s="492">
        <v>2022.6</v>
      </c>
      <c r="M365" s="492">
        <v>10.47889</v>
      </c>
    </row>
    <row r="366" spans="1:13">
      <c r="A366" s="254">
        <v>356</v>
      </c>
      <c r="B366" s="495" t="s">
        <v>158</v>
      </c>
      <c r="C366" s="492">
        <v>239.95</v>
      </c>
      <c r="D366" s="493">
        <v>239.26666666666665</v>
      </c>
      <c r="E366" s="493">
        <v>234.8833333333333</v>
      </c>
      <c r="F366" s="493">
        <v>229.81666666666663</v>
      </c>
      <c r="G366" s="493">
        <v>225.43333333333328</v>
      </c>
      <c r="H366" s="493">
        <v>244.33333333333331</v>
      </c>
      <c r="I366" s="493">
        <v>248.71666666666664</v>
      </c>
      <c r="J366" s="493">
        <v>253.78333333333333</v>
      </c>
      <c r="K366" s="492">
        <v>243.65</v>
      </c>
      <c r="L366" s="492">
        <v>234.2</v>
      </c>
      <c r="M366" s="492">
        <v>37.56006</v>
      </c>
    </row>
    <row r="367" spans="1:13">
      <c r="A367" s="254">
        <v>357</v>
      </c>
      <c r="B367" s="495" t="s">
        <v>269</v>
      </c>
      <c r="C367" s="492">
        <v>5273.5</v>
      </c>
      <c r="D367" s="493">
        <v>5317.2</v>
      </c>
      <c r="E367" s="493">
        <v>5212.8499999999995</v>
      </c>
      <c r="F367" s="493">
        <v>5152.2</v>
      </c>
      <c r="G367" s="493">
        <v>5047.8499999999995</v>
      </c>
      <c r="H367" s="493">
        <v>5377.8499999999995</v>
      </c>
      <c r="I367" s="493">
        <v>5482.2</v>
      </c>
      <c r="J367" s="493">
        <v>5542.8499999999995</v>
      </c>
      <c r="K367" s="492">
        <v>5421.55</v>
      </c>
      <c r="L367" s="492">
        <v>5256.55</v>
      </c>
      <c r="M367" s="492">
        <v>1.6420999999999999</v>
      </c>
    </row>
    <row r="368" spans="1:13">
      <c r="A368" s="254">
        <v>358</v>
      </c>
      <c r="B368" s="495" t="s">
        <v>459</v>
      </c>
      <c r="C368" s="492">
        <v>207.45</v>
      </c>
      <c r="D368" s="493">
        <v>209</v>
      </c>
      <c r="E368" s="493">
        <v>204.65</v>
      </c>
      <c r="F368" s="493">
        <v>201.85</v>
      </c>
      <c r="G368" s="493">
        <v>197.5</v>
      </c>
      <c r="H368" s="493">
        <v>211.8</v>
      </c>
      <c r="I368" s="493">
        <v>216.15000000000003</v>
      </c>
      <c r="J368" s="493">
        <v>218.95000000000002</v>
      </c>
      <c r="K368" s="492">
        <v>213.35</v>
      </c>
      <c r="L368" s="492">
        <v>206.2</v>
      </c>
      <c r="M368" s="492">
        <v>9.0529600000000006</v>
      </c>
    </row>
    <row r="369" spans="1:13">
      <c r="A369" s="254">
        <v>359</v>
      </c>
      <c r="B369" s="495" t="s">
        <v>460</v>
      </c>
      <c r="C369" s="492">
        <v>716.9</v>
      </c>
      <c r="D369" s="493">
        <v>709.98333333333323</v>
      </c>
      <c r="E369" s="493">
        <v>694.91666666666652</v>
      </c>
      <c r="F369" s="493">
        <v>672.93333333333328</v>
      </c>
      <c r="G369" s="493">
        <v>657.86666666666656</v>
      </c>
      <c r="H369" s="493">
        <v>731.96666666666647</v>
      </c>
      <c r="I369" s="493">
        <v>747.0333333333333</v>
      </c>
      <c r="J369" s="493">
        <v>769.01666666666642</v>
      </c>
      <c r="K369" s="492">
        <v>725.05</v>
      </c>
      <c r="L369" s="492">
        <v>688</v>
      </c>
      <c r="M369" s="492">
        <v>2.6142300000000001</v>
      </c>
    </row>
    <row r="370" spans="1:13">
      <c r="A370" s="254">
        <v>360</v>
      </c>
      <c r="B370" s="495" t="s">
        <v>160</v>
      </c>
      <c r="C370" s="492">
        <v>1815.8</v>
      </c>
      <c r="D370" s="493">
        <v>1825.9666666666665</v>
      </c>
      <c r="E370" s="493">
        <v>1795.2333333333329</v>
      </c>
      <c r="F370" s="493">
        <v>1774.6666666666665</v>
      </c>
      <c r="G370" s="493">
        <v>1743.9333333333329</v>
      </c>
      <c r="H370" s="493">
        <v>1846.5333333333328</v>
      </c>
      <c r="I370" s="493">
        <v>1877.2666666666664</v>
      </c>
      <c r="J370" s="493">
        <v>1897.8333333333328</v>
      </c>
      <c r="K370" s="492">
        <v>1856.7</v>
      </c>
      <c r="L370" s="492">
        <v>1805.4</v>
      </c>
      <c r="M370" s="492">
        <v>3.6018500000000002</v>
      </c>
    </row>
    <row r="371" spans="1:13">
      <c r="A371" s="254">
        <v>361</v>
      </c>
      <c r="B371" s="495" t="s">
        <v>157</v>
      </c>
      <c r="C371" s="492">
        <v>1680.2</v>
      </c>
      <c r="D371" s="493">
        <v>1685.5666666666666</v>
      </c>
      <c r="E371" s="493">
        <v>1657.1333333333332</v>
      </c>
      <c r="F371" s="493">
        <v>1634.0666666666666</v>
      </c>
      <c r="G371" s="493">
        <v>1605.6333333333332</v>
      </c>
      <c r="H371" s="493">
        <v>1708.6333333333332</v>
      </c>
      <c r="I371" s="493">
        <v>1737.0666666666666</v>
      </c>
      <c r="J371" s="493">
        <v>1760.1333333333332</v>
      </c>
      <c r="K371" s="492">
        <v>1714</v>
      </c>
      <c r="L371" s="492">
        <v>1662.5</v>
      </c>
      <c r="M371" s="492">
        <v>7.6536799999999996</v>
      </c>
    </row>
    <row r="372" spans="1:13">
      <c r="A372" s="254">
        <v>362</v>
      </c>
      <c r="B372" s="495" t="s">
        <v>756</v>
      </c>
      <c r="C372" s="492">
        <v>992.75</v>
      </c>
      <c r="D372" s="493">
        <v>998.6</v>
      </c>
      <c r="E372" s="493">
        <v>969.2</v>
      </c>
      <c r="F372" s="493">
        <v>945.65</v>
      </c>
      <c r="G372" s="493">
        <v>916.25</v>
      </c>
      <c r="H372" s="493">
        <v>1022.1500000000001</v>
      </c>
      <c r="I372" s="493">
        <v>1051.55</v>
      </c>
      <c r="J372" s="493">
        <v>1075.1000000000001</v>
      </c>
      <c r="K372" s="492">
        <v>1028</v>
      </c>
      <c r="L372" s="492">
        <v>975.05</v>
      </c>
      <c r="M372" s="492">
        <v>1.81752</v>
      </c>
    </row>
    <row r="373" spans="1:13">
      <c r="A373" s="254">
        <v>363</v>
      </c>
      <c r="B373" s="495" t="s">
        <v>461</v>
      </c>
      <c r="C373" s="492">
        <v>1467.05</v>
      </c>
      <c r="D373" s="493">
        <v>1492.6833333333334</v>
      </c>
      <c r="E373" s="493">
        <v>1434.3666666666668</v>
      </c>
      <c r="F373" s="493">
        <v>1401.6833333333334</v>
      </c>
      <c r="G373" s="493">
        <v>1343.3666666666668</v>
      </c>
      <c r="H373" s="493">
        <v>1525.3666666666668</v>
      </c>
      <c r="I373" s="493">
        <v>1583.6833333333334</v>
      </c>
      <c r="J373" s="493">
        <v>1616.3666666666668</v>
      </c>
      <c r="K373" s="492">
        <v>1551</v>
      </c>
      <c r="L373" s="492">
        <v>1460</v>
      </c>
      <c r="M373" s="492">
        <v>3.5478800000000001</v>
      </c>
    </row>
    <row r="374" spans="1:13">
      <c r="A374" s="254">
        <v>364</v>
      </c>
      <c r="B374" s="495" t="s">
        <v>757</v>
      </c>
      <c r="C374" s="492">
        <v>958.4</v>
      </c>
      <c r="D374" s="493">
        <v>934.15</v>
      </c>
      <c r="E374" s="493">
        <v>889.69999999999993</v>
      </c>
      <c r="F374" s="493">
        <v>821</v>
      </c>
      <c r="G374" s="493">
        <v>776.55</v>
      </c>
      <c r="H374" s="493">
        <v>1002.8499999999999</v>
      </c>
      <c r="I374" s="493">
        <v>1047.3</v>
      </c>
      <c r="J374" s="493">
        <v>1116</v>
      </c>
      <c r="K374" s="492">
        <v>978.6</v>
      </c>
      <c r="L374" s="492">
        <v>865.45</v>
      </c>
      <c r="M374" s="492">
        <v>6.9503300000000001</v>
      </c>
    </row>
    <row r="375" spans="1:13">
      <c r="A375" s="254">
        <v>365</v>
      </c>
      <c r="B375" s="495" t="s">
        <v>159</v>
      </c>
      <c r="C375" s="492">
        <v>108.4</v>
      </c>
      <c r="D375" s="493">
        <v>108.23333333333335</v>
      </c>
      <c r="E375" s="493">
        <v>105.81666666666669</v>
      </c>
      <c r="F375" s="493">
        <v>103.23333333333335</v>
      </c>
      <c r="G375" s="493">
        <v>100.81666666666669</v>
      </c>
      <c r="H375" s="493">
        <v>110.81666666666669</v>
      </c>
      <c r="I375" s="493">
        <v>113.23333333333335</v>
      </c>
      <c r="J375" s="493">
        <v>115.81666666666669</v>
      </c>
      <c r="K375" s="492">
        <v>110.65</v>
      </c>
      <c r="L375" s="492">
        <v>105.65</v>
      </c>
      <c r="M375" s="492">
        <v>69.489750000000001</v>
      </c>
    </row>
    <row r="376" spans="1:13">
      <c r="A376" s="254">
        <v>366</v>
      </c>
      <c r="B376" s="495" t="s">
        <v>162</v>
      </c>
      <c r="C376" s="492">
        <v>220.05</v>
      </c>
      <c r="D376" s="493">
        <v>219.66666666666666</v>
      </c>
      <c r="E376" s="493">
        <v>217.0333333333333</v>
      </c>
      <c r="F376" s="493">
        <v>214.01666666666665</v>
      </c>
      <c r="G376" s="493">
        <v>211.3833333333333</v>
      </c>
      <c r="H376" s="493">
        <v>222.68333333333331</v>
      </c>
      <c r="I376" s="493">
        <v>225.31666666666669</v>
      </c>
      <c r="J376" s="493">
        <v>228.33333333333331</v>
      </c>
      <c r="K376" s="492">
        <v>222.3</v>
      </c>
      <c r="L376" s="492">
        <v>216.65</v>
      </c>
      <c r="M376" s="492">
        <v>95.046239999999997</v>
      </c>
    </row>
    <row r="377" spans="1:13">
      <c r="A377" s="254">
        <v>367</v>
      </c>
      <c r="B377" s="495" t="s">
        <v>462</v>
      </c>
      <c r="C377" s="492">
        <v>234.65</v>
      </c>
      <c r="D377" s="493">
        <v>234.94999999999996</v>
      </c>
      <c r="E377" s="493">
        <v>228.89999999999992</v>
      </c>
      <c r="F377" s="493">
        <v>223.14999999999995</v>
      </c>
      <c r="G377" s="493">
        <v>217.09999999999991</v>
      </c>
      <c r="H377" s="493">
        <v>240.69999999999993</v>
      </c>
      <c r="I377" s="493">
        <v>246.74999999999994</v>
      </c>
      <c r="J377" s="493">
        <v>252.49999999999994</v>
      </c>
      <c r="K377" s="492">
        <v>241</v>
      </c>
      <c r="L377" s="492">
        <v>229.2</v>
      </c>
      <c r="M377" s="492">
        <v>41.21902</v>
      </c>
    </row>
    <row r="378" spans="1:13">
      <c r="A378" s="254">
        <v>368</v>
      </c>
      <c r="B378" s="495" t="s">
        <v>270</v>
      </c>
      <c r="C378" s="492">
        <v>271.85000000000002</v>
      </c>
      <c r="D378" s="493">
        <v>272.93333333333334</v>
      </c>
      <c r="E378" s="493">
        <v>269.91666666666669</v>
      </c>
      <c r="F378" s="493">
        <v>267.98333333333335</v>
      </c>
      <c r="G378" s="493">
        <v>264.9666666666667</v>
      </c>
      <c r="H378" s="493">
        <v>274.86666666666667</v>
      </c>
      <c r="I378" s="493">
        <v>277.88333333333333</v>
      </c>
      <c r="J378" s="493">
        <v>279.81666666666666</v>
      </c>
      <c r="K378" s="492">
        <v>275.95</v>
      </c>
      <c r="L378" s="492">
        <v>271</v>
      </c>
      <c r="M378" s="492">
        <v>3.4993799999999999</v>
      </c>
    </row>
    <row r="379" spans="1:13">
      <c r="A379" s="254">
        <v>369</v>
      </c>
      <c r="B379" s="495" t="s">
        <v>463</v>
      </c>
      <c r="C379" s="492">
        <v>130.25</v>
      </c>
      <c r="D379" s="493">
        <v>128.18333333333334</v>
      </c>
      <c r="E379" s="493">
        <v>125.36666666666667</v>
      </c>
      <c r="F379" s="493">
        <v>120.48333333333333</v>
      </c>
      <c r="G379" s="493">
        <v>117.66666666666667</v>
      </c>
      <c r="H379" s="493">
        <v>133.06666666666666</v>
      </c>
      <c r="I379" s="493">
        <v>135.88333333333333</v>
      </c>
      <c r="J379" s="493">
        <v>140.76666666666668</v>
      </c>
      <c r="K379" s="492">
        <v>131</v>
      </c>
      <c r="L379" s="492">
        <v>123.3</v>
      </c>
      <c r="M379" s="492">
        <v>2.8496199999999998</v>
      </c>
    </row>
    <row r="380" spans="1:13">
      <c r="A380" s="254">
        <v>370</v>
      </c>
      <c r="B380" s="495" t="s">
        <v>464</v>
      </c>
      <c r="C380" s="492">
        <v>6373.35</v>
      </c>
      <c r="D380" s="493">
        <v>6378.1166666666659</v>
      </c>
      <c r="E380" s="493">
        <v>6308.2333333333318</v>
      </c>
      <c r="F380" s="493">
        <v>6243.1166666666659</v>
      </c>
      <c r="G380" s="493">
        <v>6173.2333333333318</v>
      </c>
      <c r="H380" s="493">
        <v>6443.2333333333318</v>
      </c>
      <c r="I380" s="493">
        <v>6513.116666666665</v>
      </c>
      <c r="J380" s="493">
        <v>6578.2333333333318</v>
      </c>
      <c r="K380" s="492">
        <v>6448</v>
      </c>
      <c r="L380" s="492">
        <v>6313</v>
      </c>
      <c r="M380" s="492">
        <v>4.5409999999999999E-2</v>
      </c>
    </row>
    <row r="381" spans="1:13">
      <c r="A381" s="254">
        <v>371</v>
      </c>
      <c r="B381" s="495" t="s">
        <v>271</v>
      </c>
      <c r="C381" s="492">
        <v>13548.5</v>
      </c>
      <c r="D381" s="493">
        <v>13451.183333333334</v>
      </c>
      <c r="E381" s="493">
        <v>13327.366666666669</v>
      </c>
      <c r="F381" s="493">
        <v>13106.233333333334</v>
      </c>
      <c r="G381" s="493">
        <v>12982.416666666668</v>
      </c>
      <c r="H381" s="493">
        <v>13672.316666666669</v>
      </c>
      <c r="I381" s="493">
        <v>13796.133333333335</v>
      </c>
      <c r="J381" s="493">
        <v>14017.26666666667</v>
      </c>
      <c r="K381" s="492">
        <v>13575</v>
      </c>
      <c r="L381" s="492">
        <v>13230.05</v>
      </c>
      <c r="M381" s="492">
        <v>5.9240000000000001E-2</v>
      </c>
    </row>
    <row r="382" spans="1:13">
      <c r="A382" s="254">
        <v>372</v>
      </c>
      <c r="B382" s="495" t="s">
        <v>161</v>
      </c>
      <c r="C382" s="492">
        <v>34.85</v>
      </c>
      <c r="D382" s="493">
        <v>35.016666666666673</v>
      </c>
      <c r="E382" s="493">
        <v>34.333333333333343</v>
      </c>
      <c r="F382" s="493">
        <v>33.81666666666667</v>
      </c>
      <c r="G382" s="493">
        <v>33.13333333333334</v>
      </c>
      <c r="H382" s="493">
        <v>35.533333333333346</v>
      </c>
      <c r="I382" s="493">
        <v>36.216666666666669</v>
      </c>
      <c r="J382" s="493">
        <v>36.733333333333348</v>
      </c>
      <c r="K382" s="492">
        <v>35.700000000000003</v>
      </c>
      <c r="L382" s="492">
        <v>34.5</v>
      </c>
      <c r="M382" s="492">
        <v>950.08213999999998</v>
      </c>
    </row>
    <row r="383" spans="1:13">
      <c r="A383" s="254">
        <v>373</v>
      </c>
      <c r="B383" s="495" t="s">
        <v>272</v>
      </c>
      <c r="C383" s="492">
        <v>628.29999999999995</v>
      </c>
      <c r="D383" s="493">
        <v>625.13333333333333</v>
      </c>
      <c r="E383" s="493">
        <v>616.41666666666663</v>
      </c>
      <c r="F383" s="493">
        <v>604.5333333333333</v>
      </c>
      <c r="G383" s="493">
        <v>595.81666666666661</v>
      </c>
      <c r="H383" s="493">
        <v>637.01666666666665</v>
      </c>
      <c r="I383" s="493">
        <v>645.73333333333335</v>
      </c>
      <c r="J383" s="493">
        <v>657.61666666666667</v>
      </c>
      <c r="K383" s="492">
        <v>633.85</v>
      </c>
      <c r="L383" s="492">
        <v>613.25</v>
      </c>
      <c r="M383" s="492">
        <v>0.72228999999999999</v>
      </c>
    </row>
    <row r="384" spans="1:13">
      <c r="A384" s="254">
        <v>374</v>
      </c>
      <c r="B384" s="495" t="s">
        <v>165</v>
      </c>
      <c r="C384" s="492">
        <v>185.75</v>
      </c>
      <c r="D384" s="493">
        <v>187.29999999999998</v>
      </c>
      <c r="E384" s="493">
        <v>183.14999999999998</v>
      </c>
      <c r="F384" s="493">
        <v>180.54999999999998</v>
      </c>
      <c r="G384" s="493">
        <v>176.39999999999998</v>
      </c>
      <c r="H384" s="493">
        <v>189.89999999999998</v>
      </c>
      <c r="I384" s="493">
        <v>194.05</v>
      </c>
      <c r="J384" s="493">
        <v>196.64999999999998</v>
      </c>
      <c r="K384" s="492">
        <v>191.45</v>
      </c>
      <c r="L384" s="492">
        <v>184.7</v>
      </c>
      <c r="M384" s="492">
        <v>180.67171999999999</v>
      </c>
    </row>
    <row r="385" spans="1:13">
      <c r="A385" s="254">
        <v>375</v>
      </c>
      <c r="B385" s="495" t="s">
        <v>166</v>
      </c>
      <c r="C385" s="492">
        <v>128.1</v>
      </c>
      <c r="D385" s="493">
        <v>128.4</v>
      </c>
      <c r="E385" s="493">
        <v>125.80000000000001</v>
      </c>
      <c r="F385" s="493">
        <v>123.5</v>
      </c>
      <c r="G385" s="493">
        <v>120.9</v>
      </c>
      <c r="H385" s="493">
        <v>130.70000000000002</v>
      </c>
      <c r="I385" s="493">
        <v>133.29999999999998</v>
      </c>
      <c r="J385" s="493">
        <v>135.60000000000002</v>
      </c>
      <c r="K385" s="492">
        <v>131</v>
      </c>
      <c r="L385" s="492">
        <v>126.1</v>
      </c>
      <c r="M385" s="492">
        <v>40.224310000000003</v>
      </c>
    </row>
    <row r="386" spans="1:13">
      <c r="A386" s="254">
        <v>376</v>
      </c>
      <c r="B386" s="495" t="s">
        <v>465</v>
      </c>
      <c r="C386" s="492">
        <v>238.7</v>
      </c>
      <c r="D386" s="493">
        <v>238.56666666666669</v>
      </c>
      <c r="E386" s="493">
        <v>236.38333333333338</v>
      </c>
      <c r="F386" s="493">
        <v>234.06666666666669</v>
      </c>
      <c r="G386" s="493">
        <v>231.88333333333338</v>
      </c>
      <c r="H386" s="493">
        <v>240.88333333333338</v>
      </c>
      <c r="I386" s="493">
        <v>243.06666666666672</v>
      </c>
      <c r="J386" s="493">
        <v>245.38333333333338</v>
      </c>
      <c r="K386" s="492">
        <v>240.75</v>
      </c>
      <c r="L386" s="492">
        <v>236.25</v>
      </c>
      <c r="M386" s="492">
        <v>2.0258099999999999</v>
      </c>
    </row>
    <row r="387" spans="1:13">
      <c r="A387" s="254">
        <v>377</v>
      </c>
      <c r="B387" s="495" t="s">
        <v>466</v>
      </c>
      <c r="C387" s="492">
        <v>567.35</v>
      </c>
      <c r="D387" s="493">
        <v>571.16666666666674</v>
      </c>
      <c r="E387" s="493">
        <v>559.38333333333344</v>
      </c>
      <c r="F387" s="493">
        <v>551.41666666666674</v>
      </c>
      <c r="G387" s="493">
        <v>539.63333333333344</v>
      </c>
      <c r="H387" s="493">
        <v>579.13333333333344</v>
      </c>
      <c r="I387" s="493">
        <v>590.91666666666674</v>
      </c>
      <c r="J387" s="493">
        <v>598.88333333333344</v>
      </c>
      <c r="K387" s="492">
        <v>582.95000000000005</v>
      </c>
      <c r="L387" s="492">
        <v>563.20000000000005</v>
      </c>
      <c r="M387" s="492">
        <v>1.66675</v>
      </c>
    </row>
    <row r="388" spans="1:13">
      <c r="A388" s="254">
        <v>378</v>
      </c>
      <c r="B388" s="495" t="s">
        <v>467</v>
      </c>
      <c r="C388" s="492">
        <v>27.2</v>
      </c>
      <c r="D388" s="493">
        <v>27.299999999999997</v>
      </c>
      <c r="E388" s="493">
        <v>26.949999999999996</v>
      </c>
      <c r="F388" s="493">
        <v>26.7</v>
      </c>
      <c r="G388" s="493">
        <v>26.349999999999998</v>
      </c>
      <c r="H388" s="493">
        <v>27.549999999999994</v>
      </c>
      <c r="I388" s="493">
        <v>27.899999999999995</v>
      </c>
      <c r="J388" s="493">
        <v>28.149999999999991</v>
      </c>
      <c r="K388" s="492">
        <v>27.65</v>
      </c>
      <c r="L388" s="492">
        <v>27.05</v>
      </c>
      <c r="M388" s="492">
        <v>27.131519999999998</v>
      </c>
    </row>
    <row r="389" spans="1:13">
      <c r="A389" s="254">
        <v>379</v>
      </c>
      <c r="B389" s="495" t="s">
        <v>468</v>
      </c>
      <c r="C389" s="492">
        <v>179.25</v>
      </c>
      <c r="D389" s="493">
        <v>182.80000000000004</v>
      </c>
      <c r="E389" s="493">
        <v>174.50000000000009</v>
      </c>
      <c r="F389" s="493">
        <v>169.75000000000006</v>
      </c>
      <c r="G389" s="493">
        <v>161.4500000000001</v>
      </c>
      <c r="H389" s="493">
        <v>187.55000000000007</v>
      </c>
      <c r="I389" s="493">
        <v>195.85000000000002</v>
      </c>
      <c r="J389" s="493">
        <v>200.60000000000005</v>
      </c>
      <c r="K389" s="492">
        <v>191.1</v>
      </c>
      <c r="L389" s="492">
        <v>178.05</v>
      </c>
      <c r="M389" s="492">
        <v>89.185209999999998</v>
      </c>
    </row>
    <row r="390" spans="1:13">
      <c r="A390" s="254">
        <v>380</v>
      </c>
      <c r="B390" s="495" t="s">
        <v>273</v>
      </c>
      <c r="C390" s="492">
        <v>521.5</v>
      </c>
      <c r="D390" s="493">
        <v>522.13333333333333</v>
      </c>
      <c r="E390" s="493">
        <v>509.36666666666667</v>
      </c>
      <c r="F390" s="493">
        <v>497.23333333333335</v>
      </c>
      <c r="G390" s="493">
        <v>484.4666666666667</v>
      </c>
      <c r="H390" s="493">
        <v>534.26666666666665</v>
      </c>
      <c r="I390" s="493">
        <v>547.0333333333333</v>
      </c>
      <c r="J390" s="493">
        <v>559.16666666666663</v>
      </c>
      <c r="K390" s="492">
        <v>534.9</v>
      </c>
      <c r="L390" s="492">
        <v>510</v>
      </c>
      <c r="M390" s="492">
        <v>1.9603699999999999</v>
      </c>
    </row>
    <row r="391" spans="1:13">
      <c r="A391" s="254">
        <v>381</v>
      </c>
      <c r="B391" s="495" t="s">
        <v>469</v>
      </c>
      <c r="C391" s="492">
        <v>280.85000000000002</v>
      </c>
      <c r="D391" s="493">
        <v>281.43333333333334</v>
      </c>
      <c r="E391" s="493">
        <v>277.91666666666669</v>
      </c>
      <c r="F391" s="493">
        <v>274.98333333333335</v>
      </c>
      <c r="G391" s="493">
        <v>271.4666666666667</v>
      </c>
      <c r="H391" s="493">
        <v>284.36666666666667</v>
      </c>
      <c r="I391" s="493">
        <v>287.88333333333333</v>
      </c>
      <c r="J391" s="493">
        <v>290.81666666666666</v>
      </c>
      <c r="K391" s="492">
        <v>284.95</v>
      </c>
      <c r="L391" s="492">
        <v>278.5</v>
      </c>
      <c r="M391" s="492">
        <v>4.2900600000000004</v>
      </c>
    </row>
    <row r="392" spans="1:13">
      <c r="A392" s="254">
        <v>382</v>
      </c>
      <c r="B392" s="495" t="s">
        <v>470</v>
      </c>
      <c r="C392" s="492">
        <v>73.349999999999994</v>
      </c>
      <c r="D392" s="493">
        <v>74.116666666666674</v>
      </c>
      <c r="E392" s="493">
        <v>71.533333333333346</v>
      </c>
      <c r="F392" s="493">
        <v>69.716666666666669</v>
      </c>
      <c r="G392" s="493">
        <v>67.13333333333334</v>
      </c>
      <c r="H392" s="493">
        <v>75.933333333333351</v>
      </c>
      <c r="I392" s="493">
        <v>78.516666666666666</v>
      </c>
      <c r="J392" s="493">
        <v>80.333333333333357</v>
      </c>
      <c r="K392" s="492">
        <v>76.7</v>
      </c>
      <c r="L392" s="492">
        <v>72.3</v>
      </c>
      <c r="M392" s="492">
        <v>61.637309999999999</v>
      </c>
    </row>
    <row r="393" spans="1:13">
      <c r="A393" s="254">
        <v>383</v>
      </c>
      <c r="B393" s="495" t="s">
        <v>471</v>
      </c>
      <c r="C393" s="492">
        <v>1934</v>
      </c>
      <c r="D393" s="493">
        <v>1937.7166666666665</v>
      </c>
      <c r="E393" s="493">
        <v>1915.4333333333329</v>
      </c>
      <c r="F393" s="493">
        <v>1896.8666666666666</v>
      </c>
      <c r="G393" s="493">
        <v>1874.583333333333</v>
      </c>
      <c r="H393" s="493">
        <v>1956.2833333333328</v>
      </c>
      <c r="I393" s="493">
        <v>1978.5666666666662</v>
      </c>
      <c r="J393" s="493">
        <v>1997.1333333333328</v>
      </c>
      <c r="K393" s="492">
        <v>1960</v>
      </c>
      <c r="L393" s="492">
        <v>1919.15</v>
      </c>
      <c r="M393" s="492">
        <v>0.11824999999999999</v>
      </c>
    </row>
    <row r="394" spans="1:13">
      <c r="A394" s="254">
        <v>384</v>
      </c>
      <c r="B394" s="495" t="s">
        <v>472</v>
      </c>
      <c r="C394" s="492">
        <v>321.5</v>
      </c>
      <c r="D394" s="493">
        <v>323.09999999999997</v>
      </c>
      <c r="E394" s="493">
        <v>318.39999999999992</v>
      </c>
      <c r="F394" s="493">
        <v>315.29999999999995</v>
      </c>
      <c r="G394" s="493">
        <v>310.59999999999991</v>
      </c>
      <c r="H394" s="493">
        <v>326.19999999999993</v>
      </c>
      <c r="I394" s="493">
        <v>330.9</v>
      </c>
      <c r="J394" s="493">
        <v>333.99999999999994</v>
      </c>
      <c r="K394" s="492">
        <v>327.8</v>
      </c>
      <c r="L394" s="492">
        <v>320</v>
      </c>
      <c r="M394" s="492">
        <v>2.3641200000000002</v>
      </c>
    </row>
    <row r="395" spans="1:13">
      <c r="A395" s="254">
        <v>385</v>
      </c>
      <c r="B395" s="495" t="s">
        <v>473</v>
      </c>
      <c r="C395" s="492">
        <v>178.45</v>
      </c>
      <c r="D395" s="493">
        <v>179.41666666666666</v>
      </c>
      <c r="E395" s="493">
        <v>177.0333333333333</v>
      </c>
      <c r="F395" s="493">
        <v>175.61666666666665</v>
      </c>
      <c r="G395" s="493">
        <v>173.23333333333329</v>
      </c>
      <c r="H395" s="493">
        <v>180.83333333333331</v>
      </c>
      <c r="I395" s="493">
        <v>183.2166666666667</v>
      </c>
      <c r="J395" s="493">
        <v>184.63333333333333</v>
      </c>
      <c r="K395" s="492">
        <v>181.8</v>
      </c>
      <c r="L395" s="492">
        <v>178</v>
      </c>
      <c r="M395" s="492">
        <v>1.6496900000000001</v>
      </c>
    </row>
    <row r="396" spans="1:13">
      <c r="A396" s="254">
        <v>386</v>
      </c>
      <c r="B396" s="495" t="s">
        <v>474</v>
      </c>
      <c r="C396" s="492">
        <v>874.95</v>
      </c>
      <c r="D396" s="493">
        <v>875.83333333333337</v>
      </c>
      <c r="E396" s="493">
        <v>861.66666666666674</v>
      </c>
      <c r="F396" s="493">
        <v>848.38333333333333</v>
      </c>
      <c r="G396" s="493">
        <v>834.2166666666667</v>
      </c>
      <c r="H396" s="493">
        <v>889.11666666666679</v>
      </c>
      <c r="I396" s="493">
        <v>903.28333333333353</v>
      </c>
      <c r="J396" s="493">
        <v>916.56666666666683</v>
      </c>
      <c r="K396" s="492">
        <v>890</v>
      </c>
      <c r="L396" s="492">
        <v>862.55</v>
      </c>
      <c r="M396" s="492">
        <v>2.1537799999999998</v>
      </c>
    </row>
    <row r="397" spans="1:13">
      <c r="A397" s="254">
        <v>387</v>
      </c>
      <c r="B397" s="495" t="s">
        <v>167</v>
      </c>
      <c r="C397" s="492">
        <v>1994.5</v>
      </c>
      <c r="D397" s="493">
        <v>2006.0166666666667</v>
      </c>
      <c r="E397" s="493">
        <v>1976.0333333333333</v>
      </c>
      <c r="F397" s="493">
        <v>1957.5666666666666</v>
      </c>
      <c r="G397" s="493">
        <v>1927.5833333333333</v>
      </c>
      <c r="H397" s="493">
        <v>2024.4833333333333</v>
      </c>
      <c r="I397" s="493">
        <v>2054.4666666666662</v>
      </c>
      <c r="J397" s="493">
        <v>2072.9333333333334</v>
      </c>
      <c r="K397" s="492">
        <v>2036</v>
      </c>
      <c r="L397" s="492">
        <v>1987.55</v>
      </c>
      <c r="M397" s="492">
        <v>91.509739999999994</v>
      </c>
    </row>
    <row r="398" spans="1:13">
      <c r="A398" s="254">
        <v>388</v>
      </c>
      <c r="B398" s="495" t="s">
        <v>815</v>
      </c>
      <c r="C398" s="492">
        <v>984.2</v>
      </c>
      <c r="D398" s="493">
        <v>987.40000000000009</v>
      </c>
      <c r="E398" s="493">
        <v>968.95000000000016</v>
      </c>
      <c r="F398" s="493">
        <v>953.7</v>
      </c>
      <c r="G398" s="493">
        <v>935.25000000000011</v>
      </c>
      <c r="H398" s="493">
        <v>1002.6500000000002</v>
      </c>
      <c r="I398" s="493">
        <v>1021.1</v>
      </c>
      <c r="J398" s="493">
        <v>1036.3500000000004</v>
      </c>
      <c r="K398" s="492">
        <v>1005.85</v>
      </c>
      <c r="L398" s="492">
        <v>972.15</v>
      </c>
      <c r="M398" s="492">
        <v>18.42192</v>
      </c>
    </row>
    <row r="399" spans="1:13">
      <c r="A399" s="254">
        <v>389</v>
      </c>
      <c r="B399" s="495" t="s">
        <v>274</v>
      </c>
      <c r="C399" s="492">
        <v>928.7</v>
      </c>
      <c r="D399" s="493">
        <v>929.66666666666663</v>
      </c>
      <c r="E399" s="493">
        <v>918.83333333333326</v>
      </c>
      <c r="F399" s="493">
        <v>908.96666666666658</v>
      </c>
      <c r="G399" s="493">
        <v>898.13333333333321</v>
      </c>
      <c r="H399" s="493">
        <v>939.5333333333333</v>
      </c>
      <c r="I399" s="493">
        <v>950.36666666666656</v>
      </c>
      <c r="J399" s="493">
        <v>960.23333333333335</v>
      </c>
      <c r="K399" s="492">
        <v>940.5</v>
      </c>
      <c r="L399" s="492">
        <v>919.8</v>
      </c>
      <c r="M399" s="492">
        <v>13.268330000000001</v>
      </c>
    </row>
    <row r="400" spans="1:13">
      <c r="A400" s="254">
        <v>390</v>
      </c>
      <c r="B400" s="495" t="s">
        <v>476</v>
      </c>
      <c r="C400" s="492">
        <v>25.2</v>
      </c>
      <c r="D400" s="493">
        <v>25.316666666666663</v>
      </c>
      <c r="E400" s="493">
        <v>25.033333333333324</v>
      </c>
      <c r="F400" s="493">
        <v>24.86666666666666</v>
      </c>
      <c r="G400" s="493">
        <v>24.583333333333321</v>
      </c>
      <c r="H400" s="493">
        <v>25.483333333333327</v>
      </c>
      <c r="I400" s="493">
        <v>25.766666666666666</v>
      </c>
      <c r="J400" s="493">
        <v>25.93333333333333</v>
      </c>
      <c r="K400" s="492">
        <v>25.6</v>
      </c>
      <c r="L400" s="492">
        <v>25.15</v>
      </c>
      <c r="M400" s="492">
        <v>12.782870000000001</v>
      </c>
    </row>
    <row r="401" spans="1:13">
      <c r="A401" s="254">
        <v>391</v>
      </c>
      <c r="B401" s="495" t="s">
        <v>477</v>
      </c>
      <c r="C401" s="492">
        <v>2236.5500000000002</v>
      </c>
      <c r="D401" s="493">
        <v>2226.5</v>
      </c>
      <c r="E401" s="493">
        <v>2205.1999999999998</v>
      </c>
      <c r="F401" s="493">
        <v>2173.85</v>
      </c>
      <c r="G401" s="493">
        <v>2152.5499999999997</v>
      </c>
      <c r="H401" s="493">
        <v>2257.85</v>
      </c>
      <c r="I401" s="493">
        <v>2279.15</v>
      </c>
      <c r="J401" s="493">
        <v>2310.5</v>
      </c>
      <c r="K401" s="492">
        <v>2247.8000000000002</v>
      </c>
      <c r="L401" s="492">
        <v>2195.15</v>
      </c>
      <c r="M401" s="492">
        <v>0.26904</v>
      </c>
    </row>
    <row r="402" spans="1:13">
      <c r="A402" s="254">
        <v>392</v>
      </c>
      <c r="B402" s="495" t="s">
        <v>172</v>
      </c>
      <c r="C402" s="492">
        <v>6431.1</v>
      </c>
      <c r="D402" s="493">
        <v>6469.1500000000005</v>
      </c>
      <c r="E402" s="493">
        <v>6348.3000000000011</v>
      </c>
      <c r="F402" s="493">
        <v>6265.5000000000009</v>
      </c>
      <c r="G402" s="493">
        <v>6144.6500000000015</v>
      </c>
      <c r="H402" s="493">
        <v>6551.9500000000007</v>
      </c>
      <c r="I402" s="493">
        <v>6672.8000000000011</v>
      </c>
      <c r="J402" s="493">
        <v>6755.6</v>
      </c>
      <c r="K402" s="492">
        <v>6590</v>
      </c>
      <c r="L402" s="492">
        <v>6386.35</v>
      </c>
      <c r="M402" s="492">
        <v>2.14303</v>
      </c>
    </row>
    <row r="403" spans="1:13">
      <c r="A403" s="254">
        <v>393</v>
      </c>
      <c r="B403" s="495" t="s">
        <v>478</v>
      </c>
      <c r="C403" s="492">
        <v>7551.3</v>
      </c>
      <c r="D403" s="493">
        <v>7529.0999999999995</v>
      </c>
      <c r="E403" s="493">
        <v>7486.1999999999989</v>
      </c>
      <c r="F403" s="493">
        <v>7421.0999999999995</v>
      </c>
      <c r="G403" s="493">
        <v>7378.1999999999989</v>
      </c>
      <c r="H403" s="493">
        <v>7594.1999999999989</v>
      </c>
      <c r="I403" s="493">
        <v>7637.0999999999985</v>
      </c>
      <c r="J403" s="493">
        <v>7702.1999999999989</v>
      </c>
      <c r="K403" s="492">
        <v>7572</v>
      </c>
      <c r="L403" s="492">
        <v>7464</v>
      </c>
      <c r="M403" s="492">
        <v>0.17832000000000001</v>
      </c>
    </row>
    <row r="404" spans="1:13">
      <c r="A404" s="254">
        <v>394</v>
      </c>
      <c r="B404" s="495" t="s">
        <v>479</v>
      </c>
      <c r="C404" s="492">
        <v>5233.3999999999996</v>
      </c>
      <c r="D404" s="493">
        <v>5247.583333333333</v>
      </c>
      <c r="E404" s="493">
        <v>5170.8166666666657</v>
      </c>
      <c r="F404" s="493">
        <v>5108.2333333333327</v>
      </c>
      <c r="G404" s="493">
        <v>5031.4666666666653</v>
      </c>
      <c r="H404" s="493">
        <v>5310.1666666666661</v>
      </c>
      <c r="I404" s="493">
        <v>5386.9333333333343</v>
      </c>
      <c r="J404" s="493">
        <v>5449.5166666666664</v>
      </c>
      <c r="K404" s="492">
        <v>5324.35</v>
      </c>
      <c r="L404" s="492">
        <v>5185</v>
      </c>
      <c r="M404" s="492">
        <v>0.10568</v>
      </c>
    </row>
    <row r="405" spans="1:13">
      <c r="A405" s="254">
        <v>395</v>
      </c>
      <c r="B405" s="495" t="s">
        <v>759</v>
      </c>
      <c r="C405" s="492">
        <v>90.65</v>
      </c>
      <c r="D405" s="493">
        <v>91.083333333333329</v>
      </c>
      <c r="E405" s="493">
        <v>89.666666666666657</v>
      </c>
      <c r="F405" s="493">
        <v>88.683333333333323</v>
      </c>
      <c r="G405" s="493">
        <v>87.266666666666652</v>
      </c>
      <c r="H405" s="493">
        <v>92.066666666666663</v>
      </c>
      <c r="I405" s="493">
        <v>93.48333333333332</v>
      </c>
      <c r="J405" s="493">
        <v>94.466666666666669</v>
      </c>
      <c r="K405" s="492">
        <v>92.5</v>
      </c>
      <c r="L405" s="492">
        <v>90.1</v>
      </c>
      <c r="M405" s="492">
        <v>1.79792</v>
      </c>
    </row>
    <row r="406" spans="1:13">
      <c r="A406" s="254">
        <v>396</v>
      </c>
      <c r="B406" s="495" t="s">
        <v>480</v>
      </c>
      <c r="C406" s="492">
        <v>361.45</v>
      </c>
      <c r="D406" s="493">
        <v>360.14999999999992</v>
      </c>
      <c r="E406" s="493">
        <v>355.39999999999986</v>
      </c>
      <c r="F406" s="493">
        <v>349.34999999999997</v>
      </c>
      <c r="G406" s="493">
        <v>344.59999999999991</v>
      </c>
      <c r="H406" s="493">
        <v>366.19999999999982</v>
      </c>
      <c r="I406" s="493">
        <v>370.94999999999993</v>
      </c>
      <c r="J406" s="493">
        <v>376.99999999999977</v>
      </c>
      <c r="K406" s="492">
        <v>364.9</v>
      </c>
      <c r="L406" s="492">
        <v>354.1</v>
      </c>
      <c r="M406" s="492">
        <v>3.93316</v>
      </c>
    </row>
    <row r="407" spans="1:13">
      <c r="A407" s="254">
        <v>397</v>
      </c>
      <c r="B407" s="495" t="s">
        <v>761</v>
      </c>
      <c r="C407" s="492">
        <v>291.85000000000002</v>
      </c>
      <c r="D407" s="493">
        <v>297.61666666666667</v>
      </c>
      <c r="E407" s="493">
        <v>283.23333333333335</v>
      </c>
      <c r="F407" s="493">
        <v>274.61666666666667</v>
      </c>
      <c r="G407" s="493">
        <v>260.23333333333335</v>
      </c>
      <c r="H407" s="493">
        <v>306.23333333333335</v>
      </c>
      <c r="I407" s="493">
        <v>320.61666666666667</v>
      </c>
      <c r="J407" s="493">
        <v>329.23333333333335</v>
      </c>
      <c r="K407" s="492">
        <v>312</v>
      </c>
      <c r="L407" s="492">
        <v>289</v>
      </c>
      <c r="M407" s="492">
        <v>16.91686</v>
      </c>
    </row>
    <row r="408" spans="1:13">
      <c r="A408" s="254">
        <v>398</v>
      </c>
      <c r="B408" s="495" t="s">
        <v>481</v>
      </c>
      <c r="C408" s="492">
        <v>2036.7</v>
      </c>
      <c r="D408" s="493">
        <v>2060.8333333333335</v>
      </c>
      <c r="E408" s="493">
        <v>2001.7666666666669</v>
      </c>
      <c r="F408" s="493">
        <v>1966.8333333333335</v>
      </c>
      <c r="G408" s="493">
        <v>1907.7666666666669</v>
      </c>
      <c r="H408" s="493">
        <v>2095.7666666666669</v>
      </c>
      <c r="I408" s="493">
        <v>2154.8333333333335</v>
      </c>
      <c r="J408" s="493">
        <v>2189.7666666666669</v>
      </c>
      <c r="K408" s="492">
        <v>2119.9</v>
      </c>
      <c r="L408" s="492">
        <v>2025.9</v>
      </c>
      <c r="M408" s="492">
        <v>4.419E-2</v>
      </c>
    </row>
    <row r="409" spans="1:13">
      <c r="A409" s="254">
        <v>399</v>
      </c>
      <c r="B409" s="495" t="s">
        <v>482</v>
      </c>
      <c r="C409" s="492">
        <v>427.45</v>
      </c>
      <c r="D409" s="493">
        <v>431.18333333333334</v>
      </c>
      <c r="E409" s="493">
        <v>421.76666666666665</v>
      </c>
      <c r="F409" s="493">
        <v>416.08333333333331</v>
      </c>
      <c r="G409" s="493">
        <v>406.66666666666663</v>
      </c>
      <c r="H409" s="493">
        <v>436.86666666666667</v>
      </c>
      <c r="I409" s="493">
        <v>446.2833333333333</v>
      </c>
      <c r="J409" s="493">
        <v>451.9666666666667</v>
      </c>
      <c r="K409" s="492">
        <v>440.6</v>
      </c>
      <c r="L409" s="492">
        <v>425.5</v>
      </c>
      <c r="M409" s="492">
        <v>3.0452599999999999</v>
      </c>
    </row>
    <row r="410" spans="1:13">
      <c r="A410" s="254">
        <v>400</v>
      </c>
      <c r="B410" s="495" t="s">
        <v>760</v>
      </c>
      <c r="C410" s="492">
        <v>104.45</v>
      </c>
      <c r="D410" s="493">
        <v>104.73333333333335</v>
      </c>
      <c r="E410" s="493">
        <v>102.1166666666667</v>
      </c>
      <c r="F410" s="493">
        <v>99.78333333333336</v>
      </c>
      <c r="G410" s="493">
        <v>97.166666666666714</v>
      </c>
      <c r="H410" s="493">
        <v>107.06666666666669</v>
      </c>
      <c r="I410" s="493">
        <v>109.68333333333334</v>
      </c>
      <c r="J410" s="493">
        <v>112.01666666666668</v>
      </c>
      <c r="K410" s="492">
        <v>107.35</v>
      </c>
      <c r="L410" s="492">
        <v>102.4</v>
      </c>
      <c r="M410" s="492">
        <v>22.43947</v>
      </c>
    </row>
    <row r="411" spans="1:13">
      <c r="A411" s="254">
        <v>401</v>
      </c>
      <c r="B411" s="495" t="s">
        <v>483</v>
      </c>
      <c r="C411" s="492">
        <v>199.95</v>
      </c>
      <c r="D411" s="493">
        <v>198.35</v>
      </c>
      <c r="E411" s="493">
        <v>193.14999999999998</v>
      </c>
      <c r="F411" s="493">
        <v>186.35</v>
      </c>
      <c r="G411" s="493">
        <v>181.14999999999998</v>
      </c>
      <c r="H411" s="493">
        <v>205.14999999999998</v>
      </c>
      <c r="I411" s="493">
        <v>210.34999999999997</v>
      </c>
      <c r="J411" s="493">
        <v>217.14999999999998</v>
      </c>
      <c r="K411" s="492">
        <v>203.55</v>
      </c>
      <c r="L411" s="492">
        <v>191.55</v>
      </c>
      <c r="M411" s="492">
        <v>0.97604000000000002</v>
      </c>
    </row>
    <row r="412" spans="1:13">
      <c r="A412" s="254">
        <v>402</v>
      </c>
      <c r="B412" s="495" t="s">
        <v>170</v>
      </c>
      <c r="C412" s="492">
        <v>27910.5</v>
      </c>
      <c r="D412" s="493">
        <v>28050.333333333332</v>
      </c>
      <c r="E412" s="493">
        <v>27668.316666666666</v>
      </c>
      <c r="F412" s="493">
        <v>27426.133333333335</v>
      </c>
      <c r="G412" s="493">
        <v>27044.116666666669</v>
      </c>
      <c r="H412" s="493">
        <v>28292.516666666663</v>
      </c>
      <c r="I412" s="493">
        <v>28674.533333333333</v>
      </c>
      <c r="J412" s="493">
        <v>28916.71666666666</v>
      </c>
      <c r="K412" s="492">
        <v>28432.35</v>
      </c>
      <c r="L412" s="492">
        <v>27808.15</v>
      </c>
      <c r="M412" s="492">
        <v>0.32146999999999998</v>
      </c>
    </row>
    <row r="413" spans="1:13">
      <c r="A413" s="254">
        <v>403</v>
      </c>
      <c r="B413" s="495" t="s">
        <v>484</v>
      </c>
      <c r="C413" s="492">
        <v>1405.7</v>
      </c>
      <c r="D413" s="493">
        <v>1428.2833333333335</v>
      </c>
      <c r="E413" s="493">
        <v>1376.916666666667</v>
      </c>
      <c r="F413" s="493">
        <v>1348.1333333333334</v>
      </c>
      <c r="G413" s="493">
        <v>1296.7666666666669</v>
      </c>
      <c r="H413" s="493">
        <v>1457.0666666666671</v>
      </c>
      <c r="I413" s="493">
        <v>1508.4333333333334</v>
      </c>
      <c r="J413" s="493">
        <v>1537.2166666666672</v>
      </c>
      <c r="K413" s="492">
        <v>1479.65</v>
      </c>
      <c r="L413" s="492">
        <v>1399.5</v>
      </c>
      <c r="M413" s="492">
        <v>0.26288</v>
      </c>
    </row>
    <row r="414" spans="1:13">
      <c r="A414" s="254">
        <v>404</v>
      </c>
      <c r="B414" s="495" t="s">
        <v>173</v>
      </c>
      <c r="C414" s="492">
        <v>1345.05</v>
      </c>
      <c r="D414" s="493">
        <v>1375.2666666666667</v>
      </c>
      <c r="E414" s="493">
        <v>1305.5333333333333</v>
      </c>
      <c r="F414" s="493">
        <v>1266.0166666666667</v>
      </c>
      <c r="G414" s="493">
        <v>1196.2833333333333</v>
      </c>
      <c r="H414" s="493">
        <v>1414.7833333333333</v>
      </c>
      <c r="I414" s="493">
        <v>1484.5166666666664</v>
      </c>
      <c r="J414" s="493">
        <v>1524.0333333333333</v>
      </c>
      <c r="K414" s="492">
        <v>1445</v>
      </c>
      <c r="L414" s="492">
        <v>1335.75</v>
      </c>
      <c r="M414" s="492">
        <v>41.550730000000001</v>
      </c>
    </row>
    <row r="415" spans="1:13">
      <c r="A415" s="254">
        <v>405</v>
      </c>
      <c r="B415" s="495" t="s">
        <v>171</v>
      </c>
      <c r="C415" s="492">
        <v>1881.45</v>
      </c>
      <c r="D415" s="493">
        <v>1887.2666666666667</v>
      </c>
      <c r="E415" s="493">
        <v>1862.1833333333334</v>
      </c>
      <c r="F415" s="493">
        <v>1842.9166666666667</v>
      </c>
      <c r="G415" s="493">
        <v>1817.8333333333335</v>
      </c>
      <c r="H415" s="493">
        <v>1906.5333333333333</v>
      </c>
      <c r="I415" s="493">
        <v>1931.6166666666668</v>
      </c>
      <c r="J415" s="493">
        <v>1950.8833333333332</v>
      </c>
      <c r="K415" s="492">
        <v>1912.35</v>
      </c>
      <c r="L415" s="492">
        <v>1868</v>
      </c>
      <c r="M415" s="492">
        <v>2.1229399999999998</v>
      </c>
    </row>
    <row r="416" spans="1:13">
      <c r="A416" s="254">
        <v>406</v>
      </c>
      <c r="B416" s="495" t="s">
        <v>485</v>
      </c>
      <c r="C416" s="492">
        <v>486.1</v>
      </c>
      <c r="D416" s="493">
        <v>490.5333333333333</v>
      </c>
      <c r="E416" s="493">
        <v>478.56666666666661</v>
      </c>
      <c r="F416" s="493">
        <v>471.0333333333333</v>
      </c>
      <c r="G416" s="493">
        <v>459.06666666666661</v>
      </c>
      <c r="H416" s="493">
        <v>498.06666666666661</v>
      </c>
      <c r="I416" s="493">
        <v>510.0333333333333</v>
      </c>
      <c r="J416" s="493">
        <v>517.56666666666661</v>
      </c>
      <c r="K416" s="492">
        <v>502.5</v>
      </c>
      <c r="L416" s="492">
        <v>483</v>
      </c>
      <c r="M416" s="492">
        <v>1.4237899999999999</v>
      </c>
    </row>
    <row r="417" spans="1:13">
      <c r="A417" s="254">
        <v>407</v>
      </c>
      <c r="B417" s="495" t="s">
        <v>486</v>
      </c>
      <c r="C417" s="492">
        <v>1222.05</v>
      </c>
      <c r="D417" s="493">
        <v>1232.3500000000001</v>
      </c>
      <c r="E417" s="493">
        <v>1207.7000000000003</v>
      </c>
      <c r="F417" s="493">
        <v>1193.3500000000001</v>
      </c>
      <c r="G417" s="493">
        <v>1168.7000000000003</v>
      </c>
      <c r="H417" s="493">
        <v>1246.7000000000003</v>
      </c>
      <c r="I417" s="493">
        <v>1271.3500000000004</v>
      </c>
      <c r="J417" s="493">
        <v>1285.7000000000003</v>
      </c>
      <c r="K417" s="492">
        <v>1257</v>
      </c>
      <c r="L417" s="492">
        <v>1218</v>
      </c>
      <c r="M417" s="492">
        <v>0.13624</v>
      </c>
    </row>
    <row r="418" spans="1:13">
      <c r="A418" s="254">
        <v>408</v>
      </c>
      <c r="B418" s="495" t="s">
        <v>762</v>
      </c>
      <c r="C418" s="492">
        <v>1522.3</v>
      </c>
      <c r="D418" s="493">
        <v>1517.4333333333334</v>
      </c>
      <c r="E418" s="493">
        <v>1489.8666666666668</v>
      </c>
      <c r="F418" s="493">
        <v>1457.4333333333334</v>
      </c>
      <c r="G418" s="493">
        <v>1429.8666666666668</v>
      </c>
      <c r="H418" s="493">
        <v>1549.8666666666668</v>
      </c>
      <c r="I418" s="493">
        <v>1577.4333333333334</v>
      </c>
      <c r="J418" s="493">
        <v>1609.8666666666668</v>
      </c>
      <c r="K418" s="492">
        <v>1545</v>
      </c>
      <c r="L418" s="492">
        <v>1485</v>
      </c>
      <c r="M418" s="492">
        <v>0.89134999999999998</v>
      </c>
    </row>
    <row r="419" spans="1:13">
      <c r="A419" s="254">
        <v>409</v>
      </c>
      <c r="B419" s="495" t="s">
        <v>487</v>
      </c>
      <c r="C419" s="492">
        <v>572.9</v>
      </c>
      <c r="D419" s="493">
        <v>574.63333333333333</v>
      </c>
      <c r="E419" s="493">
        <v>567.26666666666665</v>
      </c>
      <c r="F419" s="493">
        <v>561.63333333333333</v>
      </c>
      <c r="G419" s="493">
        <v>554.26666666666665</v>
      </c>
      <c r="H419" s="493">
        <v>580.26666666666665</v>
      </c>
      <c r="I419" s="493">
        <v>587.63333333333321</v>
      </c>
      <c r="J419" s="493">
        <v>593.26666666666665</v>
      </c>
      <c r="K419" s="492">
        <v>582</v>
      </c>
      <c r="L419" s="492">
        <v>569</v>
      </c>
      <c r="M419" s="492">
        <v>0.47001999999999999</v>
      </c>
    </row>
    <row r="420" spans="1:13">
      <c r="A420" s="254">
        <v>410</v>
      </c>
      <c r="B420" s="495" t="s">
        <v>488</v>
      </c>
      <c r="C420" s="492">
        <v>7.95</v>
      </c>
      <c r="D420" s="493">
        <v>7.9833333333333343</v>
      </c>
      <c r="E420" s="493">
        <v>7.8666666666666689</v>
      </c>
      <c r="F420" s="493">
        <v>7.783333333333335</v>
      </c>
      <c r="G420" s="493">
        <v>7.6666666666666696</v>
      </c>
      <c r="H420" s="493">
        <v>8.0666666666666682</v>
      </c>
      <c r="I420" s="493">
        <v>8.1833333333333353</v>
      </c>
      <c r="J420" s="493">
        <v>8.2666666666666675</v>
      </c>
      <c r="K420" s="492">
        <v>8.1</v>
      </c>
      <c r="L420" s="492">
        <v>7.9</v>
      </c>
      <c r="M420" s="492">
        <v>62.74485</v>
      </c>
    </row>
    <row r="421" spans="1:13">
      <c r="A421" s="254">
        <v>411</v>
      </c>
      <c r="B421" s="495" t="s">
        <v>763</v>
      </c>
      <c r="C421" s="492">
        <v>62.8</v>
      </c>
      <c r="D421" s="493">
        <v>63.1</v>
      </c>
      <c r="E421" s="493">
        <v>62.2</v>
      </c>
      <c r="F421" s="493">
        <v>61.6</v>
      </c>
      <c r="G421" s="493">
        <v>60.7</v>
      </c>
      <c r="H421" s="493">
        <v>63.7</v>
      </c>
      <c r="I421" s="493">
        <v>64.599999999999994</v>
      </c>
      <c r="J421" s="493">
        <v>65.2</v>
      </c>
      <c r="K421" s="492">
        <v>64</v>
      </c>
      <c r="L421" s="492">
        <v>62.5</v>
      </c>
      <c r="M421" s="492">
        <v>26.196069999999999</v>
      </c>
    </row>
    <row r="422" spans="1:13">
      <c r="A422" s="254">
        <v>412</v>
      </c>
      <c r="B422" s="495" t="s">
        <v>489</v>
      </c>
      <c r="C422" s="492">
        <v>102.9</v>
      </c>
      <c r="D422" s="493">
        <v>102.33333333333333</v>
      </c>
      <c r="E422" s="493">
        <v>97.466666666666654</v>
      </c>
      <c r="F422" s="493">
        <v>92.033333333333331</v>
      </c>
      <c r="G422" s="493">
        <v>87.166666666666657</v>
      </c>
      <c r="H422" s="493">
        <v>107.76666666666665</v>
      </c>
      <c r="I422" s="493">
        <v>112.63333333333333</v>
      </c>
      <c r="J422" s="493">
        <v>118.06666666666665</v>
      </c>
      <c r="K422" s="492">
        <v>107.2</v>
      </c>
      <c r="L422" s="492">
        <v>96.9</v>
      </c>
      <c r="M422" s="492">
        <v>18.659770000000002</v>
      </c>
    </row>
    <row r="423" spans="1:13">
      <c r="A423" s="254">
        <v>413</v>
      </c>
      <c r="B423" s="495" t="s">
        <v>169</v>
      </c>
      <c r="C423" s="492">
        <v>353.5</v>
      </c>
      <c r="D423" s="493">
        <v>355.48333333333335</v>
      </c>
      <c r="E423" s="493">
        <v>348.4666666666667</v>
      </c>
      <c r="F423" s="493">
        <v>343.43333333333334</v>
      </c>
      <c r="G423" s="493">
        <v>336.41666666666669</v>
      </c>
      <c r="H423" s="493">
        <v>360.51666666666671</v>
      </c>
      <c r="I423" s="493">
        <v>367.53333333333336</v>
      </c>
      <c r="J423" s="493">
        <v>372.56666666666672</v>
      </c>
      <c r="K423" s="492">
        <v>362.5</v>
      </c>
      <c r="L423" s="492">
        <v>350.45</v>
      </c>
      <c r="M423" s="492">
        <v>538.32839999999999</v>
      </c>
    </row>
    <row r="424" spans="1:13">
      <c r="A424" s="254">
        <v>414</v>
      </c>
      <c r="B424" s="495" t="s">
        <v>168</v>
      </c>
      <c r="C424" s="492">
        <v>119.5</v>
      </c>
      <c r="D424" s="493">
        <v>116.7</v>
      </c>
      <c r="E424" s="493">
        <v>112.05000000000001</v>
      </c>
      <c r="F424" s="493">
        <v>104.60000000000001</v>
      </c>
      <c r="G424" s="493">
        <v>99.950000000000017</v>
      </c>
      <c r="H424" s="493">
        <v>124.15</v>
      </c>
      <c r="I424" s="493">
        <v>128.80000000000001</v>
      </c>
      <c r="J424" s="493">
        <v>136.25</v>
      </c>
      <c r="K424" s="492">
        <v>121.35</v>
      </c>
      <c r="L424" s="492">
        <v>109.25</v>
      </c>
      <c r="M424" s="492">
        <v>2117.4360700000002</v>
      </c>
    </row>
    <row r="425" spans="1:13">
      <c r="A425" s="254">
        <v>415</v>
      </c>
      <c r="B425" s="495" t="s">
        <v>766</v>
      </c>
      <c r="C425" s="492">
        <v>301</v>
      </c>
      <c r="D425" s="493">
        <v>305.13333333333333</v>
      </c>
      <c r="E425" s="493">
        <v>295.36666666666667</v>
      </c>
      <c r="F425" s="493">
        <v>289.73333333333335</v>
      </c>
      <c r="G425" s="493">
        <v>279.9666666666667</v>
      </c>
      <c r="H425" s="493">
        <v>310.76666666666665</v>
      </c>
      <c r="I425" s="493">
        <v>320.5333333333333</v>
      </c>
      <c r="J425" s="493">
        <v>326.16666666666663</v>
      </c>
      <c r="K425" s="492">
        <v>314.89999999999998</v>
      </c>
      <c r="L425" s="492">
        <v>299.5</v>
      </c>
      <c r="M425" s="492">
        <v>7.10785</v>
      </c>
    </row>
    <row r="426" spans="1:13">
      <c r="A426" s="254">
        <v>416</v>
      </c>
      <c r="B426" s="495" t="s">
        <v>836</v>
      </c>
      <c r="C426" s="492">
        <v>230.45</v>
      </c>
      <c r="D426" s="493">
        <v>232.23333333333332</v>
      </c>
      <c r="E426" s="493">
        <v>228.11666666666665</v>
      </c>
      <c r="F426" s="493">
        <v>225.78333333333333</v>
      </c>
      <c r="G426" s="493">
        <v>221.66666666666666</v>
      </c>
      <c r="H426" s="493">
        <v>234.56666666666663</v>
      </c>
      <c r="I426" s="493">
        <v>238.68333333333331</v>
      </c>
      <c r="J426" s="493">
        <v>241.01666666666662</v>
      </c>
      <c r="K426" s="492">
        <v>236.35</v>
      </c>
      <c r="L426" s="492">
        <v>229.9</v>
      </c>
      <c r="M426" s="492">
        <v>5.5627899999999997</v>
      </c>
    </row>
    <row r="427" spans="1:13">
      <c r="A427" s="254">
        <v>417</v>
      </c>
      <c r="B427" s="495" t="s">
        <v>174</v>
      </c>
      <c r="C427" s="492">
        <v>864.75</v>
      </c>
      <c r="D427" s="493">
        <v>871.88333333333333</v>
      </c>
      <c r="E427" s="493">
        <v>853.86666666666667</v>
      </c>
      <c r="F427" s="493">
        <v>842.98333333333335</v>
      </c>
      <c r="G427" s="493">
        <v>824.9666666666667</v>
      </c>
      <c r="H427" s="493">
        <v>882.76666666666665</v>
      </c>
      <c r="I427" s="493">
        <v>900.7833333333333</v>
      </c>
      <c r="J427" s="493">
        <v>911.66666666666663</v>
      </c>
      <c r="K427" s="492">
        <v>889.9</v>
      </c>
      <c r="L427" s="492">
        <v>861</v>
      </c>
      <c r="M427" s="492">
        <v>3.74064</v>
      </c>
    </row>
    <row r="428" spans="1:13">
      <c r="A428" s="254">
        <v>418</v>
      </c>
      <c r="B428" s="495" t="s">
        <v>490</v>
      </c>
      <c r="C428" s="492">
        <v>657.1</v>
      </c>
      <c r="D428" s="493">
        <v>654.86666666666667</v>
      </c>
      <c r="E428" s="493">
        <v>634.7833333333333</v>
      </c>
      <c r="F428" s="493">
        <v>612.46666666666658</v>
      </c>
      <c r="G428" s="493">
        <v>592.38333333333321</v>
      </c>
      <c r="H428" s="493">
        <v>677.18333333333339</v>
      </c>
      <c r="I428" s="493">
        <v>697.26666666666665</v>
      </c>
      <c r="J428" s="493">
        <v>719.58333333333348</v>
      </c>
      <c r="K428" s="492">
        <v>674.95</v>
      </c>
      <c r="L428" s="492">
        <v>632.54999999999995</v>
      </c>
      <c r="M428" s="492">
        <v>8.5938099999999995</v>
      </c>
    </row>
    <row r="429" spans="1:13">
      <c r="A429" s="254">
        <v>419</v>
      </c>
      <c r="B429" s="495" t="s">
        <v>793</v>
      </c>
      <c r="C429" s="492">
        <v>299.2</v>
      </c>
      <c r="D429" s="493">
        <v>302.45</v>
      </c>
      <c r="E429" s="493">
        <v>295.25</v>
      </c>
      <c r="F429" s="493">
        <v>291.3</v>
      </c>
      <c r="G429" s="493">
        <v>284.10000000000002</v>
      </c>
      <c r="H429" s="493">
        <v>306.39999999999998</v>
      </c>
      <c r="I429" s="493">
        <v>313.59999999999991</v>
      </c>
      <c r="J429" s="493">
        <v>317.54999999999995</v>
      </c>
      <c r="K429" s="492">
        <v>309.64999999999998</v>
      </c>
      <c r="L429" s="492">
        <v>298.5</v>
      </c>
      <c r="M429" s="492">
        <v>3.6774399999999998</v>
      </c>
    </row>
    <row r="430" spans="1:13">
      <c r="A430" s="254">
        <v>420</v>
      </c>
      <c r="B430" s="495" t="s">
        <v>491</v>
      </c>
      <c r="C430" s="492">
        <v>174.9</v>
      </c>
      <c r="D430" s="493">
        <v>176.58333333333334</v>
      </c>
      <c r="E430" s="493">
        <v>170.86666666666667</v>
      </c>
      <c r="F430" s="493">
        <v>166.83333333333334</v>
      </c>
      <c r="G430" s="493">
        <v>161.11666666666667</v>
      </c>
      <c r="H430" s="493">
        <v>180.61666666666667</v>
      </c>
      <c r="I430" s="493">
        <v>186.33333333333331</v>
      </c>
      <c r="J430" s="493">
        <v>190.36666666666667</v>
      </c>
      <c r="K430" s="492">
        <v>182.3</v>
      </c>
      <c r="L430" s="492">
        <v>172.55</v>
      </c>
      <c r="M430" s="492">
        <v>14.624930000000001</v>
      </c>
    </row>
    <row r="431" spans="1:13">
      <c r="A431" s="254">
        <v>421</v>
      </c>
      <c r="B431" s="495" t="s">
        <v>175</v>
      </c>
      <c r="C431" s="492">
        <v>654.45000000000005</v>
      </c>
      <c r="D431" s="493">
        <v>653.7166666666667</v>
      </c>
      <c r="E431" s="493">
        <v>640.83333333333337</v>
      </c>
      <c r="F431" s="493">
        <v>627.2166666666667</v>
      </c>
      <c r="G431" s="493">
        <v>614.33333333333337</v>
      </c>
      <c r="H431" s="493">
        <v>667.33333333333337</v>
      </c>
      <c r="I431" s="493">
        <v>680.21666666666658</v>
      </c>
      <c r="J431" s="493">
        <v>693.83333333333337</v>
      </c>
      <c r="K431" s="492">
        <v>666.6</v>
      </c>
      <c r="L431" s="492">
        <v>640.1</v>
      </c>
      <c r="M431" s="492">
        <v>108.74266</v>
      </c>
    </row>
    <row r="432" spans="1:13">
      <c r="A432" s="254">
        <v>422</v>
      </c>
      <c r="B432" s="495" t="s">
        <v>176</v>
      </c>
      <c r="C432" s="492">
        <v>543.35</v>
      </c>
      <c r="D432" s="493">
        <v>537.93333333333339</v>
      </c>
      <c r="E432" s="493">
        <v>525.91666666666674</v>
      </c>
      <c r="F432" s="493">
        <v>508.48333333333335</v>
      </c>
      <c r="G432" s="493">
        <v>496.4666666666667</v>
      </c>
      <c r="H432" s="493">
        <v>555.36666666666679</v>
      </c>
      <c r="I432" s="493">
        <v>567.38333333333344</v>
      </c>
      <c r="J432" s="493">
        <v>584.81666666666683</v>
      </c>
      <c r="K432" s="492">
        <v>549.95000000000005</v>
      </c>
      <c r="L432" s="492">
        <v>520.5</v>
      </c>
      <c r="M432" s="492">
        <v>139.10216</v>
      </c>
    </row>
    <row r="433" spans="1:13">
      <c r="A433" s="254">
        <v>423</v>
      </c>
      <c r="B433" s="495" t="s">
        <v>492</v>
      </c>
      <c r="C433" s="492">
        <v>2481.1</v>
      </c>
      <c r="D433" s="493">
        <v>2493.2166666666667</v>
      </c>
      <c r="E433" s="493">
        <v>2457.8833333333332</v>
      </c>
      <c r="F433" s="493">
        <v>2434.6666666666665</v>
      </c>
      <c r="G433" s="493">
        <v>2399.333333333333</v>
      </c>
      <c r="H433" s="493">
        <v>2516.4333333333334</v>
      </c>
      <c r="I433" s="493">
        <v>2551.7666666666664</v>
      </c>
      <c r="J433" s="493">
        <v>2574.9833333333336</v>
      </c>
      <c r="K433" s="492">
        <v>2528.5500000000002</v>
      </c>
      <c r="L433" s="492">
        <v>2470</v>
      </c>
      <c r="M433" s="492">
        <v>1.93303</v>
      </c>
    </row>
    <row r="434" spans="1:13">
      <c r="A434" s="254">
        <v>424</v>
      </c>
      <c r="B434" s="495" t="s">
        <v>493</v>
      </c>
      <c r="C434" s="492">
        <v>698.6</v>
      </c>
      <c r="D434" s="493">
        <v>693.94999999999993</v>
      </c>
      <c r="E434" s="493">
        <v>676.89999999999986</v>
      </c>
      <c r="F434" s="493">
        <v>655.19999999999993</v>
      </c>
      <c r="G434" s="493">
        <v>638.14999999999986</v>
      </c>
      <c r="H434" s="493">
        <v>715.64999999999986</v>
      </c>
      <c r="I434" s="493">
        <v>732.69999999999982</v>
      </c>
      <c r="J434" s="493">
        <v>754.39999999999986</v>
      </c>
      <c r="K434" s="492">
        <v>711</v>
      </c>
      <c r="L434" s="492">
        <v>672.25</v>
      </c>
      <c r="M434" s="492">
        <v>0.83772999999999997</v>
      </c>
    </row>
    <row r="435" spans="1:13">
      <c r="A435" s="254">
        <v>425</v>
      </c>
      <c r="B435" s="495" t="s">
        <v>494</v>
      </c>
      <c r="C435" s="492">
        <v>266.85000000000002</v>
      </c>
      <c r="D435" s="493">
        <v>268.28333333333336</v>
      </c>
      <c r="E435" s="493">
        <v>263.56666666666672</v>
      </c>
      <c r="F435" s="493">
        <v>260.28333333333336</v>
      </c>
      <c r="G435" s="493">
        <v>255.56666666666672</v>
      </c>
      <c r="H435" s="493">
        <v>271.56666666666672</v>
      </c>
      <c r="I435" s="493">
        <v>276.2833333333333</v>
      </c>
      <c r="J435" s="493">
        <v>279.56666666666672</v>
      </c>
      <c r="K435" s="492">
        <v>273</v>
      </c>
      <c r="L435" s="492">
        <v>265</v>
      </c>
      <c r="M435" s="492">
        <v>5.8066899999999997</v>
      </c>
    </row>
    <row r="436" spans="1:13">
      <c r="A436" s="254">
        <v>426</v>
      </c>
      <c r="B436" s="495" t="s">
        <v>495</v>
      </c>
      <c r="C436" s="492">
        <v>260.45</v>
      </c>
      <c r="D436" s="493">
        <v>261.8</v>
      </c>
      <c r="E436" s="493">
        <v>258.65000000000003</v>
      </c>
      <c r="F436" s="493">
        <v>256.85000000000002</v>
      </c>
      <c r="G436" s="493">
        <v>253.70000000000005</v>
      </c>
      <c r="H436" s="493">
        <v>263.60000000000002</v>
      </c>
      <c r="I436" s="493">
        <v>266.75</v>
      </c>
      <c r="J436" s="493">
        <v>268.55</v>
      </c>
      <c r="K436" s="492">
        <v>264.95</v>
      </c>
      <c r="L436" s="492">
        <v>260</v>
      </c>
      <c r="M436" s="492">
        <v>0.28636</v>
      </c>
    </row>
    <row r="437" spans="1:13">
      <c r="A437" s="254">
        <v>427</v>
      </c>
      <c r="B437" s="495" t="s">
        <v>496</v>
      </c>
      <c r="C437" s="492">
        <v>2049.5500000000002</v>
      </c>
      <c r="D437" s="493">
        <v>2050.4</v>
      </c>
      <c r="E437" s="493">
        <v>2007.4500000000003</v>
      </c>
      <c r="F437" s="493">
        <v>1965.3500000000001</v>
      </c>
      <c r="G437" s="493">
        <v>1922.4000000000003</v>
      </c>
      <c r="H437" s="493">
        <v>2092.5</v>
      </c>
      <c r="I437" s="493">
        <v>2135.4499999999998</v>
      </c>
      <c r="J437" s="493">
        <v>2177.5500000000002</v>
      </c>
      <c r="K437" s="492">
        <v>2093.35</v>
      </c>
      <c r="L437" s="492">
        <v>2008.3</v>
      </c>
      <c r="M437" s="492">
        <v>0.60502999999999996</v>
      </c>
    </row>
    <row r="438" spans="1:13">
      <c r="A438" s="254">
        <v>428</v>
      </c>
      <c r="B438" s="495" t="s">
        <v>764</v>
      </c>
      <c r="C438" s="492">
        <v>727.8</v>
      </c>
      <c r="D438" s="493">
        <v>697.63333333333333</v>
      </c>
      <c r="E438" s="493">
        <v>660.26666666666665</v>
      </c>
      <c r="F438" s="493">
        <v>592.73333333333335</v>
      </c>
      <c r="G438" s="493">
        <v>555.36666666666667</v>
      </c>
      <c r="H438" s="493">
        <v>765.16666666666663</v>
      </c>
      <c r="I438" s="493">
        <v>802.53333333333319</v>
      </c>
      <c r="J438" s="493">
        <v>870.06666666666661</v>
      </c>
      <c r="K438" s="492">
        <v>735</v>
      </c>
      <c r="L438" s="492">
        <v>630.1</v>
      </c>
      <c r="M438" s="492">
        <v>4.9875400000000001</v>
      </c>
    </row>
    <row r="439" spans="1:13">
      <c r="A439" s="254">
        <v>429</v>
      </c>
      <c r="B439" s="495" t="s">
        <v>814</v>
      </c>
      <c r="C439" s="492">
        <v>541.04999999999995</v>
      </c>
      <c r="D439" s="493">
        <v>541.36666666666667</v>
      </c>
      <c r="E439" s="493">
        <v>536.08333333333337</v>
      </c>
      <c r="F439" s="493">
        <v>531.11666666666667</v>
      </c>
      <c r="G439" s="493">
        <v>525.83333333333337</v>
      </c>
      <c r="H439" s="493">
        <v>546.33333333333337</v>
      </c>
      <c r="I439" s="493">
        <v>551.61666666666667</v>
      </c>
      <c r="J439" s="493">
        <v>556.58333333333337</v>
      </c>
      <c r="K439" s="492">
        <v>546.65</v>
      </c>
      <c r="L439" s="492">
        <v>536.4</v>
      </c>
      <c r="M439" s="492">
        <v>2.3014000000000001</v>
      </c>
    </row>
    <row r="440" spans="1:13">
      <c r="A440" s="254">
        <v>430</v>
      </c>
      <c r="B440" s="495" t="s">
        <v>497</v>
      </c>
      <c r="C440" s="492">
        <v>4.8</v>
      </c>
      <c r="D440" s="493">
        <v>4.7833333333333332</v>
      </c>
      <c r="E440" s="493">
        <v>4.5166666666666666</v>
      </c>
      <c r="F440" s="493">
        <v>4.2333333333333334</v>
      </c>
      <c r="G440" s="493">
        <v>3.9666666666666668</v>
      </c>
      <c r="H440" s="493">
        <v>5.0666666666666664</v>
      </c>
      <c r="I440" s="493">
        <v>5.3333333333333321</v>
      </c>
      <c r="J440" s="493">
        <v>5.6166666666666663</v>
      </c>
      <c r="K440" s="492">
        <v>5.05</v>
      </c>
      <c r="L440" s="492">
        <v>4.5</v>
      </c>
      <c r="M440" s="492">
        <v>345.55117000000001</v>
      </c>
    </row>
    <row r="441" spans="1:13">
      <c r="A441" s="254">
        <v>431</v>
      </c>
      <c r="B441" s="495" t="s">
        <v>498</v>
      </c>
      <c r="C441" s="492">
        <v>132.05000000000001</v>
      </c>
      <c r="D441" s="493">
        <v>134.01666666666668</v>
      </c>
      <c r="E441" s="493">
        <v>128.23333333333335</v>
      </c>
      <c r="F441" s="493">
        <v>124.41666666666666</v>
      </c>
      <c r="G441" s="493">
        <v>118.63333333333333</v>
      </c>
      <c r="H441" s="493">
        <v>137.83333333333337</v>
      </c>
      <c r="I441" s="493">
        <v>143.61666666666673</v>
      </c>
      <c r="J441" s="493">
        <v>147.43333333333339</v>
      </c>
      <c r="K441" s="492">
        <v>139.80000000000001</v>
      </c>
      <c r="L441" s="492">
        <v>130.19999999999999</v>
      </c>
      <c r="M441" s="492">
        <v>1.40696</v>
      </c>
    </row>
    <row r="442" spans="1:13">
      <c r="A442" s="254">
        <v>432</v>
      </c>
      <c r="B442" s="495" t="s">
        <v>765</v>
      </c>
      <c r="C442" s="492">
        <v>1470.25</v>
      </c>
      <c r="D442" s="493">
        <v>1476.3166666666666</v>
      </c>
      <c r="E442" s="493">
        <v>1457.7333333333331</v>
      </c>
      <c r="F442" s="493">
        <v>1445.2166666666665</v>
      </c>
      <c r="G442" s="493">
        <v>1426.633333333333</v>
      </c>
      <c r="H442" s="493">
        <v>1488.8333333333333</v>
      </c>
      <c r="I442" s="493">
        <v>1507.4166666666667</v>
      </c>
      <c r="J442" s="493">
        <v>1519.9333333333334</v>
      </c>
      <c r="K442" s="492">
        <v>1494.9</v>
      </c>
      <c r="L442" s="492">
        <v>1463.8</v>
      </c>
      <c r="M442" s="492">
        <v>5.8169999999999999E-2</v>
      </c>
    </row>
    <row r="443" spans="1:13">
      <c r="A443" s="254">
        <v>433</v>
      </c>
      <c r="B443" s="495" t="s">
        <v>499</v>
      </c>
      <c r="C443" s="492">
        <v>1176.6500000000001</v>
      </c>
      <c r="D443" s="493">
        <v>1183.8833333333334</v>
      </c>
      <c r="E443" s="493">
        <v>1162.7666666666669</v>
      </c>
      <c r="F443" s="493">
        <v>1148.8833333333334</v>
      </c>
      <c r="G443" s="493">
        <v>1127.7666666666669</v>
      </c>
      <c r="H443" s="493">
        <v>1197.7666666666669</v>
      </c>
      <c r="I443" s="493">
        <v>1218.8833333333332</v>
      </c>
      <c r="J443" s="493">
        <v>1232.7666666666669</v>
      </c>
      <c r="K443" s="492">
        <v>1205</v>
      </c>
      <c r="L443" s="492">
        <v>1170</v>
      </c>
      <c r="M443" s="492">
        <v>0.93979999999999997</v>
      </c>
    </row>
    <row r="444" spans="1:13">
      <c r="A444" s="254">
        <v>434</v>
      </c>
      <c r="B444" s="495" t="s">
        <v>275</v>
      </c>
      <c r="C444" s="492">
        <v>553.75</v>
      </c>
      <c r="D444" s="493">
        <v>559.75</v>
      </c>
      <c r="E444" s="493">
        <v>545.1</v>
      </c>
      <c r="F444" s="493">
        <v>536.45000000000005</v>
      </c>
      <c r="G444" s="493">
        <v>521.80000000000007</v>
      </c>
      <c r="H444" s="493">
        <v>568.4</v>
      </c>
      <c r="I444" s="493">
        <v>583.05000000000007</v>
      </c>
      <c r="J444" s="493">
        <v>591.69999999999993</v>
      </c>
      <c r="K444" s="492">
        <v>574.4</v>
      </c>
      <c r="L444" s="492">
        <v>551.1</v>
      </c>
      <c r="M444" s="492">
        <v>15.129770000000001</v>
      </c>
    </row>
    <row r="445" spans="1:13">
      <c r="A445" s="254">
        <v>435</v>
      </c>
      <c r="B445" s="495" t="s">
        <v>500</v>
      </c>
      <c r="C445" s="492">
        <v>889.3</v>
      </c>
      <c r="D445" s="493">
        <v>891.34999999999991</v>
      </c>
      <c r="E445" s="493">
        <v>878.04999999999984</v>
      </c>
      <c r="F445" s="493">
        <v>866.8</v>
      </c>
      <c r="G445" s="493">
        <v>853.49999999999989</v>
      </c>
      <c r="H445" s="493">
        <v>902.5999999999998</v>
      </c>
      <c r="I445" s="493">
        <v>915.9</v>
      </c>
      <c r="J445" s="493">
        <v>927.14999999999975</v>
      </c>
      <c r="K445" s="492">
        <v>904.65</v>
      </c>
      <c r="L445" s="492">
        <v>880.1</v>
      </c>
      <c r="M445" s="492">
        <v>6.5280000000000005E-2</v>
      </c>
    </row>
    <row r="446" spans="1:13">
      <c r="A446" s="254">
        <v>436</v>
      </c>
      <c r="B446" s="495" t="s">
        <v>501</v>
      </c>
      <c r="C446" s="492">
        <v>484.15</v>
      </c>
      <c r="D446" s="493">
        <v>484.76666666666665</v>
      </c>
      <c r="E446" s="493">
        <v>479.0333333333333</v>
      </c>
      <c r="F446" s="493">
        <v>473.91666666666663</v>
      </c>
      <c r="G446" s="493">
        <v>468.18333333333328</v>
      </c>
      <c r="H446" s="493">
        <v>489.88333333333333</v>
      </c>
      <c r="I446" s="493">
        <v>495.61666666666667</v>
      </c>
      <c r="J446" s="493">
        <v>500.73333333333335</v>
      </c>
      <c r="K446" s="492">
        <v>490.5</v>
      </c>
      <c r="L446" s="492">
        <v>479.65</v>
      </c>
      <c r="M446" s="492">
        <v>4.9919999999999999E-2</v>
      </c>
    </row>
    <row r="447" spans="1:13">
      <c r="A447" s="254">
        <v>437</v>
      </c>
      <c r="B447" s="495" t="s">
        <v>502</v>
      </c>
      <c r="C447" s="492">
        <v>7401.25</v>
      </c>
      <c r="D447" s="493">
        <v>7509.7666666666664</v>
      </c>
      <c r="E447" s="493">
        <v>7259.4833333333327</v>
      </c>
      <c r="F447" s="493">
        <v>7117.7166666666662</v>
      </c>
      <c r="G447" s="493">
        <v>6867.4333333333325</v>
      </c>
      <c r="H447" s="493">
        <v>7651.5333333333328</v>
      </c>
      <c r="I447" s="493">
        <v>7901.8166666666657</v>
      </c>
      <c r="J447" s="493">
        <v>8043.583333333333</v>
      </c>
      <c r="K447" s="492">
        <v>7760.05</v>
      </c>
      <c r="L447" s="492">
        <v>7368</v>
      </c>
      <c r="M447" s="492">
        <v>0.11224000000000001</v>
      </c>
    </row>
    <row r="448" spans="1:13">
      <c r="A448" s="254">
        <v>438</v>
      </c>
      <c r="B448" s="495" t="s">
        <v>503</v>
      </c>
      <c r="C448" s="492">
        <v>285.05</v>
      </c>
      <c r="D448" s="493">
        <v>286.01666666666665</v>
      </c>
      <c r="E448" s="493">
        <v>277.0333333333333</v>
      </c>
      <c r="F448" s="493">
        <v>269.01666666666665</v>
      </c>
      <c r="G448" s="493">
        <v>260.0333333333333</v>
      </c>
      <c r="H448" s="493">
        <v>294.0333333333333</v>
      </c>
      <c r="I448" s="493">
        <v>303.01666666666665</v>
      </c>
      <c r="J448" s="493">
        <v>311.0333333333333</v>
      </c>
      <c r="K448" s="492">
        <v>295</v>
      </c>
      <c r="L448" s="492">
        <v>278</v>
      </c>
      <c r="M448" s="492">
        <v>0.78447999999999996</v>
      </c>
    </row>
    <row r="449" spans="1:13">
      <c r="A449" s="254">
        <v>439</v>
      </c>
      <c r="B449" s="495" t="s">
        <v>504</v>
      </c>
      <c r="C449" s="492">
        <v>33.950000000000003</v>
      </c>
      <c r="D449" s="493">
        <v>33.883333333333333</v>
      </c>
      <c r="E449" s="493">
        <v>33.366666666666667</v>
      </c>
      <c r="F449" s="493">
        <v>32.783333333333331</v>
      </c>
      <c r="G449" s="493">
        <v>32.266666666666666</v>
      </c>
      <c r="H449" s="493">
        <v>34.466666666666669</v>
      </c>
      <c r="I449" s="493">
        <v>34.983333333333334</v>
      </c>
      <c r="J449" s="493">
        <v>35.56666666666667</v>
      </c>
      <c r="K449" s="492">
        <v>34.4</v>
      </c>
      <c r="L449" s="492">
        <v>33.299999999999997</v>
      </c>
      <c r="M449" s="492">
        <v>81.15531</v>
      </c>
    </row>
    <row r="450" spans="1:13">
      <c r="A450" s="254">
        <v>440</v>
      </c>
      <c r="B450" s="495" t="s">
        <v>188</v>
      </c>
      <c r="C450" s="492">
        <v>630.9</v>
      </c>
      <c r="D450" s="493">
        <v>630.98333333333335</v>
      </c>
      <c r="E450" s="493">
        <v>621.9666666666667</v>
      </c>
      <c r="F450" s="493">
        <v>613.0333333333333</v>
      </c>
      <c r="G450" s="493">
        <v>604.01666666666665</v>
      </c>
      <c r="H450" s="493">
        <v>639.91666666666674</v>
      </c>
      <c r="I450" s="493">
        <v>648.93333333333339</v>
      </c>
      <c r="J450" s="493">
        <v>657.86666666666679</v>
      </c>
      <c r="K450" s="492">
        <v>640</v>
      </c>
      <c r="L450" s="492">
        <v>622.04999999999995</v>
      </c>
      <c r="M450" s="492">
        <v>30.96434</v>
      </c>
    </row>
    <row r="451" spans="1:13">
      <c r="A451" s="254">
        <v>441</v>
      </c>
      <c r="B451" s="495" t="s">
        <v>767</v>
      </c>
      <c r="C451" s="492">
        <v>16762.2</v>
      </c>
      <c r="D451" s="493">
        <v>16614.7</v>
      </c>
      <c r="E451" s="493">
        <v>16329.400000000001</v>
      </c>
      <c r="F451" s="493">
        <v>15896.6</v>
      </c>
      <c r="G451" s="493">
        <v>15611.300000000001</v>
      </c>
      <c r="H451" s="493">
        <v>17047.5</v>
      </c>
      <c r="I451" s="493">
        <v>17332.799999999996</v>
      </c>
      <c r="J451" s="493">
        <v>17765.600000000002</v>
      </c>
      <c r="K451" s="492">
        <v>16900</v>
      </c>
      <c r="L451" s="492">
        <v>16181.9</v>
      </c>
      <c r="M451" s="492">
        <v>2.8160000000000001E-2</v>
      </c>
    </row>
    <row r="452" spans="1:13">
      <c r="A452" s="254">
        <v>442</v>
      </c>
      <c r="B452" s="495" t="s">
        <v>177</v>
      </c>
      <c r="C452" s="492">
        <v>792.45</v>
      </c>
      <c r="D452" s="493">
        <v>779.93333333333339</v>
      </c>
      <c r="E452" s="493">
        <v>762.86666666666679</v>
      </c>
      <c r="F452" s="493">
        <v>733.28333333333342</v>
      </c>
      <c r="G452" s="493">
        <v>716.21666666666681</v>
      </c>
      <c r="H452" s="493">
        <v>809.51666666666677</v>
      </c>
      <c r="I452" s="493">
        <v>826.58333333333337</v>
      </c>
      <c r="J452" s="493">
        <v>856.16666666666674</v>
      </c>
      <c r="K452" s="492">
        <v>797</v>
      </c>
      <c r="L452" s="492">
        <v>750.35</v>
      </c>
      <c r="M452" s="492">
        <v>92.131119999999996</v>
      </c>
    </row>
    <row r="453" spans="1:13">
      <c r="A453" s="254">
        <v>443</v>
      </c>
      <c r="B453" s="495" t="s">
        <v>768</v>
      </c>
      <c r="C453" s="492">
        <v>131</v>
      </c>
      <c r="D453" s="493">
        <v>133.28333333333333</v>
      </c>
      <c r="E453" s="493">
        <v>126.71666666666667</v>
      </c>
      <c r="F453" s="493">
        <v>122.43333333333334</v>
      </c>
      <c r="G453" s="493">
        <v>115.86666666666667</v>
      </c>
      <c r="H453" s="493">
        <v>137.56666666666666</v>
      </c>
      <c r="I453" s="493">
        <v>144.13333333333333</v>
      </c>
      <c r="J453" s="493">
        <v>148.41666666666666</v>
      </c>
      <c r="K453" s="492">
        <v>139.85</v>
      </c>
      <c r="L453" s="492">
        <v>129</v>
      </c>
      <c r="M453" s="492">
        <v>146.20229</v>
      </c>
    </row>
    <row r="454" spans="1:13">
      <c r="A454" s="254">
        <v>444</v>
      </c>
      <c r="B454" s="495" t="s">
        <v>769</v>
      </c>
      <c r="C454" s="492">
        <v>1100.2</v>
      </c>
      <c r="D454" s="493">
        <v>1102.0166666666667</v>
      </c>
      <c r="E454" s="493">
        <v>1079.1833333333334</v>
      </c>
      <c r="F454" s="493">
        <v>1058.1666666666667</v>
      </c>
      <c r="G454" s="493">
        <v>1035.3333333333335</v>
      </c>
      <c r="H454" s="493">
        <v>1123.0333333333333</v>
      </c>
      <c r="I454" s="493">
        <v>1145.8666666666668</v>
      </c>
      <c r="J454" s="493">
        <v>1166.8833333333332</v>
      </c>
      <c r="K454" s="492">
        <v>1124.8499999999999</v>
      </c>
      <c r="L454" s="492">
        <v>1081</v>
      </c>
      <c r="M454" s="492">
        <v>6.4363900000000003</v>
      </c>
    </row>
    <row r="455" spans="1:13">
      <c r="A455" s="254">
        <v>445</v>
      </c>
      <c r="B455" s="495" t="s">
        <v>183</v>
      </c>
      <c r="C455" s="492">
        <v>3035.65</v>
      </c>
      <c r="D455" s="493">
        <v>3062.5666666666671</v>
      </c>
      <c r="E455" s="493">
        <v>2993.0833333333339</v>
      </c>
      <c r="F455" s="493">
        <v>2950.5166666666669</v>
      </c>
      <c r="G455" s="493">
        <v>2881.0333333333338</v>
      </c>
      <c r="H455" s="493">
        <v>3105.1333333333341</v>
      </c>
      <c r="I455" s="493">
        <v>3174.6166666666668</v>
      </c>
      <c r="J455" s="493">
        <v>3217.1833333333343</v>
      </c>
      <c r="K455" s="492">
        <v>3132.05</v>
      </c>
      <c r="L455" s="492">
        <v>3020</v>
      </c>
      <c r="M455" s="492">
        <v>30.723050000000001</v>
      </c>
    </row>
    <row r="456" spans="1:13">
      <c r="A456" s="254">
        <v>446</v>
      </c>
      <c r="B456" s="495" t="s">
        <v>804</v>
      </c>
      <c r="C456" s="492">
        <v>669.5</v>
      </c>
      <c r="D456" s="493">
        <v>670.85</v>
      </c>
      <c r="E456" s="493">
        <v>663.7</v>
      </c>
      <c r="F456" s="493">
        <v>657.9</v>
      </c>
      <c r="G456" s="493">
        <v>650.75</v>
      </c>
      <c r="H456" s="493">
        <v>676.65000000000009</v>
      </c>
      <c r="I456" s="493">
        <v>683.8</v>
      </c>
      <c r="J456" s="493">
        <v>689.60000000000014</v>
      </c>
      <c r="K456" s="492">
        <v>678</v>
      </c>
      <c r="L456" s="492">
        <v>665.05</v>
      </c>
      <c r="M456" s="492">
        <v>22.06232</v>
      </c>
    </row>
    <row r="457" spans="1:13">
      <c r="A457" s="254">
        <v>447</v>
      </c>
      <c r="B457" s="495" t="s">
        <v>178</v>
      </c>
      <c r="C457" s="492">
        <v>3480.1</v>
      </c>
      <c r="D457" s="493">
        <v>3439.9</v>
      </c>
      <c r="E457" s="493">
        <v>3360.2000000000003</v>
      </c>
      <c r="F457" s="493">
        <v>3240.3</v>
      </c>
      <c r="G457" s="493">
        <v>3160.6000000000004</v>
      </c>
      <c r="H457" s="493">
        <v>3559.8</v>
      </c>
      <c r="I457" s="493">
        <v>3639.5</v>
      </c>
      <c r="J457" s="493">
        <v>3759.4</v>
      </c>
      <c r="K457" s="492">
        <v>3519.6</v>
      </c>
      <c r="L457" s="492">
        <v>3320</v>
      </c>
      <c r="M457" s="492">
        <v>2.8736700000000002</v>
      </c>
    </row>
    <row r="458" spans="1:13">
      <c r="A458" s="254">
        <v>448</v>
      </c>
      <c r="B458" s="495" t="s">
        <v>505</v>
      </c>
      <c r="C458" s="492">
        <v>1025.8499999999999</v>
      </c>
      <c r="D458" s="493">
        <v>1036.3166666666666</v>
      </c>
      <c r="E458" s="493">
        <v>1009.8833333333332</v>
      </c>
      <c r="F458" s="493">
        <v>993.91666666666663</v>
      </c>
      <c r="G458" s="493">
        <v>967.48333333333323</v>
      </c>
      <c r="H458" s="493">
        <v>1052.2833333333333</v>
      </c>
      <c r="I458" s="493">
        <v>1078.7166666666667</v>
      </c>
      <c r="J458" s="493">
        <v>1094.6833333333332</v>
      </c>
      <c r="K458" s="492">
        <v>1062.75</v>
      </c>
      <c r="L458" s="492">
        <v>1020.35</v>
      </c>
      <c r="M458" s="492">
        <v>1.0722400000000001</v>
      </c>
    </row>
    <row r="459" spans="1:13">
      <c r="A459" s="254">
        <v>449</v>
      </c>
      <c r="B459" s="495" t="s">
        <v>180</v>
      </c>
      <c r="C459" s="492">
        <v>127.9</v>
      </c>
      <c r="D459" s="493">
        <v>128.51666666666665</v>
      </c>
      <c r="E459" s="493">
        <v>126.5333333333333</v>
      </c>
      <c r="F459" s="493">
        <v>125.16666666666666</v>
      </c>
      <c r="G459" s="493">
        <v>123.18333333333331</v>
      </c>
      <c r="H459" s="493">
        <v>129.8833333333333</v>
      </c>
      <c r="I459" s="493">
        <v>131.86666666666665</v>
      </c>
      <c r="J459" s="493">
        <v>133.23333333333329</v>
      </c>
      <c r="K459" s="492">
        <v>130.5</v>
      </c>
      <c r="L459" s="492">
        <v>127.15</v>
      </c>
      <c r="M459" s="492">
        <v>11.459009999999999</v>
      </c>
    </row>
    <row r="460" spans="1:13">
      <c r="A460" s="254">
        <v>450</v>
      </c>
      <c r="B460" s="495" t="s">
        <v>179</v>
      </c>
      <c r="C460" s="492">
        <v>293.85000000000002</v>
      </c>
      <c r="D460" s="493">
        <v>295.90000000000003</v>
      </c>
      <c r="E460" s="493">
        <v>290.50000000000006</v>
      </c>
      <c r="F460" s="493">
        <v>287.15000000000003</v>
      </c>
      <c r="G460" s="493">
        <v>281.75000000000006</v>
      </c>
      <c r="H460" s="493">
        <v>299.25000000000006</v>
      </c>
      <c r="I460" s="493">
        <v>304.65000000000003</v>
      </c>
      <c r="J460" s="493">
        <v>308.00000000000006</v>
      </c>
      <c r="K460" s="492">
        <v>301.3</v>
      </c>
      <c r="L460" s="492">
        <v>292.55</v>
      </c>
      <c r="M460" s="492">
        <v>361.21668</v>
      </c>
    </row>
    <row r="461" spans="1:13">
      <c r="A461" s="254">
        <v>451</v>
      </c>
      <c r="B461" s="495" t="s">
        <v>181</v>
      </c>
      <c r="C461" s="492">
        <v>98.85</v>
      </c>
      <c r="D461" s="493">
        <v>98.833333333333329</v>
      </c>
      <c r="E461" s="493">
        <v>96.266666666666652</v>
      </c>
      <c r="F461" s="493">
        <v>93.683333333333323</v>
      </c>
      <c r="G461" s="493">
        <v>91.116666666666646</v>
      </c>
      <c r="H461" s="493">
        <v>101.41666666666666</v>
      </c>
      <c r="I461" s="493">
        <v>103.98333333333335</v>
      </c>
      <c r="J461" s="493">
        <v>106.56666666666666</v>
      </c>
      <c r="K461" s="492">
        <v>101.4</v>
      </c>
      <c r="L461" s="492">
        <v>96.25</v>
      </c>
      <c r="M461" s="492">
        <v>401.25740000000002</v>
      </c>
    </row>
    <row r="462" spans="1:13">
      <c r="A462" s="254">
        <v>452</v>
      </c>
      <c r="B462" s="495" t="s">
        <v>770</v>
      </c>
      <c r="C462" s="492">
        <v>72.25</v>
      </c>
      <c r="D462" s="493">
        <v>71.899999999999991</v>
      </c>
      <c r="E462" s="493">
        <v>68.84999999999998</v>
      </c>
      <c r="F462" s="493">
        <v>65.449999999999989</v>
      </c>
      <c r="G462" s="493">
        <v>62.399999999999977</v>
      </c>
      <c r="H462" s="493">
        <v>75.299999999999983</v>
      </c>
      <c r="I462" s="493">
        <v>78.349999999999994</v>
      </c>
      <c r="J462" s="493">
        <v>81.749999999999986</v>
      </c>
      <c r="K462" s="492">
        <v>74.95</v>
      </c>
      <c r="L462" s="492">
        <v>68.5</v>
      </c>
      <c r="M462" s="492">
        <v>259.39787999999999</v>
      </c>
    </row>
    <row r="463" spans="1:13">
      <c r="A463" s="254">
        <v>453</v>
      </c>
      <c r="B463" s="495" t="s">
        <v>182</v>
      </c>
      <c r="C463" s="492">
        <v>1034</v>
      </c>
      <c r="D463" s="493">
        <v>1032.5666666666666</v>
      </c>
      <c r="E463" s="493">
        <v>1012.5333333333333</v>
      </c>
      <c r="F463" s="493">
        <v>991.06666666666672</v>
      </c>
      <c r="G463" s="493">
        <v>971.03333333333342</v>
      </c>
      <c r="H463" s="493">
        <v>1054.0333333333333</v>
      </c>
      <c r="I463" s="493">
        <v>1074.0666666666666</v>
      </c>
      <c r="J463" s="493">
        <v>1095.5333333333331</v>
      </c>
      <c r="K463" s="492">
        <v>1052.5999999999999</v>
      </c>
      <c r="L463" s="492">
        <v>1011.1</v>
      </c>
      <c r="M463" s="492">
        <v>281.29737999999998</v>
      </c>
    </row>
    <row r="464" spans="1:13">
      <c r="A464" s="254">
        <v>454</v>
      </c>
      <c r="B464" s="495" t="s">
        <v>506</v>
      </c>
      <c r="C464" s="492">
        <v>3257.45</v>
      </c>
      <c r="D464" s="493">
        <v>3277.4</v>
      </c>
      <c r="E464" s="493">
        <v>3180.05</v>
      </c>
      <c r="F464" s="493">
        <v>3102.65</v>
      </c>
      <c r="G464" s="493">
        <v>3005.3</v>
      </c>
      <c r="H464" s="493">
        <v>3354.8</v>
      </c>
      <c r="I464" s="493">
        <v>3452.1499999999996</v>
      </c>
      <c r="J464" s="493">
        <v>3529.55</v>
      </c>
      <c r="K464" s="492">
        <v>3374.75</v>
      </c>
      <c r="L464" s="492">
        <v>3200</v>
      </c>
      <c r="M464" s="492">
        <v>0.17544999999999999</v>
      </c>
    </row>
    <row r="465" spans="1:13">
      <c r="A465" s="254">
        <v>455</v>
      </c>
      <c r="B465" s="495" t="s">
        <v>184</v>
      </c>
      <c r="C465" s="492">
        <v>960.4</v>
      </c>
      <c r="D465" s="493">
        <v>964.23333333333323</v>
      </c>
      <c r="E465" s="493">
        <v>951.56666666666649</v>
      </c>
      <c r="F465" s="493">
        <v>942.73333333333323</v>
      </c>
      <c r="G465" s="493">
        <v>930.06666666666649</v>
      </c>
      <c r="H465" s="493">
        <v>973.06666666666649</v>
      </c>
      <c r="I465" s="493">
        <v>985.73333333333323</v>
      </c>
      <c r="J465" s="493">
        <v>994.56666666666649</v>
      </c>
      <c r="K465" s="492">
        <v>976.9</v>
      </c>
      <c r="L465" s="492">
        <v>955.4</v>
      </c>
      <c r="M465" s="492">
        <v>31.291049999999998</v>
      </c>
    </row>
    <row r="466" spans="1:13">
      <c r="A466" s="254">
        <v>456</v>
      </c>
      <c r="B466" s="495" t="s">
        <v>276</v>
      </c>
      <c r="C466" s="492">
        <v>145.85</v>
      </c>
      <c r="D466" s="493">
        <v>146.41666666666666</v>
      </c>
      <c r="E466" s="493">
        <v>144.93333333333331</v>
      </c>
      <c r="F466" s="493">
        <v>144.01666666666665</v>
      </c>
      <c r="G466" s="493">
        <v>142.5333333333333</v>
      </c>
      <c r="H466" s="493">
        <v>147.33333333333331</v>
      </c>
      <c r="I466" s="493">
        <v>148.81666666666666</v>
      </c>
      <c r="J466" s="493">
        <v>149.73333333333332</v>
      </c>
      <c r="K466" s="492">
        <v>147.9</v>
      </c>
      <c r="L466" s="492">
        <v>145.5</v>
      </c>
      <c r="M466" s="492">
        <v>3.0931199999999999</v>
      </c>
    </row>
    <row r="467" spans="1:13">
      <c r="A467" s="254">
        <v>457</v>
      </c>
      <c r="B467" s="495" t="s">
        <v>164</v>
      </c>
      <c r="C467" s="492">
        <v>985.5</v>
      </c>
      <c r="D467" s="493">
        <v>981.6</v>
      </c>
      <c r="E467" s="493">
        <v>959.65000000000009</v>
      </c>
      <c r="F467" s="493">
        <v>933.80000000000007</v>
      </c>
      <c r="G467" s="493">
        <v>911.85000000000014</v>
      </c>
      <c r="H467" s="493">
        <v>1007.45</v>
      </c>
      <c r="I467" s="493">
        <v>1029.4000000000001</v>
      </c>
      <c r="J467" s="493">
        <v>1055.25</v>
      </c>
      <c r="K467" s="492">
        <v>1003.55</v>
      </c>
      <c r="L467" s="492">
        <v>955.75</v>
      </c>
      <c r="M467" s="492">
        <v>9.1876800000000003</v>
      </c>
    </row>
    <row r="468" spans="1:13">
      <c r="A468" s="254">
        <v>458</v>
      </c>
      <c r="B468" s="495" t="s">
        <v>507</v>
      </c>
      <c r="C468" s="492">
        <v>1477.85</v>
      </c>
      <c r="D468" s="493">
        <v>1488.8999999999999</v>
      </c>
      <c r="E468" s="493">
        <v>1461.7999999999997</v>
      </c>
      <c r="F468" s="493">
        <v>1445.7499999999998</v>
      </c>
      <c r="G468" s="493">
        <v>1418.6499999999996</v>
      </c>
      <c r="H468" s="493">
        <v>1504.9499999999998</v>
      </c>
      <c r="I468" s="493">
        <v>1532.0499999999997</v>
      </c>
      <c r="J468" s="493">
        <v>1548.1</v>
      </c>
      <c r="K468" s="492">
        <v>1516</v>
      </c>
      <c r="L468" s="492">
        <v>1472.85</v>
      </c>
      <c r="M468" s="492">
        <v>0.41948999999999997</v>
      </c>
    </row>
    <row r="469" spans="1:13">
      <c r="A469" s="254">
        <v>459</v>
      </c>
      <c r="B469" s="495" t="s">
        <v>508</v>
      </c>
      <c r="C469" s="492">
        <v>1025.0999999999999</v>
      </c>
      <c r="D469" s="493">
        <v>1042.9666666666665</v>
      </c>
      <c r="E469" s="493">
        <v>1002.133333333333</v>
      </c>
      <c r="F469" s="493">
        <v>979.16666666666652</v>
      </c>
      <c r="G469" s="493">
        <v>938.33333333333303</v>
      </c>
      <c r="H469" s="493">
        <v>1065.9333333333329</v>
      </c>
      <c r="I469" s="493">
        <v>1106.7666666666664</v>
      </c>
      <c r="J469" s="493">
        <v>1129.7333333333329</v>
      </c>
      <c r="K469" s="492">
        <v>1083.8</v>
      </c>
      <c r="L469" s="492">
        <v>1020</v>
      </c>
      <c r="M469" s="492">
        <v>8.9261800000000004</v>
      </c>
    </row>
    <row r="470" spans="1:13">
      <c r="A470" s="254">
        <v>460</v>
      </c>
      <c r="B470" s="495" t="s">
        <v>509</v>
      </c>
      <c r="C470" s="492">
        <v>1404.15</v>
      </c>
      <c r="D470" s="493">
        <v>1397.5666666666666</v>
      </c>
      <c r="E470" s="493">
        <v>1375.1333333333332</v>
      </c>
      <c r="F470" s="493">
        <v>1346.1166666666666</v>
      </c>
      <c r="G470" s="493">
        <v>1323.6833333333332</v>
      </c>
      <c r="H470" s="493">
        <v>1426.5833333333333</v>
      </c>
      <c r="I470" s="493">
        <v>1449.0166666666667</v>
      </c>
      <c r="J470" s="493">
        <v>1478.0333333333333</v>
      </c>
      <c r="K470" s="492">
        <v>1420</v>
      </c>
      <c r="L470" s="492">
        <v>1368.55</v>
      </c>
      <c r="M470" s="492">
        <v>0.76858000000000004</v>
      </c>
    </row>
    <row r="471" spans="1:13">
      <c r="A471" s="254">
        <v>461</v>
      </c>
      <c r="B471" s="495" t="s">
        <v>185</v>
      </c>
      <c r="C471" s="492">
        <v>1491.65</v>
      </c>
      <c r="D471" s="493">
        <v>1493.0666666666666</v>
      </c>
      <c r="E471" s="493">
        <v>1469.5833333333333</v>
      </c>
      <c r="F471" s="493">
        <v>1447.5166666666667</v>
      </c>
      <c r="G471" s="493">
        <v>1424.0333333333333</v>
      </c>
      <c r="H471" s="493">
        <v>1515.1333333333332</v>
      </c>
      <c r="I471" s="493">
        <v>1538.6166666666668</v>
      </c>
      <c r="J471" s="493">
        <v>1560.6833333333332</v>
      </c>
      <c r="K471" s="492">
        <v>1516.55</v>
      </c>
      <c r="L471" s="492">
        <v>1471</v>
      </c>
      <c r="M471" s="492">
        <v>36.913989999999998</v>
      </c>
    </row>
    <row r="472" spans="1:13">
      <c r="A472" s="254">
        <v>462</v>
      </c>
      <c r="B472" s="495" t="s">
        <v>186</v>
      </c>
      <c r="C472" s="492">
        <v>2509.25</v>
      </c>
      <c r="D472" s="493">
        <v>2511.6666666666665</v>
      </c>
      <c r="E472" s="493">
        <v>2478.5333333333328</v>
      </c>
      <c r="F472" s="493">
        <v>2447.8166666666662</v>
      </c>
      <c r="G472" s="493">
        <v>2414.6833333333325</v>
      </c>
      <c r="H472" s="493">
        <v>2542.3833333333332</v>
      </c>
      <c r="I472" s="493">
        <v>2575.5166666666673</v>
      </c>
      <c r="J472" s="493">
        <v>2606.2333333333336</v>
      </c>
      <c r="K472" s="492">
        <v>2544.8000000000002</v>
      </c>
      <c r="L472" s="492">
        <v>2480.9499999999998</v>
      </c>
      <c r="M472" s="492">
        <v>1.83152</v>
      </c>
    </row>
    <row r="473" spans="1:13">
      <c r="A473" s="254">
        <v>463</v>
      </c>
      <c r="B473" s="495" t="s">
        <v>187</v>
      </c>
      <c r="C473" s="492">
        <v>396.3</v>
      </c>
      <c r="D473" s="493">
        <v>393.35000000000008</v>
      </c>
      <c r="E473" s="493">
        <v>387.35000000000014</v>
      </c>
      <c r="F473" s="493">
        <v>378.40000000000003</v>
      </c>
      <c r="G473" s="493">
        <v>372.40000000000009</v>
      </c>
      <c r="H473" s="493">
        <v>402.30000000000018</v>
      </c>
      <c r="I473" s="493">
        <v>408.30000000000007</v>
      </c>
      <c r="J473" s="493">
        <v>417.25000000000023</v>
      </c>
      <c r="K473" s="492">
        <v>399.35</v>
      </c>
      <c r="L473" s="492">
        <v>384.4</v>
      </c>
      <c r="M473" s="492">
        <v>5.1805000000000003</v>
      </c>
    </row>
    <row r="474" spans="1:13">
      <c r="A474" s="254">
        <v>464</v>
      </c>
      <c r="B474" s="495" t="s">
        <v>510</v>
      </c>
      <c r="C474" s="492">
        <v>776.7</v>
      </c>
      <c r="D474" s="493">
        <v>776.11666666666679</v>
      </c>
      <c r="E474" s="493">
        <v>761.53333333333353</v>
      </c>
      <c r="F474" s="493">
        <v>746.36666666666679</v>
      </c>
      <c r="G474" s="493">
        <v>731.78333333333353</v>
      </c>
      <c r="H474" s="493">
        <v>791.28333333333353</v>
      </c>
      <c r="I474" s="493">
        <v>805.86666666666679</v>
      </c>
      <c r="J474" s="493">
        <v>821.03333333333353</v>
      </c>
      <c r="K474" s="492">
        <v>790.7</v>
      </c>
      <c r="L474" s="492">
        <v>760.95</v>
      </c>
      <c r="M474" s="492">
        <v>18.41225</v>
      </c>
    </row>
    <row r="475" spans="1:13">
      <c r="A475" s="254">
        <v>465</v>
      </c>
      <c r="B475" s="495" t="s">
        <v>511</v>
      </c>
      <c r="C475" s="492">
        <v>13.8</v>
      </c>
      <c r="D475" s="493">
        <v>13.75</v>
      </c>
      <c r="E475" s="493">
        <v>13.6</v>
      </c>
      <c r="F475" s="493">
        <v>13.4</v>
      </c>
      <c r="G475" s="493">
        <v>13.25</v>
      </c>
      <c r="H475" s="493">
        <v>13.95</v>
      </c>
      <c r="I475" s="493">
        <v>14.099999999999998</v>
      </c>
      <c r="J475" s="493">
        <v>14.299999999999999</v>
      </c>
      <c r="K475" s="492">
        <v>13.9</v>
      </c>
      <c r="L475" s="492">
        <v>13.55</v>
      </c>
      <c r="M475" s="492">
        <v>54.422820000000002</v>
      </c>
    </row>
    <row r="476" spans="1:13">
      <c r="A476" s="254">
        <v>466</v>
      </c>
      <c r="B476" s="495" t="s">
        <v>512</v>
      </c>
      <c r="C476" s="492">
        <v>1234.7</v>
      </c>
      <c r="D476" s="493">
        <v>1241.5333333333335</v>
      </c>
      <c r="E476" s="493">
        <v>1208.166666666667</v>
      </c>
      <c r="F476" s="493">
        <v>1181.6333333333334</v>
      </c>
      <c r="G476" s="493">
        <v>1148.2666666666669</v>
      </c>
      <c r="H476" s="493">
        <v>1268.0666666666671</v>
      </c>
      <c r="I476" s="493">
        <v>1301.4333333333334</v>
      </c>
      <c r="J476" s="493">
        <v>1327.9666666666672</v>
      </c>
      <c r="K476" s="492">
        <v>1274.9000000000001</v>
      </c>
      <c r="L476" s="492">
        <v>1215</v>
      </c>
      <c r="M476" s="492">
        <v>0.43536000000000002</v>
      </c>
    </row>
    <row r="477" spans="1:13">
      <c r="A477" s="254">
        <v>467</v>
      </c>
      <c r="B477" s="495" t="s">
        <v>513</v>
      </c>
      <c r="C477" s="492">
        <v>11</v>
      </c>
      <c r="D477" s="493">
        <v>11</v>
      </c>
      <c r="E477" s="493">
        <v>10.9</v>
      </c>
      <c r="F477" s="493">
        <v>10.8</v>
      </c>
      <c r="G477" s="493">
        <v>10.700000000000001</v>
      </c>
      <c r="H477" s="493">
        <v>11.1</v>
      </c>
      <c r="I477" s="493">
        <v>11.200000000000001</v>
      </c>
      <c r="J477" s="493">
        <v>11.299999999999999</v>
      </c>
      <c r="K477" s="492">
        <v>11.1</v>
      </c>
      <c r="L477" s="492">
        <v>10.9</v>
      </c>
      <c r="M477" s="492">
        <v>37.096879999999999</v>
      </c>
    </row>
    <row r="478" spans="1:13">
      <c r="A478" s="254">
        <v>468</v>
      </c>
      <c r="B478" s="495" t="s">
        <v>514</v>
      </c>
      <c r="C478" s="492">
        <v>405.25</v>
      </c>
      <c r="D478" s="493">
        <v>405.05</v>
      </c>
      <c r="E478" s="493">
        <v>396.20000000000005</v>
      </c>
      <c r="F478" s="493">
        <v>387.15000000000003</v>
      </c>
      <c r="G478" s="493">
        <v>378.30000000000007</v>
      </c>
      <c r="H478" s="493">
        <v>414.1</v>
      </c>
      <c r="I478" s="493">
        <v>422.95000000000005</v>
      </c>
      <c r="J478" s="493">
        <v>432</v>
      </c>
      <c r="K478" s="492">
        <v>413.9</v>
      </c>
      <c r="L478" s="492">
        <v>396</v>
      </c>
      <c r="M478" s="492">
        <v>3.07843</v>
      </c>
    </row>
    <row r="479" spans="1:13">
      <c r="A479" s="254">
        <v>469</v>
      </c>
      <c r="B479" s="495" t="s">
        <v>193</v>
      </c>
      <c r="C479" s="492">
        <v>606.9</v>
      </c>
      <c r="D479" s="493">
        <v>610.65</v>
      </c>
      <c r="E479" s="493">
        <v>600.29999999999995</v>
      </c>
      <c r="F479" s="493">
        <v>593.69999999999993</v>
      </c>
      <c r="G479" s="493">
        <v>583.34999999999991</v>
      </c>
      <c r="H479" s="493">
        <v>617.25</v>
      </c>
      <c r="I479" s="493">
        <v>627.60000000000014</v>
      </c>
      <c r="J479" s="493">
        <v>634.20000000000005</v>
      </c>
      <c r="K479" s="492">
        <v>621</v>
      </c>
      <c r="L479" s="492">
        <v>604.04999999999995</v>
      </c>
      <c r="M479" s="492">
        <v>30.722950000000001</v>
      </c>
    </row>
    <row r="480" spans="1:13">
      <c r="A480" s="254">
        <v>470</v>
      </c>
      <c r="B480" s="495" t="s">
        <v>190</v>
      </c>
      <c r="C480" s="492">
        <v>202.6</v>
      </c>
      <c r="D480" s="493">
        <v>203.70000000000002</v>
      </c>
      <c r="E480" s="493">
        <v>199.55000000000004</v>
      </c>
      <c r="F480" s="493">
        <v>196.50000000000003</v>
      </c>
      <c r="G480" s="493">
        <v>192.35000000000005</v>
      </c>
      <c r="H480" s="493">
        <v>206.75000000000003</v>
      </c>
      <c r="I480" s="493">
        <v>210.9</v>
      </c>
      <c r="J480" s="493">
        <v>213.95000000000002</v>
      </c>
      <c r="K480" s="492">
        <v>207.85</v>
      </c>
      <c r="L480" s="492">
        <v>200.65</v>
      </c>
      <c r="M480" s="492">
        <v>5.2778999999999998</v>
      </c>
    </row>
    <row r="481" spans="1:13">
      <c r="A481" s="254">
        <v>471</v>
      </c>
      <c r="B481" s="495" t="s">
        <v>784</v>
      </c>
      <c r="C481" s="492">
        <v>28.75</v>
      </c>
      <c r="D481" s="493">
        <v>28.766666666666669</v>
      </c>
      <c r="E481" s="493">
        <v>28.083333333333339</v>
      </c>
      <c r="F481" s="493">
        <v>27.416666666666671</v>
      </c>
      <c r="G481" s="493">
        <v>26.733333333333341</v>
      </c>
      <c r="H481" s="493">
        <v>29.433333333333337</v>
      </c>
      <c r="I481" s="493">
        <v>30.116666666666667</v>
      </c>
      <c r="J481" s="493">
        <v>30.783333333333335</v>
      </c>
      <c r="K481" s="492">
        <v>29.45</v>
      </c>
      <c r="L481" s="492">
        <v>28.1</v>
      </c>
      <c r="M481" s="492">
        <v>29.841899999999999</v>
      </c>
    </row>
    <row r="482" spans="1:13">
      <c r="A482" s="254">
        <v>472</v>
      </c>
      <c r="B482" s="495" t="s">
        <v>191</v>
      </c>
      <c r="C482" s="492">
        <v>6278.95</v>
      </c>
      <c r="D482" s="493">
        <v>6312.166666666667</v>
      </c>
      <c r="E482" s="493">
        <v>6200.3333333333339</v>
      </c>
      <c r="F482" s="493">
        <v>6121.7166666666672</v>
      </c>
      <c r="G482" s="493">
        <v>6009.8833333333341</v>
      </c>
      <c r="H482" s="493">
        <v>6390.7833333333338</v>
      </c>
      <c r="I482" s="493">
        <v>6502.6166666666677</v>
      </c>
      <c r="J482" s="493">
        <v>6581.2333333333336</v>
      </c>
      <c r="K482" s="492">
        <v>6424</v>
      </c>
      <c r="L482" s="492">
        <v>6233.55</v>
      </c>
      <c r="M482" s="492">
        <v>4.7517500000000004</v>
      </c>
    </row>
    <row r="483" spans="1:13">
      <c r="A483" s="254">
        <v>473</v>
      </c>
      <c r="B483" s="495" t="s">
        <v>192</v>
      </c>
      <c r="C483" s="492">
        <v>34.200000000000003</v>
      </c>
      <c r="D483" s="493">
        <v>34.533333333333331</v>
      </c>
      <c r="E483" s="493">
        <v>33.266666666666666</v>
      </c>
      <c r="F483" s="493">
        <v>32.333333333333336</v>
      </c>
      <c r="G483" s="493">
        <v>31.06666666666667</v>
      </c>
      <c r="H483" s="493">
        <v>35.466666666666661</v>
      </c>
      <c r="I483" s="493">
        <v>36.733333333333327</v>
      </c>
      <c r="J483" s="493">
        <v>37.666666666666657</v>
      </c>
      <c r="K483" s="492">
        <v>35.799999999999997</v>
      </c>
      <c r="L483" s="492">
        <v>33.6</v>
      </c>
      <c r="M483" s="492">
        <v>94.694249999999997</v>
      </c>
    </row>
    <row r="484" spans="1:13">
      <c r="A484" s="254">
        <v>474</v>
      </c>
      <c r="B484" s="495" t="s">
        <v>189</v>
      </c>
      <c r="C484" s="492">
        <v>1211.9000000000001</v>
      </c>
      <c r="D484" s="493">
        <v>1211.1499999999999</v>
      </c>
      <c r="E484" s="493">
        <v>1190.7499999999998</v>
      </c>
      <c r="F484" s="493">
        <v>1169.5999999999999</v>
      </c>
      <c r="G484" s="493">
        <v>1149.1999999999998</v>
      </c>
      <c r="H484" s="493">
        <v>1232.2999999999997</v>
      </c>
      <c r="I484" s="493">
        <v>1252.6999999999998</v>
      </c>
      <c r="J484" s="493">
        <v>1273.8499999999997</v>
      </c>
      <c r="K484" s="492">
        <v>1231.55</v>
      </c>
      <c r="L484" s="492">
        <v>1190</v>
      </c>
      <c r="M484" s="492">
        <v>5.3289600000000004</v>
      </c>
    </row>
    <row r="485" spans="1:13">
      <c r="A485" s="254">
        <v>475</v>
      </c>
      <c r="B485" s="495" t="s">
        <v>141</v>
      </c>
      <c r="C485" s="492">
        <v>519.54999999999995</v>
      </c>
      <c r="D485" s="493">
        <v>522.6</v>
      </c>
      <c r="E485" s="493">
        <v>512.95000000000005</v>
      </c>
      <c r="F485" s="493">
        <v>506.35</v>
      </c>
      <c r="G485" s="493">
        <v>496.70000000000005</v>
      </c>
      <c r="H485" s="493">
        <v>529.20000000000005</v>
      </c>
      <c r="I485" s="493">
        <v>538.84999999999991</v>
      </c>
      <c r="J485" s="493">
        <v>545.45000000000005</v>
      </c>
      <c r="K485" s="492">
        <v>532.25</v>
      </c>
      <c r="L485" s="492">
        <v>516</v>
      </c>
      <c r="M485" s="492">
        <v>10.010109999999999</v>
      </c>
    </row>
    <row r="486" spans="1:13">
      <c r="A486" s="254">
        <v>476</v>
      </c>
      <c r="B486" s="495" t="s">
        <v>277</v>
      </c>
      <c r="C486" s="492">
        <v>223.1</v>
      </c>
      <c r="D486" s="493">
        <v>223.63333333333333</v>
      </c>
      <c r="E486" s="493">
        <v>221.46666666666664</v>
      </c>
      <c r="F486" s="493">
        <v>219.83333333333331</v>
      </c>
      <c r="G486" s="493">
        <v>217.66666666666663</v>
      </c>
      <c r="H486" s="493">
        <v>225.26666666666665</v>
      </c>
      <c r="I486" s="493">
        <v>227.43333333333334</v>
      </c>
      <c r="J486" s="493">
        <v>229.06666666666666</v>
      </c>
      <c r="K486" s="492">
        <v>225.8</v>
      </c>
      <c r="L486" s="492">
        <v>222</v>
      </c>
      <c r="M486" s="492">
        <v>3.3906700000000001</v>
      </c>
    </row>
    <row r="487" spans="1:13">
      <c r="A487" s="254">
        <v>477</v>
      </c>
      <c r="B487" s="495" t="s">
        <v>515</v>
      </c>
      <c r="C487" s="492">
        <v>2652.6</v>
      </c>
      <c r="D487" s="493">
        <v>2668.2166666666667</v>
      </c>
      <c r="E487" s="493">
        <v>2627.0333333333333</v>
      </c>
      <c r="F487" s="493">
        <v>2601.4666666666667</v>
      </c>
      <c r="G487" s="493">
        <v>2560.2833333333333</v>
      </c>
      <c r="H487" s="493">
        <v>2693.7833333333333</v>
      </c>
      <c r="I487" s="493">
        <v>2734.9666666666667</v>
      </c>
      <c r="J487" s="493">
        <v>2760.5333333333333</v>
      </c>
      <c r="K487" s="492">
        <v>2709.4</v>
      </c>
      <c r="L487" s="492">
        <v>2642.65</v>
      </c>
      <c r="M487" s="492">
        <v>9.7420000000000007E-2</v>
      </c>
    </row>
    <row r="488" spans="1:13">
      <c r="A488" s="254">
        <v>478</v>
      </c>
      <c r="B488" s="495" t="s">
        <v>516</v>
      </c>
      <c r="C488" s="492">
        <v>345.4</v>
      </c>
      <c r="D488" s="493">
        <v>345.05</v>
      </c>
      <c r="E488" s="493">
        <v>332.5</v>
      </c>
      <c r="F488" s="493">
        <v>319.59999999999997</v>
      </c>
      <c r="G488" s="493">
        <v>307.04999999999995</v>
      </c>
      <c r="H488" s="493">
        <v>357.95000000000005</v>
      </c>
      <c r="I488" s="493">
        <v>370.50000000000011</v>
      </c>
      <c r="J488" s="493">
        <v>383.40000000000009</v>
      </c>
      <c r="K488" s="492">
        <v>357.6</v>
      </c>
      <c r="L488" s="492">
        <v>332.15</v>
      </c>
      <c r="M488" s="492">
        <v>2.97532</v>
      </c>
    </row>
    <row r="489" spans="1:13">
      <c r="A489" s="254">
        <v>479</v>
      </c>
      <c r="B489" s="495" t="s">
        <v>517</v>
      </c>
      <c r="C489" s="492">
        <v>216.65</v>
      </c>
      <c r="D489" s="493">
        <v>217.55000000000004</v>
      </c>
      <c r="E489" s="493">
        <v>212.55000000000007</v>
      </c>
      <c r="F489" s="493">
        <v>208.45000000000002</v>
      </c>
      <c r="G489" s="493">
        <v>203.45000000000005</v>
      </c>
      <c r="H489" s="493">
        <v>221.65000000000009</v>
      </c>
      <c r="I489" s="493">
        <v>226.65000000000003</v>
      </c>
      <c r="J489" s="493">
        <v>230.75000000000011</v>
      </c>
      <c r="K489" s="492">
        <v>222.55</v>
      </c>
      <c r="L489" s="492">
        <v>213.45</v>
      </c>
      <c r="M489" s="492">
        <v>0.57928999999999997</v>
      </c>
    </row>
    <row r="490" spans="1:13">
      <c r="A490" s="254">
        <v>480</v>
      </c>
      <c r="B490" s="495" t="s">
        <v>518</v>
      </c>
      <c r="C490" s="492">
        <v>3229.1</v>
      </c>
      <c r="D490" s="493">
        <v>3221.0500000000006</v>
      </c>
      <c r="E490" s="493">
        <v>3204.1000000000013</v>
      </c>
      <c r="F490" s="493">
        <v>3179.1000000000008</v>
      </c>
      <c r="G490" s="493">
        <v>3162.1500000000015</v>
      </c>
      <c r="H490" s="493">
        <v>3246.0500000000011</v>
      </c>
      <c r="I490" s="493">
        <v>3263.0000000000009</v>
      </c>
      <c r="J490" s="493">
        <v>3288.0000000000009</v>
      </c>
      <c r="K490" s="492">
        <v>3238</v>
      </c>
      <c r="L490" s="492">
        <v>3196.05</v>
      </c>
      <c r="M490" s="492">
        <v>3.5810000000000002E-2</v>
      </c>
    </row>
    <row r="491" spans="1:13">
      <c r="A491" s="254">
        <v>481</v>
      </c>
      <c r="B491" s="495" t="s">
        <v>519</v>
      </c>
      <c r="C491" s="492">
        <v>4169.8</v>
      </c>
      <c r="D491" s="493">
        <v>4193.2</v>
      </c>
      <c r="E491" s="493">
        <v>4126.5999999999995</v>
      </c>
      <c r="F491" s="493">
        <v>4083.3999999999996</v>
      </c>
      <c r="G491" s="493">
        <v>4016.7999999999993</v>
      </c>
      <c r="H491" s="493">
        <v>4236.3999999999996</v>
      </c>
      <c r="I491" s="493">
        <v>4303</v>
      </c>
      <c r="J491" s="493">
        <v>4346.2</v>
      </c>
      <c r="K491" s="492">
        <v>4259.8</v>
      </c>
      <c r="L491" s="492">
        <v>4150</v>
      </c>
      <c r="M491" s="492">
        <v>0.34482000000000002</v>
      </c>
    </row>
    <row r="492" spans="1:13">
      <c r="A492" s="254">
        <v>482</v>
      </c>
      <c r="B492" s="495" t="s">
        <v>520</v>
      </c>
      <c r="C492" s="492">
        <v>50.95</v>
      </c>
      <c r="D492" s="493">
        <v>51.116666666666667</v>
      </c>
      <c r="E492" s="493">
        <v>50.233333333333334</v>
      </c>
      <c r="F492" s="493">
        <v>49.516666666666666</v>
      </c>
      <c r="G492" s="493">
        <v>48.633333333333333</v>
      </c>
      <c r="H492" s="493">
        <v>51.833333333333336</v>
      </c>
      <c r="I492" s="493">
        <v>52.716666666666676</v>
      </c>
      <c r="J492" s="493">
        <v>53.433333333333337</v>
      </c>
      <c r="K492" s="492">
        <v>52</v>
      </c>
      <c r="L492" s="492">
        <v>50.4</v>
      </c>
      <c r="M492" s="492">
        <v>27.127790000000001</v>
      </c>
    </row>
    <row r="493" spans="1:13">
      <c r="A493" s="254">
        <v>483</v>
      </c>
      <c r="B493" s="495" t="s">
        <v>521</v>
      </c>
      <c r="C493" s="492">
        <v>1171.9000000000001</v>
      </c>
      <c r="D493" s="493">
        <v>1171.1000000000001</v>
      </c>
      <c r="E493" s="493">
        <v>1150.8000000000002</v>
      </c>
      <c r="F493" s="493">
        <v>1129.7</v>
      </c>
      <c r="G493" s="493">
        <v>1109.4000000000001</v>
      </c>
      <c r="H493" s="493">
        <v>1192.2000000000003</v>
      </c>
      <c r="I493" s="493">
        <v>1212.5</v>
      </c>
      <c r="J493" s="493">
        <v>1233.6000000000004</v>
      </c>
      <c r="K493" s="492">
        <v>1191.4000000000001</v>
      </c>
      <c r="L493" s="492">
        <v>1150</v>
      </c>
      <c r="M493" s="492">
        <v>0.37845000000000001</v>
      </c>
    </row>
    <row r="494" spans="1:13">
      <c r="A494" s="254">
        <v>484</v>
      </c>
      <c r="B494" s="495" t="s">
        <v>278</v>
      </c>
      <c r="C494" s="492">
        <v>370.85</v>
      </c>
      <c r="D494" s="493">
        <v>374.7166666666667</v>
      </c>
      <c r="E494" s="493">
        <v>364.43333333333339</v>
      </c>
      <c r="F494" s="493">
        <v>358.01666666666671</v>
      </c>
      <c r="G494" s="493">
        <v>347.73333333333341</v>
      </c>
      <c r="H494" s="493">
        <v>381.13333333333338</v>
      </c>
      <c r="I494" s="493">
        <v>391.41666666666669</v>
      </c>
      <c r="J494" s="493">
        <v>397.83333333333337</v>
      </c>
      <c r="K494" s="492">
        <v>385</v>
      </c>
      <c r="L494" s="492">
        <v>368.3</v>
      </c>
      <c r="M494" s="492">
        <v>0.52810999999999997</v>
      </c>
    </row>
    <row r="495" spans="1:13">
      <c r="A495" s="254">
        <v>485</v>
      </c>
      <c r="B495" s="495" t="s">
        <v>522</v>
      </c>
      <c r="C495" s="492">
        <v>950.55</v>
      </c>
      <c r="D495" s="493">
        <v>951.30000000000007</v>
      </c>
      <c r="E495" s="493">
        <v>932.60000000000014</v>
      </c>
      <c r="F495" s="493">
        <v>914.65000000000009</v>
      </c>
      <c r="G495" s="493">
        <v>895.95000000000016</v>
      </c>
      <c r="H495" s="493">
        <v>969.25000000000011</v>
      </c>
      <c r="I495" s="493">
        <v>987.95000000000016</v>
      </c>
      <c r="J495" s="493">
        <v>1005.9000000000001</v>
      </c>
      <c r="K495" s="492">
        <v>970</v>
      </c>
      <c r="L495" s="492">
        <v>933.35</v>
      </c>
      <c r="M495" s="492">
        <v>4.4403300000000003</v>
      </c>
    </row>
    <row r="496" spans="1:13">
      <c r="A496" s="254">
        <v>486</v>
      </c>
      <c r="B496" s="495" t="s">
        <v>523</v>
      </c>
      <c r="C496" s="492">
        <v>1556.55</v>
      </c>
      <c r="D496" s="493">
        <v>1564.2166666666665</v>
      </c>
      <c r="E496" s="493">
        <v>1544.4333333333329</v>
      </c>
      <c r="F496" s="493">
        <v>1532.3166666666664</v>
      </c>
      <c r="G496" s="493">
        <v>1512.5333333333328</v>
      </c>
      <c r="H496" s="493">
        <v>1576.333333333333</v>
      </c>
      <c r="I496" s="493">
        <v>1596.1166666666663</v>
      </c>
      <c r="J496" s="493">
        <v>1608.2333333333331</v>
      </c>
      <c r="K496" s="492">
        <v>1584</v>
      </c>
      <c r="L496" s="492">
        <v>1552.1</v>
      </c>
      <c r="M496" s="492">
        <v>0.29083999999999999</v>
      </c>
    </row>
    <row r="497" spans="1:13">
      <c r="A497" s="254">
        <v>487</v>
      </c>
      <c r="B497" s="495" t="s">
        <v>524</v>
      </c>
      <c r="C497" s="492">
        <v>1697.7</v>
      </c>
      <c r="D497" s="493">
        <v>1708.5833333333333</v>
      </c>
      <c r="E497" s="493">
        <v>1668.1666666666665</v>
      </c>
      <c r="F497" s="493">
        <v>1638.6333333333332</v>
      </c>
      <c r="G497" s="493">
        <v>1598.2166666666665</v>
      </c>
      <c r="H497" s="493">
        <v>1738.1166666666666</v>
      </c>
      <c r="I497" s="493">
        <v>1778.5333333333331</v>
      </c>
      <c r="J497" s="493">
        <v>1808.0666666666666</v>
      </c>
      <c r="K497" s="492">
        <v>1749</v>
      </c>
      <c r="L497" s="492">
        <v>1679.05</v>
      </c>
      <c r="M497" s="492">
        <v>1.67717</v>
      </c>
    </row>
    <row r="498" spans="1:13">
      <c r="A498" s="254">
        <v>488</v>
      </c>
      <c r="B498" s="495" t="s">
        <v>118</v>
      </c>
      <c r="C498" s="492">
        <v>8.35</v>
      </c>
      <c r="D498" s="493">
        <v>8.4166666666666661</v>
      </c>
      <c r="E498" s="493">
        <v>8.2333333333333325</v>
      </c>
      <c r="F498" s="493">
        <v>8.1166666666666671</v>
      </c>
      <c r="G498" s="493">
        <v>7.9333333333333336</v>
      </c>
      <c r="H498" s="493">
        <v>8.5333333333333314</v>
      </c>
      <c r="I498" s="493">
        <v>8.716666666666665</v>
      </c>
      <c r="J498" s="493">
        <v>8.8333333333333304</v>
      </c>
      <c r="K498" s="492">
        <v>8.6</v>
      </c>
      <c r="L498" s="492">
        <v>8.3000000000000007</v>
      </c>
      <c r="M498" s="492">
        <v>981.67085999999995</v>
      </c>
    </row>
    <row r="499" spans="1:13">
      <c r="A499" s="254">
        <v>489</v>
      </c>
      <c r="B499" s="495" t="s">
        <v>195</v>
      </c>
      <c r="C499" s="492">
        <v>957.15</v>
      </c>
      <c r="D499" s="493">
        <v>963.29999999999984</v>
      </c>
      <c r="E499" s="493">
        <v>948.79999999999973</v>
      </c>
      <c r="F499" s="493">
        <v>940.44999999999993</v>
      </c>
      <c r="G499" s="493">
        <v>925.94999999999982</v>
      </c>
      <c r="H499" s="493">
        <v>971.64999999999964</v>
      </c>
      <c r="I499" s="493">
        <v>986.14999999999986</v>
      </c>
      <c r="J499" s="493">
        <v>994.49999999999955</v>
      </c>
      <c r="K499" s="492">
        <v>977.8</v>
      </c>
      <c r="L499" s="492">
        <v>954.95</v>
      </c>
      <c r="M499" s="492">
        <v>14.02209</v>
      </c>
    </row>
    <row r="500" spans="1:13">
      <c r="A500" s="254">
        <v>490</v>
      </c>
      <c r="B500" s="495" t="s">
        <v>525</v>
      </c>
      <c r="C500" s="492">
        <v>6745.25</v>
      </c>
      <c r="D500" s="493">
        <v>6793.7</v>
      </c>
      <c r="E500" s="493">
        <v>6602.5499999999993</v>
      </c>
      <c r="F500" s="493">
        <v>6459.8499999999995</v>
      </c>
      <c r="G500" s="493">
        <v>6268.6999999999989</v>
      </c>
      <c r="H500" s="493">
        <v>6936.4</v>
      </c>
      <c r="I500" s="493">
        <v>7127.5499999999993</v>
      </c>
      <c r="J500" s="493">
        <v>7270.25</v>
      </c>
      <c r="K500" s="492">
        <v>6984.85</v>
      </c>
      <c r="L500" s="492">
        <v>6651</v>
      </c>
      <c r="M500" s="492">
        <v>6.3020000000000007E-2</v>
      </c>
    </row>
    <row r="501" spans="1:13">
      <c r="A501" s="254">
        <v>491</v>
      </c>
      <c r="B501" s="495" t="s">
        <v>526</v>
      </c>
      <c r="C501" s="492">
        <v>142.9</v>
      </c>
      <c r="D501" s="493">
        <v>144.29999999999998</v>
      </c>
      <c r="E501" s="493">
        <v>140.59999999999997</v>
      </c>
      <c r="F501" s="493">
        <v>138.29999999999998</v>
      </c>
      <c r="G501" s="493">
        <v>134.59999999999997</v>
      </c>
      <c r="H501" s="493">
        <v>146.59999999999997</v>
      </c>
      <c r="I501" s="493">
        <v>150.29999999999995</v>
      </c>
      <c r="J501" s="493">
        <v>152.59999999999997</v>
      </c>
      <c r="K501" s="492">
        <v>148</v>
      </c>
      <c r="L501" s="492">
        <v>142</v>
      </c>
      <c r="M501" s="492">
        <v>9.1595999999999993</v>
      </c>
    </row>
    <row r="502" spans="1:13">
      <c r="A502" s="254">
        <v>492</v>
      </c>
      <c r="B502" s="495" t="s">
        <v>527</v>
      </c>
      <c r="C502" s="492">
        <v>79.5</v>
      </c>
      <c r="D502" s="493">
        <v>80.100000000000009</v>
      </c>
      <c r="E502" s="493">
        <v>78.450000000000017</v>
      </c>
      <c r="F502" s="493">
        <v>77.400000000000006</v>
      </c>
      <c r="G502" s="493">
        <v>75.750000000000014</v>
      </c>
      <c r="H502" s="493">
        <v>81.15000000000002</v>
      </c>
      <c r="I502" s="493">
        <v>82.800000000000026</v>
      </c>
      <c r="J502" s="493">
        <v>83.850000000000023</v>
      </c>
      <c r="K502" s="492">
        <v>81.75</v>
      </c>
      <c r="L502" s="492">
        <v>79.05</v>
      </c>
      <c r="M502" s="492">
        <v>12.93844</v>
      </c>
    </row>
    <row r="503" spans="1:13">
      <c r="A503" s="254">
        <v>493</v>
      </c>
      <c r="B503" s="495" t="s">
        <v>771</v>
      </c>
      <c r="C503" s="492">
        <v>437.15</v>
      </c>
      <c r="D503" s="493">
        <v>435.8</v>
      </c>
      <c r="E503" s="493">
        <v>432.85</v>
      </c>
      <c r="F503" s="493">
        <v>428.55</v>
      </c>
      <c r="G503" s="493">
        <v>425.6</v>
      </c>
      <c r="H503" s="493">
        <v>440.1</v>
      </c>
      <c r="I503" s="493">
        <v>443.04999999999995</v>
      </c>
      <c r="J503" s="493">
        <v>447.35</v>
      </c>
      <c r="K503" s="492">
        <v>438.75</v>
      </c>
      <c r="L503" s="492">
        <v>431.5</v>
      </c>
      <c r="M503" s="492">
        <v>0.42032999999999998</v>
      </c>
    </row>
    <row r="504" spans="1:13">
      <c r="A504" s="254">
        <v>494</v>
      </c>
      <c r="B504" s="495" t="s">
        <v>528</v>
      </c>
      <c r="C504" s="492">
        <v>2221.4499999999998</v>
      </c>
      <c r="D504" s="493">
        <v>2208.1999999999998</v>
      </c>
      <c r="E504" s="493">
        <v>2166.5499999999997</v>
      </c>
      <c r="F504" s="493">
        <v>2111.65</v>
      </c>
      <c r="G504" s="493">
        <v>2070</v>
      </c>
      <c r="H504" s="493">
        <v>2263.0999999999995</v>
      </c>
      <c r="I504" s="493">
        <v>2304.7499999999991</v>
      </c>
      <c r="J504" s="493">
        <v>2359.6499999999992</v>
      </c>
      <c r="K504" s="492">
        <v>2249.85</v>
      </c>
      <c r="L504" s="492">
        <v>2153.3000000000002</v>
      </c>
      <c r="M504" s="492">
        <v>1.5828500000000001</v>
      </c>
    </row>
    <row r="505" spans="1:13">
      <c r="A505" s="254">
        <v>495</v>
      </c>
      <c r="B505" s="495" t="s">
        <v>196</v>
      </c>
      <c r="C505" s="492">
        <v>492.75</v>
      </c>
      <c r="D505" s="493">
        <v>497.95</v>
      </c>
      <c r="E505" s="493">
        <v>484.09999999999997</v>
      </c>
      <c r="F505" s="493">
        <v>475.45</v>
      </c>
      <c r="G505" s="493">
        <v>461.59999999999997</v>
      </c>
      <c r="H505" s="493">
        <v>506.59999999999997</v>
      </c>
      <c r="I505" s="493">
        <v>520.45000000000005</v>
      </c>
      <c r="J505" s="493">
        <v>529.09999999999991</v>
      </c>
      <c r="K505" s="492">
        <v>511.8</v>
      </c>
      <c r="L505" s="492">
        <v>489.3</v>
      </c>
      <c r="M505" s="492">
        <v>291.15571</v>
      </c>
    </row>
    <row r="506" spans="1:13">
      <c r="A506" s="254">
        <v>496</v>
      </c>
      <c r="B506" s="495" t="s">
        <v>529</v>
      </c>
      <c r="C506" s="492">
        <v>514.65</v>
      </c>
      <c r="D506" s="493">
        <v>517.4666666666667</v>
      </c>
      <c r="E506" s="493">
        <v>502.18333333333339</v>
      </c>
      <c r="F506" s="493">
        <v>489.7166666666667</v>
      </c>
      <c r="G506" s="493">
        <v>474.43333333333339</v>
      </c>
      <c r="H506" s="493">
        <v>529.93333333333339</v>
      </c>
      <c r="I506" s="493">
        <v>545.2166666666667</v>
      </c>
      <c r="J506" s="493">
        <v>557.68333333333339</v>
      </c>
      <c r="K506" s="492">
        <v>532.75</v>
      </c>
      <c r="L506" s="492">
        <v>505</v>
      </c>
      <c r="M506" s="492">
        <v>23.13729</v>
      </c>
    </row>
    <row r="507" spans="1:13">
      <c r="A507" s="254">
        <v>497</v>
      </c>
      <c r="B507" s="495" t="s">
        <v>197</v>
      </c>
      <c r="C507" s="492">
        <v>14.55</v>
      </c>
      <c r="D507" s="493">
        <v>14.583333333333334</v>
      </c>
      <c r="E507" s="493">
        <v>14.366666666666667</v>
      </c>
      <c r="F507" s="493">
        <v>14.183333333333334</v>
      </c>
      <c r="G507" s="493">
        <v>13.966666666666667</v>
      </c>
      <c r="H507" s="493">
        <v>14.766666666666667</v>
      </c>
      <c r="I507" s="493">
        <v>14.983333333333333</v>
      </c>
      <c r="J507" s="493">
        <v>15.166666666666668</v>
      </c>
      <c r="K507" s="492">
        <v>14.8</v>
      </c>
      <c r="L507" s="492">
        <v>14.4</v>
      </c>
      <c r="M507" s="492">
        <v>983.65621999999996</v>
      </c>
    </row>
    <row r="508" spans="1:13">
      <c r="A508" s="254">
        <v>498</v>
      </c>
      <c r="B508" s="495" t="s">
        <v>198</v>
      </c>
      <c r="C508" s="492">
        <v>185.6</v>
      </c>
      <c r="D508" s="493">
        <v>186.73333333333332</v>
      </c>
      <c r="E508" s="493">
        <v>182.51666666666665</v>
      </c>
      <c r="F508" s="493">
        <v>179.43333333333334</v>
      </c>
      <c r="G508" s="493">
        <v>175.21666666666667</v>
      </c>
      <c r="H508" s="493">
        <v>189.81666666666663</v>
      </c>
      <c r="I508" s="493">
        <v>194.03333333333327</v>
      </c>
      <c r="J508" s="493">
        <v>197.11666666666662</v>
      </c>
      <c r="K508" s="492">
        <v>190.95</v>
      </c>
      <c r="L508" s="492">
        <v>183.65</v>
      </c>
      <c r="M508" s="492">
        <v>114.35285</v>
      </c>
    </row>
    <row r="509" spans="1:13">
      <c r="A509" s="254">
        <v>499</v>
      </c>
      <c r="B509" s="495" t="s">
        <v>530</v>
      </c>
      <c r="C509" s="492">
        <v>264.3</v>
      </c>
      <c r="D509" s="493">
        <v>263.01666666666665</v>
      </c>
      <c r="E509" s="493">
        <v>255.98333333333329</v>
      </c>
      <c r="F509" s="493">
        <v>247.66666666666663</v>
      </c>
      <c r="G509" s="493">
        <v>240.63333333333327</v>
      </c>
      <c r="H509" s="493">
        <v>271.33333333333331</v>
      </c>
      <c r="I509" s="493">
        <v>278.36666666666662</v>
      </c>
      <c r="J509" s="493">
        <v>286.68333333333334</v>
      </c>
      <c r="K509" s="492">
        <v>270.05</v>
      </c>
      <c r="L509" s="492">
        <v>254.7</v>
      </c>
      <c r="M509" s="492">
        <v>4.1687599999999998</v>
      </c>
    </row>
    <row r="510" spans="1:13">
      <c r="A510" s="254">
        <v>500</v>
      </c>
      <c r="B510" s="495" t="s">
        <v>531</v>
      </c>
      <c r="C510" s="492">
        <v>2097.9</v>
      </c>
      <c r="D510" s="493">
        <v>2099.5</v>
      </c>
      <c r="E510" s="493">
        <v>2082</v>
      </c>
      <c r="F510" s="493">
        <v>2066.1</v>
      </c>
      <c r="G510" s="493">
        <v>2048.6</v>
      </c>
      <c r="H510" s="493">
        <v>2115.4</v>
      </c>
      <c r="I510" s="493">
        <v>2132.9</v>
      </c>
      <c r="J510" s="493">
        <v>2148.8000000000002</v>
      </c>
      <c r="K510" s="492">
        <v>2117</v>
      </c>
      <c r="L510" s="492">
        <v>2083.6</v>
      </c>
      <c r="M510" s="492">
        <v>0.26694000000000001</v>
      </c>
    </row>
    <row r="511" spans="1:13">
      <c r="A511" s="254">
        <v>501</v>
      </c>
      <c r="B511" s="495" t="s">
        <v>741</v>
      </c>
      <c r="C511" s="492">
        <v>1245.8499999999999</v>
      </c>
      <c r="D511" s="493">
        <v>1240.3</v>
      </c>
      <c r="E511" s="493">
        <v>1214.55</v>
      </c>
      <c r="F511" s="493">
        <v>1183.25</v>
      </c>
      <c r="G511" s="493">
        <v>1157.5</v>
      </c>
      <c r="H511" s="493">
        <v>1271.5999999999999</v>
      </c>
      <c r="I511" s="493">
        <v>1297.3499999999999</v>
      </c>
      <c r="J511" s="493">
        <v>1328.6499999999999</v>
      </c>
      <c r="K511" s="492">
        <v>1266.05</v>
      </c>
      <c r="L511" s="492">
        <v>1209</v>
      </c>
      <c r="M511" s="492">
        <v>0.79271000000000003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2"/>
      <c r="B5" s="592"/>
      <c r="C5" s="593"/>
      <c r="D5" s="59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4" t="s">
        <v>533</v>
      </c>
      <c r="C7" s="594"/>
      <c r="D7" s="248">
        <f>Main!B10</f>
        <v>44319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44316</v>
      </c>
      <c r="B10" s="253">
        <v>508136</v>
      </c>
      <c r="C10" s="254" t="s">
        <v>1097</v>
      </c>
      <c r="D10" s="254" t="s">
        <v>1098</v>
      </c>
      <c r="E10" s="254" t="s">
        <v>543</v>
      </c>
      <c r="F10" s="356">
        <v>15895</v>
      </c>
      <c r="G10" s="253">
        <v>150.94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44316</v>
      </c>
      <c r="B11" s="253">
        <v>539197</v>
      </c>
      <c r="C11" s="254" t="s">
        <v>1099</v>
      </c>
      <c r="D11" s="254" t="s">
        <v>1100</v>
      </c>
      <c r="E11" s="254" t="s">
        <v>543</v>
      </c>
      <c r="F11" s="356">
        <v>400000</v>
      </c>
      <c r="G11" s="253">
        <v>0.71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44316</v>
      </c>
      <c r="B12" s="253">
        <v>531739</v>
      </c>
      <c r="C12" s="254" t="s">
        <v>1091</v>
      </c>
      <c r="D12" s="254" t="s">
        <v>1101</v>
      </c>
      <c r="E12" s="254" t="s">
        <v>543</v>
      </c>
      <c r="F12" s="356">
        <v>761488</v>
      </c>
      <c r="G12" s="253">
        <v>6.61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44316</v>
      </c>
      <c r="B13" s="253">
        <v>531739</v>
      </c>
      <c r="C13" s="254" t="s">
        <v>1091</v>
      </c>
      <c r="D13" s="254" t="s">
        <v>1092</v>
      </c>
      <c r="E13" s="254" t="s">
        <v>542</v>
      </c>
      <c r="F13" s="356">
        <v>1800000</v>
      </c>
      <c r="G13" s="253">
        <v>6.61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44316</v>
      </c>
      <c r="B14" s="253">
        <v>531739</v>
      </c>
      <c r="C14" s="254" t="s">
        <v>1091</v>
      </c>
      <c r="D14" s="254" t="s">
        <v>1092</v>
      </c>
      <c r="E14" s="254" t="s">
        <v>543</v>
      </c>
      <c r="F14" s="356">
        <v>50000</v>
      </c>
      <c r="G14" s="253">
        <v>6.58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44316</v>
      </c>
      <c r="B15" s="253">
        <v>539692</v>
      </c>
      <c r="C15" s="254" t="s">
        <v>1102</v>
      </c>
      <c r="D15" s="254" t="s">
        <v>1103</v>
      </c>
      <c r="E15" s="254" t="s">
        <v>542</v>
      </c>
      <c r="F15" s="356">
        <v>19652</v>
      </c>
      <c r="G15" s="253">
        <v>6.48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44316</v>
      </c>
      <c r="B16" s="253">
        <v>514165</v>
      </c>
      <c r="C16" s="254" t="s">
        <v>1104</v>
      </c>
      <c r="D16" s="254" t="s">
        <v>1105</v>
      </c>
      <c r="E16" s="254" t="s">
        <v>543</v>
      </c>
      <c r="F16" s="356">
        <v>750000</v>
      </c>
      <c r="G16" s="253">
        <v>11.78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44316</v>
      </c>
      <c r="B17" s="253">
        <v>535387</v>
      </c>
      <c r="C17" s="254" t="s">
        <v>1106</v>
      </c>
      <c r="D17" s="254" t="s">
        <v>1107</v>
      </c>
      <c r="E17" s="254" t="s">
        <v>542</v>
      </c>
      <c r="F17" s="356">
        <v>62500</v>
      </c>
      <c r="G17" s="253">
        <v>8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44316</v>
      </c>
      <c r="B18" s="253">
        <v>535387</v>
      </c>
      <c r="C18" s="254" t="s">
        <v>1106</v>
      </c>
      <c r="D18" s="254" t="s">
        <v>1108</v>
      </c>
      <c r="E18" s="254" t="s">
        <v>543</v>
      </c>
      <c r="F18" s="356">
        <v>73901</v>
      </c>
      <c r="G18" s="253">
        <v>8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44316</v>
      </c>
      <c r="B19" s="253">
        <v>530219</v>
      </c>
      <c r="C19" s="254" t="s">
        <v>1109</v>
      </c>
      <c r="D19" s="254" t="s">
        <v>1110</v>
      </c>
      <c r="E19" s="254" t="s">
        <v>542</v>
      </c>
      <c r="F19" s="356">
        <v>1400</v>
      </c>
      <c r="G19" s="253">
        <v>62.54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44316</v>
      </c>
      <c r="B20" s="253">
        <v>540198</v>
      </c>
      <c r="C20" s="254" t="s">
        <v>1111</v>
      </c>
      <c r="D20" s="254" t="s">
        <v>1112</v>
      </c>
      <c r="E20" s="254" t="s">
        <v>542</v>
      </c>
      <c r="F20" s="356">
        <v>14259</v>
      </c>
      <c r="G20" s="253">
        <v>25.9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44316</v>
      </c>
      <c r="B21" s="253">
        <v>540198</v>
      </c>
      <c r="C21" s="254" t="s">
        <v>1111</v>
      </c>
      <c r="D21" s="254" t="s">
        <v>1112</v>
      </c>
      <c r="E21" s="254" t="s">
        <v>543</v>
      </c>
      <c r="F21" s="356">
        <v>33369</v>
      </c>
      <c r="G21" s="253">
        <v>25.94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44316</v>
      </c>
      <c r="B22" s="253">
        <v>539291</v>
      </c>
      <c r="C22" s="254" t="s">
        <v>1113</v>
      </c>
      <c r="D22" s="254" t="s">
        <v>1114</v>
      </c>
      <c r="E22" s="254" t="s">
        <v>542</v>
      </c>
      <c r="F22" s="356">
        <v>16319</v>
      </c>
      <c r="G22" s="253">
        <v>65.09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44316</v>
      </c>
      <c r="B23" s="253">
        <v>539291</v>
      </c>
      <c r="C23" s="254" t="s">
        <v>1113</v>
      </c>
      <c r="D23" s="254" t="s">
        <v>1114</v>
      </c>
      <c r="E23" s="254" t="s">
        <v>543</v>
      </c>
      <c r="F23" s="356">
        <v>20169</v>
      </c>
      <c r="G23" s="253">
        <v>64.38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44316</v>
      </c>
      <c r="B24" s="253">
        <v>539561</v>
      </c>
      <c r="C24" s="254" t="s">
        <v>1115</v>
      </c>
      <c r="D24" s="254" t="s">
        <v>1116</v>
      </c>
      <c r="E24" s="254" t="s">
        <v>542</v>
      </c>
      <c r="F24" s="356">
        <v>18720</v>
      </c>
      <c r="G24" s="253">
        <v>51.04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44316</v>
      </c>
      <c r="B25" s="253">
        <v>539561</v>
      </c>
      <c r="C25" s="254" t="s">
        <v>1115</v>
      </c>
      <c r="D25" s="254" t="s">
        <v>1117</v>
      </c>
      <c r="E25" s="254" t="s">
        <v>543</v>
      </c>
      <c r="F25" s="356">
        <v>21943</v>
      </c>
      <c r="G25" s="253">
        <v>50.09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44316</v>
      </c>
      <c r="B26" s="253">
        <v>500366</v>
      </c>
      <c r="C26" s="254" t="s">
        <v>1118</v>
      </c>
      <c r="D26" s="254" t="s">
        <v>1119</v>
      </c>
      <c r="E26" s="254" t="s">
        <v>542</v>
      </c>
      <c r="F26" s="356">
        <v>900000</v>
      </c>
      <c r="G26" s="253">
        <v>5.47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44316</v>
      </c>
      <c r="B27" s="253">
        <v>500366</v>
      </c>
      <c r="C27" s="254" t="s">
        <v>1118</v>
      </c>
      <c r="D27" s="254" t="s">
        <v>1119</v>
      </c>
      <c r="E27" s="254" t="s">
        <v>543</v>
      </c>
      <c r="F27" s="356">
        <v>600000</v>
      </c>
      <c r="G27" s="253">
        <v>5.47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44316</v>
      </c>
      <c r="B28" s="253">
        <v>532939</v>
      </c>
      <c r="C28" s="254" t="s">
        <v>1120</v>
      </c>
      <c r="D28" s="254" t="s">
        <v>1121</v>
      </c>
      <c r="E28" s="254" t="s">
        <v>543</v>
      </c>
      <c r="F28" s="356">
        <v>17124993</v>
      </c>
      <c r="G28" s="253">
        <v>5.13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44316</v>
      </c>
      <c r="B29" s="253">
        <v>540259</v>
      </c>
      <c r="C29" s="254" t="s">
        <v>1054</v>
      </c>
      <c r="D29" s="254" t="s">
        <v>1037</v>
      </c>
      <c r="E29" s="254" t="s">
        <v>542</v>
      </c>
      <c r="F29" s="356">
        <v>76454</v>
      </c>
      <c r="G29" s="253">
        <v>13.96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44316</v>
      </c>
      <c r="B30" s="253">
        <v>540259</v>
      </c>
      <c r="C30" s="254" t="s">
        <v>1054</v>
      </c>
      <c r="D30" s="254" t="s">
        <v>1037</v>
      </c>
      <c r="E30" s="254" t="s">
        <v>543</v>
      </c>
      <c r="F30" s="356">
        <v>130068</v>
      </c>
      <c r="G30" s="253">
        <v>13.75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44316</v>
      </c>
      <c r="B31" s="253">
        <v>540259</v>
      </c>
      <c r="C31" s="254" t="s">
        <v>1054</v>
      </c>
      <c r="D31" s="254" t="s">
        <v>1093</v>
      </c>
      <c r="E31" s="254" t="s">
        <v>543</v>
      </c>
      <c r="F31" s="356">
        <v>103603</v>
      </c>
      <c r="G31" s="253">
        <v>13.49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44316</v>
      </c>
      <c r="B32" s="253">
        <v>539026</v>
      </c>
      <c r="C32" s="254" t="s">
        <v>1074</v>
      </c>
      <c r="D32" s="254" t="s">
        <v>1122</v>
      </c>
      <c r="E32" s="254" t="s">
        <v>542</v>
      </c>
      <c r="F32" s="356">
        <v>32000</v>
      </c>
      <c r="G32" s="253">
        <v>10.25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44316</v>
      </c>
      <c r="B33" s="253">
        <v>539026</v>
      </c>
      <c r="C33" s="254" t="s">
        <v>1074</v>
      </c>
      <c r="D33" s="254" t="s">
        <v>1075</v>
      </c>
      <c r="E33" s="254" t="s">
        <v>542</v>
      </c>
      <c r="F33" s="356">
        <v>44000</v>
      </c>
      <c r="G33" s="253">
        <v>10.72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44316</v>
      </c>
      <c r="B34" s="253">
        <v>539026</v>
      </c>
      <c r="C34" s="254" t="s">
        <v>1074</v>
      </c>
      <c r="D34" s="254" t="s">
        <v>1076</v>
      </c>
      <c r="E34" s="254" t="s">
        <v>543</v>
      </c>
      <c r="F34" s="356">
        <v>44000</v>
      </c>
      <c r="G34" s="253">
        <v>10.67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44316</v>
      </c>
      <c r="B35" s="253">
        <v>539026</v>
      </c>
      <c r="C35" s="254" t="s">
        <v>1074</v>
      </c>
      <c r="D35" s="254" t="s">
        <v>1123</v>
      </c>
      <c r="E35" s="254" t="s">
        <v>542</v>
      </c>
      <c r="F35" s="356">
        <v>44000</v>
      </c>
      <c r="G35" s="253">
        <v>10.67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44316</v>
      </c>
      <c r="B36" s="253">
        <v>539026</v>
      </c>
      <c r="C36" s="254" t="s">
        <v>1074</v>
      </c>
      <c r="D36" s="254" t="s">
        <v>1123</v>
      </c>
      <c r="E36" s="254" t="s">
        <v>543</v>
      </c>
      <c r="F36" s="356">
        <v>44000</v>
      </c>
      <c r="G36" s="253">
        <v>10.72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44316</v>
      </c>
      <c r="B37" s="253">
        <v>539026</v>
      </c>
      <c r="C37" s="254" t="s">
        <v>1074</v>
      </c>
      <c r="D37" s="254" t="s">
        <v>1124</v>
      </c>
      <c r="E37" s="254" t="s">
        <v>542</v>
      </c>
      <c r="F37" s="356">
        <v>28000</v>
      </c>
      <c r="G37" s="253">
        <v>10.199999999999999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44316</v>
      </c>
      <c r="B38" s="253">
        <v>539026</v>
      </c>
      <c r="C38" s="254" t="s">
        <v>1074</v>
      </c>
      <c r="D38" s="254" t="s">
        <v>1125</v>
      </c>
      <c r="E38" s="254" t="s">
        <v>543</v>
      </c>
      <c r="F38" s="356">
        <v>64000</v>
      </c>
      <c r="G38" s="253">
        <v>10.23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44316</v>
      </c>
      <c r="B39" s="253">
        <v>531771</v>
      </c>
      <c r="C39" s="254" t="s">
        <v>1126</v>
      </c>
      <c r="D39" s="254" t="s">
        <v>1127</v>
      </c>
      <c r="E39" s="254" t="s">
        <v>542</v>
      </c>
      <c r="F39" s="356">
        <v>25000</v>
      </c>
      <c r="G39" s="253">
        <v>5.44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44316</v>
      </c>
      <c r="B40" s="253">
        <v>531771</v>
      </c>
      <c r="C40" s="254" t="s">
        <v>1126</v>
      </c>
      <c r="D40" s="254" t="s">
        <v>1128</v>
      </c>
      <c r="E40" s="254" t="s">
        <v>543</v>
      </c>
      <c r="F40" s="356">
        <v>42575</v>
      </c>
      <c r="G40" s="253">
        <v>5.44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44316</v>
      </c>
      <c r="B41" s="253" t="s">
        <v>1129</v>
      </c>
      <c r="C41" s="254" t="s">
        <v>1130</v>
      </c>
      <c r="D41" s="254" t="s">
        <v>1131</v>
      </c>
      <c r="E41" s="254" t="s">
        <v>542</v>
      </c>
      <c r="F41" s="356">
        <v>150000</v>
      </c>
      <c r="G41" s="253">
        <v>391.54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44316</v>
      </c>
      <c r="B42" s="253" t="s">
        <v>1132</v>
      </c>
      <c r="C42" s="254" t="s">
        <v>1133</v>
      </c>
      <c r="D42" s="254" t="s">
        <v>1036</v>
      </c>
      <c r="E42" s="254" t="s">
        <v>542</v>
      </c>
      <c r="F42" s="356">
        <v>218775</v>
      </c>
      <c r="G42" s="253">
        <v>34.24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44316</v>
      </c>
      <c r="B43" s="253" t="s">
        <v>1134</v>
      </c>
      <c r="C43" s="254" t="s">
        <v>1135</v>
      </c>
      <c r="D43" s="254" t="s">
        <v>1136</v>
      </c>
      <c r="E43" s="254" t="s">
        <v>542</v>
      </c>
      <c r="F43" s="356">
        <v>1914925</v>
      </c>
      <c r="G43" s="253">
        <v>37.700000000000003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44316</v>
      </c>
      <c r="B44" s="253" t="s">
        <v>1137</v>
      </c>
      <c r="C44" s="254" t="s">
        <v>1138</v>
      </c>
      <c r="D44" s="254" t="s">
        <v>1139</v>
      </c>
      <c r="E44" s="254" t="s">
        <v>542</v>
      </c>
      <c r="F44" s="356">
        <v>377942</v>
      </c>
      <c r="G44" s="253">
        <v>233.2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44316</v>
      </c>
      <c r="B45" s="253" t="s">
        <v>1095</v>
      </c>
      <c r="C45" s="254" t="s">
        <v>1096</v>
      </c>
      <c r="D45" s="254" t="s">
        <v>1140</v>
      </c>
      <c r="E45" s="254" t="s">
        <v>542</v>
      </c>
      <c r="F45" s="356">
        <v>1271716</v>
      </c>
      <c r="G45" s="253">
        <v>92.74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44316</v>
      </c>
      <c r="B46" s="253" t="s">
        <v>1141</v>
      </c>
      <c r="C46" s="254" t="s">
        <v>1142</v>
      </c>
      <c r="D46" s="254" t="s">
        <v>1037</v>
      </c>
      <c r="E46" s="254" t="s">
        <v>542</v>
      </c>
      <c r="F46" s="356">
        <v>47368</v>
      </c>
      <c r="G46" s="253">
        <v>24.09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44316</v>
      </c>
      <c r="B47" s="253" t="s">
        <v>1143</v>
      </c>
      <c r="C47" s="254" t="s">
        <v>1144</v>
      </c>
      <c r="D47" s="254" t="s">
        <v>1036</v>
      </c>
      <c r="E47" s="254" t="s">
        <v>542</v>
      </c>
      <c r="F47" s="356">
        <v>94575</v>
      </c>
      <c r="G47" s="253">
        <v>172.02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44316</v>
      </c>
      <c r="B48" s="253" t="s">
        <v>1143</v>
      </c>
      <c r="C48" s="254" t="s">
        <v>1144</v>
      </c>
      <c r="D48" s="254" t="s">
        <v>1145</v>
      </c>
      <c r="E48" s="254" t="s">
        <v>542</v>
      </c>
      <c r="F48" s="356">
        <v>88865</v>
      </c>
      <c r="G48" s="253">
        <v>172.87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44316</v>
      </c>
      <c r="B49" s="253" t="s">
        <v>1143</v>
      </c>
      <c r="C49" s="254" t="s">
        <v>1144</v>
      </c>
      <c r="D49" s="254" t="s">
        <v>1146</v>
      </c>
      <c r="E49" s="254" t="s">
        <v>542</v>
      </c>
      <c r="F49" s="356">
        <v>75034</v>
      </c>
      <c r="G49" s="253">
        <v>172.9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44316</v>
      </c>
      <c r="B50" s="253" t="s">
        <v>1147</v>
      </c>
      <c r="C50" s="254" t="s">
        <v>1148</v>
      </c>
      <c r="D50" s="254" t="s">
        <v>1094</v>
      </c>
      <c r="E50" s="254" t="s">
        <v>542</v>
      </c>
      <c r="F50" s="356">
        <v>333146</v>
      </c>
      <c r="G50" s="253">
        <v>92.44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44316</v>
      </c>
      <c r="B51" s="253" t="s">
        <v>1077</v>
      </c>
      <c r="C51" s="254" t="s">
        <v>1078</v>
      </c>
      <c r="D51" s="254" t="s">
        <v>1060</v>
      </c>
      <c r="E51" s="254" t="s">
        <v>542</v>
      </c>
      <c r="F51" s="356">
        <v>90000</v>
      </c>
      <c r="G51" s="253">
        <v>47.25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44316</v>
      </c>
      <c r="B52" s="253" t="s">
        <v>1149</v>
      </c>
      <c r="C52" s="254" t="s">
        <v>1150</v>
      </c>
      <c r="D52" s="254" t="s">
        <v>1146</v>
      </c>
      <c r="E52" s="254" t="s">
        <v>542</v>
      </c>
      <c r="F52" s="356">
        <v>829953</v>
      </c>
      <c r="G52" s="253">
        <v>14.15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44316</v>
      </c>
      <c r="B53" s="253" t="s">
        <v>1151</v>
      </c>
      <c r="C53" s="254" t="s">
        <v>1152</v>
      </c>
      <c r="D53" s="254" t="s">
        <v>1153</v>
      </c>
      <c r="E53" s="254" t="s">
        <v>542</v>
      </c>
      <c r="F53" s="356">
        <v>21072017</v>
      </c>
      <c r="G53" s="253">
        <v>1.64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44316</v>
      </c>
      <c r="B54" s="253" t="s">
        <v>1154</v>
      </c>
      <c r="C54" s="254" t="s">
        <v>1155</v>
      </c>
      <c r="D54" s="254" t="s">
        <v>1094</v>
      </c>
      <c r="E54" s="254" t="s">
        <v>542</v>
      </c>
      <c r="F54" s="356">
        <v>1376076</v>
      </c>
      <c r="G54" s="253">
        <v>42.15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44316</v>
      </c>
      <c r="B55" s="253" t="s">
        <v>1154</v>
      </c>
      <c r="C55" s="254" t="s">
        <v>1155</v>
      </c>
      <c r="D55" s="254" t="s">
        <v>1156</v>
      </c>
      <c r="E55" s="254" t="s">
        <v>542</v>
      </c>
      <c r="F55" s="356">
        <v>1397501</v>
      </c>
      <c r="G55" s="253">
        <v>41.82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44316</v>
      </c>
      <c r="B56" s="253" t="s">
        <v>1118</v>
      </c>
      <c r="C56" s="254" t="s">
        <v>1157</v>
      </c>
      <c r="D56" s="254" t="s">
        <v>1158</v>
      </c>
      <c r="E56" s="254" t="s">
        <v>542</v>
      </c>
      <c r="F56" s="356">
        <v>2298759</v>
      </c>
      <c r="G56" s="253">
        <v>5.32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44316</v>
      </c>
      <c r="B57" s="253" t="s">
        <v>1118</v>
      </c>
      <c r="C57" s="254" t="s">
        <v>1157</v>
      </c>
      <c r="D57" s="254" t="s">
        <v>1159</v>
      </c>
      <c r="E57" s="254" t="s">
        <v>542</v>
      </c>
      <c r="F57" s="356">
        <v>1000000</v>
      </c>
      <c r="G57" s="253">
        <v>5.4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44316</v>
      </c>
      <c r="B58" s="253" t="s">
        <v>1118</v>
      </c>
      <c r="C58" s="254" t="s">
        <v>1157</v>
      </c>
      <c r="D58" s="254" t="s">
        <v>1060</v>
      </c>
      <c r="E58" s="254" t="s">
        <v>542</v>
      </c>
      <c r="F58" s="356">
        <v>1356183</v>
      </c>
      <c r="G58" s="253">
        <v>5.4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44316</v>
      </c>
      <c r="B59" s="253" t="s">
        <v>1160</v>
      </c>
      <c r="C59" s="254" t="s">
        <v>1161</v>
      </c>
      <c r="D59" s="254" t="s">
        <v>1036</v>
      </c>
      <c r="E59" s="254" t="s">
        <v>542</v>
      </c>
      <c r="F59" s="356">
        <v>1004000</v>
      </c>
      <c r="G59" s="253">
        <v>1.9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44316</v>
      </c>
      <c r="B60" s="253" t="s">
        <v>1160</v>
      </c>
      <c r="C60" s="254" t="s">
        <v>1161</v>
      </c>
      <c r="D60" s="254" t="s">
        <v>1162</v>
      </c>
      <c r="E60" s="254" t="s">
        <v>542</v>
      </c>
      <c r="F60" s="356">
        <v>3804901</v>
      </c>
      <c r="G60" s="253">
        <v>1.93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44316</v>
      </c>
      <c r="B61" s="253" t="s">
        <v>1163</v>
      </c>
      <c r="C61" s="254" t="s">
        <v>1164</v>
      </c>
      <c r="D61" s="254" t="s">
        <v>1165</v>
      </c>
      <c r="E61" s="254" t="s">
        <v>542</v>
      </c>
      <c r="F61" s="356">
        <v>161336</v>
      </c>
      <c r="G61" s="253">
        <v>1036.2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44316</v>
      </c>
      <c r="B62" s="118" t="s">
        <v>1163</v>
      </c>
      <c r="C62" s="231" t="s">
        <v>1164</v>
      </c>
      <c r="D62" s="231" t="s">
        <v>1156</v>
      </c>
      <c r="E62" s="254" t="s">
        <v>542</v>
      </c>
      <c r="F62" s="118">
        <v>159502</v>
      </c>
      <c r="G62" s="118">
        <v>1043.07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44316</v>
      </c>
      <c r="B63" s="253" t="s">
        <v>1163</v>
      </c>
      <c r="C63" s="254" t="s">
        <v>1164</v>
      </c>
      <c r="D63" s="254" t="s">
        <v>1094</v>
      </c>
      <c r="E63" s="254" t="s">
        <v>542</v>
      </c>
      <c r="F63" s="356">
        <v>189845</v>
      </c>
      <c r="G63" s="253">
        <v>1019.7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44316</v>
      </c>
      <c r="B64" s="253" t="s">
        <v>1166</v>
      </c>
      <c r="C64" s="254" t="s">
        <v>1167</v>
      </c>
      <c r="D64" s="254" t="s">
        <v>1168</v>
      </c>
      <c r="E64" s="254" t="s">
        <v>543</v>
      </c>
      <c r="F64" s="356">
        <v>363484</v>
      </c>
      <c r="G64" s="253">
        <v>3.16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44316</v>
      </c>
      <c r="B65" s="253" t="s">
        <v>1132</v>
      </c>
      <c r="C65" s="254" t="s">
        <v>1133</v>
      </c>
      <c r="D65" s="254" t="s">
        <v>1036</v>
      </c>
      <c r="E65" s="254" t="s">
        <v>543</v>
      </c>
      <c r="F65" s="356">
        <v>253775</v>
      </c>
      <c r="G65" s="253">
        <v>34.770000000000003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44316</v>
      </c>
      <c r="B66" s="253" t="s">
        <v>1137</v>
      </c>
      <c r="C66" s="254" t="s">
        <v>1138</v>
      </c>
      <c r="D66" s="254" t="s">
        <v>1139</v>
      </c>
      <c r="E66" s="254" t="s">
        <v>543</v>
      </c>
      <c r="F66" s="356">
        <v>369736</v>
      </c>
      <c r="G66" s="253">
        <v>234.47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44316</v>
      </c>
      <c r="B67" s="253" t="s">
        <v>1141</v>
      </c>
      <c r="C67" s="254" t="s">
        <v>1142</v>
      </c>
      <c r="D67" s="254" t="s">
        <v>1037</v>
      </c>
      <c r="E67" s="254" t="s">
        <v>543</v>
      </c>
      <c r="F67" s="356">
        <v>59785</v>
      </c>
      <c r="G67" s="253">
        <v>24.66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44316</v>
      </c>
      <c r="B68" s="253" t="s">
        <v>1143</v>
      </c>
      <c r="C68" s="254" t="s">
        <v>1144</v>
      </c>
      <c r="D68" s="254" t="s">
        <v>1145</v>
      </c>
      <c r="E68" s="254" t="s">
        <v>543</v>
      </c>
      <c r="F68" s="356">
        <v>86105</v>
      </c>
      <c r="G68" s="253">
        <v>172.89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44316</v>
      </c>
      <c r="B69" s="253" t="s">
        <v>1143</v>
      </c>
      <c r="C69" s="254" t="s">
        <v>1144</v>
      </c>
      <c r="D69" s="254" t="s">
        <v>1146</v>
      </c>
      <c r="E69" s="254" t="s">
        <v>543</v>
      </c>
      <c r="F69" s="356">
        <v>75058</v>
      </c>
      <c r="G69" s="253">
        <v>172.54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44316</v>
      </c>
      <c r="B70" s="253" t="s">
        <v>1143</v>
      </c>
      <c r="C70" s="254" t="s">
        <v>1144</v>
      </c>
      <c r="D70" s="254" t="s">
        <v>1036</v>
      </c>
      <c r="E70" s="254" t="s">
        <v>543</v>
      </c>
      <c r="F70" s="356">
        <v>102024</v>
      </c>
      <c r="G70" s="253">
        <v>172.66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44316</v>
      </c>
      <c r="B71" s="253" t="s">
        <v>1147</v>
      </c>
      <c r="C71" s="254" t="s">
        <v>1148</v>
      </c>
      <c r="D71" s="254" t="s">
        <v>1094</v>
      </c>
      <c r="E71" s="254" t="s">
        <v>543</v>
      </c>
      <c r="F71" s="356">
        <v>333146</v>
      </c>
      <c r="G71" s="253">
        <v>92.27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44316</v>
      </c>
      <c r="B72" s="253" t="s">
        <v>1149</v>
      </c>
      <c r="C72" s="254" t="s">
        <v>1150</v>
      </c>
      <c r="D72" s="254" t="s">
        <v>1146</v>
      </c>
      <c r="E72" s="254" t="s">
        <v>543</v>
      </c>
      <c r="F72" s="356">
        <v>829953</v>
      </c>
      <c r="G72" s="253">
        <v>14.15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44316</v>
      </c>
      <c r="B73" s="253" t="s">
        <v>1151</v>
      </c>
      <c r="C73" s="254" t="s">
        <v>1152</v>
      </c>
      <c r="D73" s="254" t="s">
        <v>1153</v>
      </c>
      <c r="E73" s="254" t="s">
        <v>543</v>
      </c>
      <c r="F73" s="356">
        <v>5672017</v>
      </c>
      <c r="G73" s="253">
        <v>1.64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44316</v>
      </c>
      <c r="B74" s="253" t="s">
        <v>1151</v>
      </c>
      <c r="C74" s="254" t="s">
        <v>1152</v>
      </c>
      <c r="D74" s="254" t="s">
        <v>1121</v>
      </c>
      <c r="E74" s="254" t="s">
        <v>543</v>
      </c>
      <c r="F74" s="356">
        <v>27500000</v>
      </c>
      <c r="G74" s="253">
        <v>1.6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44316</v>
      </c>
      <c r="B75" s="253" t="s">
        <v>1154</v>
      </c>
      <c r="C75" s="254" t="s">
        <v>1155</v>
      </c>
      <c r="D75" s="254" t="s">
        <v>1094</v>
      </c>
      <c r="E75" s="254" t="s">
        <v>543</v>
      </c>
      <c r="F75" s="356">
        <v>1376076</v>
      </c>
      <c r="G75" s="253">
        <v>42.15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44316</v>
      </c>
      <c r="B76" s="253" t="s">
        <v>1154</v>
      </c>
      <c r="C76" s="254" t="s">
        <v>1155</v>
      </c>
      <c r="D76" s="254" t="s">
        <v>1156</v>
      </c>
      <c r="E76" s="254" t="s">
        <v>543</v>
      </c>
      <c r="F76" s="356">
        <v>1401293</v>
      </c>
      <c r="G76" s="253">
        <v>41.92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44316</v>
      </c>
      <c r="B77" s="253" t="s">
        <v>1118</v>
      </c>
      <c r="C77" s="254" t="s">
        <v>1157</v>
      </c>
      <c r="D77" s="254" t="s">
        <v>1158</v>
      </c>
      <c r="E77" s="254" t="s">
        <v>543</v>
      </c>
      <c r="F77" s="356">
        <v>4077111</v>
      </c>
      <c r="G77" s="253">
        <v>5.38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44316</v>
      </c>
      <c r="B78" s="253" t="s">
        <v>1118</v>
      </c>
      <c r="C78" s="254" t="s">
        <v>1157</v>
      </c>
      <c r="D78" s="254" t="s">
        <v>1060</v>
      </c>
      <c r="E78" s="254" t="s">
        <v>543</v>
      </c>
      <c r="F78" s="356">
        <v>2306045</v>
      </c>
      <c r="G78" s="253">
        <v>5.4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44316</v>
      </c>
      <c r="B79" s="253" t="s">
        <v>1118</v>
      </c>
      <c r="C79" s="254" t="s">
        <v>1157</v>
      </c>
      <c r="D79" s="254" t="s">
        <v>1159</v>
      </c>
      <c r="E79" s="254" t="s">
        <v>543</v>
      </c>
      <c r="F79" s="356">
        <v>1000000</v>
      </c>
      <c r="G79" s="253">
        <v>5.1100000000000003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44316</v>
      </c>
      <c r="B80" s="253" t="s">
        <v>1120</v>
      </c>
      <c r="C80" s="254" t="s">
        <v>1169</v>
      </c>
      <c r="D80" s="254" t="s">
        <v>1121</v>
      </c>
      <c r="E80" s="254" t="s">
        <v>543</v>
      </c>
      <c r="F80" s="356">
        <v>22077935</v>
      </c>
      <c r="G80" s="253">
        <v>5.04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44316</v>
      </c>
      <c r="B81" s="253" t="s">
        <v>1160</v>
      </c>
      <c r="C81" s="254" t="s">
        <v>1161</v>
      </c>
      <c r="D81" s="254" t="s">
        <v>1036</v>
      </c>
      <c r="E81" s="254" t="s">
        <v>543</v>
      </c>
      <c r="F81" s="356">
        <v>3480938</v>
      </c>
      <c r="G81" s="253">
        <v>1.95</v>
      </c>
      <c r="H81" s="325" t="s">
        <v>842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44316</v>
      </c>
      <c r="B82" s="253" t="s">
        <v>1163</v>
      </c>
      <c r="C82" s="254" t="s">
        <v>1164</v>
      </c>
      <c r="D82" s="254" t="s">
        <v>1165</v>
      </c>
      <c r="E82" s="254" t="s">
        <v>543</v>
      </c>
      <c r="F82" s="356">
        <v>161336</v>
      </c>
      <c r="G82" s="253">
        <v>1039.9000000000001</v>
      </c>
      <c r="H82" s="325" t="s">
        <v>842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44316</v>
      </c>
      <c r="B83" s="253" t="s">
        <v>1163</v>
      </c>
      <c r="C83" s="254" t="s">
        <v>1164</v>
      </c>
      <c r="D83" s="254" t="s">
        <v>1156</v>
      </c>
      <c r="E83" s="254" t="s">
        <v>543</v>
      </c>
      <c r="F83" s="356">
        <v>159315</v>
      </c>
      <c r="G83" s="253">
        <v>1040.58</v>
      </c>
      <c r="H83" s="325" t="s">
        <v>842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44316</v>
      </c>
      <c r="B84" s="253" t="s">
        <v>1163</v>
      </c>
      <c r="C84" s="254" t="s">
        <v>1164</v>
      </c>
      <c r="D84" s="254" t="s">
        <v>1094</v>
      </c>
      <c r="E84" s="254" t="s">
        <v>543</v>
      </c>
      <c r="F84" s="356">
        <v>189845</v>
      </c>
      <c r="G84" s="253">
        <v>1022.4</v>
      </c>
      <c r="H84" s="325" t="s">
        <v>842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44316</v>
      </c>
      <c r="B85" s="253" t="s">
        <v>1170</v>
      </c>
      <c r="C85" s="254" t="s">
        <v>1171</v>
      </c>
      <c r="D85" s="254" t="s">
        <v>1172</v>
      </c>
      <c r="E85" s="254" t="s">
        <v>543</v>
      </c>
      <c r="F85" s="356">
        <v>75000</v>
      </c>
      <c r="G85" s="253">
        <v>40.950000000000003</v>
      </c>
      <c r="H85" s="325" t="s">
        <v>842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5"/>
  <sheetViews>
    <sheetView zoomScale="85" zoomScaleNormal="85" workbookViewId="0">
      <selection activeCell="Q176" sqref="Q17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99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98" customFormat="1" ht="14.25">
      <c r="A10" s="536">
        <v>1</v>
      </c>
      <c r="B10" s="528">
        <v>44253</v>
      </c>
      <c r="C10" s="537"/>
      <c r="D10" s="457" t="s">
        <v>125</v>
      </c>
      <c r="E10" s="538" t="s">
        <v>856</v>
      </c>
      <c r="F10" s="539">
        <v>95.5</v>
      </c>
      <c r="G10" s="539">
        <v>88.5</v>
      </c>
      <c r="H10" s="539">
        <v>94.25</v>
      </c>
      <c r="I10" s="540" t="s">
        <v>855</v>
      </c>
      <c r="J10" s="459" t="s">
        <v>947</v>
      </c>
      <c r="K10" s="459">
        <f t="shared" ref="K10" si="0">H10-F10</f>
        <v>-1.25</v>
      </c>
      <c r="L10" s="524">
        <f t="shared" ref="L10" si="1">(F10*-0.8)/100</f>
        <v>-0.76400000000000001</v>
      </c>
      <c r="M10" s="532">
        <f t="shared" ref="M10:M12" si="2">(K10+L10)/F10</f>
        <v>-2.1089005235602098E-2</v>
      </c>
      <c r="N10" s="459" t="s">
        <v>620</v>
      </c>
      <c r="O10" s="533">
        <v>44298</v>
      </c>
      <c r="P10" s="452"/>
      <c r="Q10" s="4"/>
      <c r="R10" s="453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98" customFormat="1" ht="14.25">
      <c r="A11" s="471">
        <v>2</v>
      </c>
      <c r="B11" s="465">
        <v>44273</v>
      </c>
      <c r="C11" s="473"/>
      <c r="D11" s="444" t="s">
        <v>772</v>
      </c>
      <c r="E11" s="474" t="s">
        <v>557</v>
      </c>
      <c r="F11" s="442">
        <v>1785</v>
      </c>
      <c r="G11" s="475">
        <v>1670</v>
      </c>
      <c r="H11" s="474">
        <f>(1872.5+1775)/2</f>
        <v>1823.75</v>
      </c>
      <c r="I11" s="476">
        <v>2000</v>
      </c>
      <c r="J11" s="443" t="s">
        <v>863</v>
      </c>
      <c r="K11" s="443">
        <f t="shared" ref="K11:K12" si="3">H11-F11</f>
        <v>38.75</v>
      </c>
      <c r="L11" s="500">
        <f t="shared" ref="L11:L12" si="4">(F11*-0.8)/100</f>
        <v>-14.28</v>
      </c>
      <c r="M11" s="440">
        <f t="shared" si="2"/>
        <v>1.3708683473389355E-2</v>
      </c>
      <c r="N11" s="443" t="s">
        <v>556</v>
      </c>
      <c r="O11" s="441">
        <v>44287</v>
      </c>
      <c r="P11" s="452"/>
      <c r="Q11" s="4"/>
      <c r="R11" s="45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98" customFormat="1" ht="14.25">
      <c r="A12" s="471">
        <v>3</v>
      </c>
      <c r="B12" s="465">
        <v>44274</v>
      </c>
      <c r="C12" s="473"/>
      <c r="D12" s="444" t="s">
        <v>248</v>
      </c>
      <c r="E12" s="474" t="s">
        <v>557</v>
      </c>
      <c r="F12" s="442">
        <v>2850</v>
      </c>
      <c r="G12" s="475">
        <v>2650</v>
      </c>
      <c r="H12" s="474">
        <v>3025</v>
      </c>
      <c r="I12" s="476" t="s">
        <v>846</v>
      </c>
      <c r="J12" s="443" t="s">
        <v>912</v>
      </c>
      <c r="K12" s="443">
        <f t="shared" si="3"/>
        <v>175</v>
      </c>
      <c r="L12" s="500">
        <f t="shared" si="4"/>
        <v>-22.8</v>
      </c>
      <c r="M12" s="440">
        <f t="shared" si="2"/>
        <v>5.3403508771929821E-2</v>
      </c>
      <c r="N12" s="443" t="s">
        <v>556</v>
      </c>
      <c r="O12" s="441">
        <v>44294</v>
      </c>
      <c r="P12" s="452"/>
      <c r="Q12" s="4"/>
      <c r="R12" s="45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98" customFormat="1" ht="14.25">
      <c r="A13" s="471">
        <v>4</v>
      </c>
      <c r="B13" s="465">
        <v>44274</v>
      </c>
      <c r="C13" s="473"/>
      <c r="D13" s="444" t="s">
        <v>172</v>
      </c>
      <c r="E13" s="474" t="s">
        <v>557</v>
      </c>
      <c r="F13" s="442">
        <v>5275</v>
      </c>
      <c r="G13" s="475">
        <v>4950</v>
      </c>
      <c r="H13" s="474">
        <v>5725</v>
      </c>
      <c r="I13" s="476" t="s">
        <v>847</v>
      </c>
      <c r="J13" s="443" t="s">
        <v>864</v>
      </c>
      <c r="K13" s="443">
        <f t="shared" ref="K13:K14" si="5">H13-F13</f>
        <v>450</v>
      </c>
      <c r="L13" s="500">
        <f t="shared" ref="L13:L14" si="6">(F13*-0.8)/100</f>
        <v>-42.2</v>
      </c>
      <c r="M13" s="440">
        <f t="shared" ref="M13:M14" si="7">(K13+L13)/F13</f>
        <v>7.7308056872037914E-2</v>
      </c>
      <c r="N13" s="443" t="s">
        <v>556</v>
      </c>
      <c r="O13" s="441">
        <v>44287</v>
      </c>
      <c r="P13" s="452"/>
      <c r="Q13" s="4"/>
      <c r="R13" s="45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98" customFormat="1" ht="14.25">
      <c r="A14" s="536">
        <v>5</v>
      </c>
      <c r="B14" s="528">
        <v>44277</v>
      </c>
      <c r="C14" s="537"/>
      <c r="D14" s="457" t="s">
        <v>851</v>
      </c>
      <c r="E14" s="538" t="s">
        <v>557</v>
      </c>
      <c r="F14" s="539">
        <v>2050</v>
      </c>
      <c r="G14" s="539">
        <v>1940</v>
      </c>
      <c r="H14" s="538">
        <v>1925</v>
      </c>
      <c r="I14" s="540" t="s">
        <v>852</v>
      </c>
      <c r="J14" s="459" t="s">
        <v>946</v>
      </c>
      <c r="K14" s="459">
        <f t="shared" si="5"/>
        <v>-125</v>
      </c>
      <c r="L14" s="524">
        <f t="shared" si="6"/>
        <v>-16.399999999999999</v>
      </c>
      <c r="M14" s="532">
        <f t="shared" si="7"/>
        <v>-6.8975609756097567E-2</v>
      </c>
      <c r="N14" s="459" t="s">
        <v>620</v>
      </c>
      <c r="O14" s="533">
        <v>44298</v>
      </c>
      <c r="P14" s="452"/>
      <c r="Q14" s="4"/>
      <c r="R14" s="453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98" customFormat="1" ht="14.25">
      <c r="A15" s="471">
        <v>6</v>
      </c>
      <c r="B15" s="472">
        <v>44277</v>
      </c>
      <c r="C15" s="473"/>
      <c r="D15" s="444" t="s">
        <v>853</v>
      </c>
      <c r="E15" s="474" t="s">
        <v>557</v>
      </c>
      <c r="F15" s="442">
        <v>507</v>
      </c>
      <c r="G15" s="475">
        <v>478</v>
      </c>
      <c r="H15" s="475">
        <v>536.5</v>
      </c>
      <c r="I15" s="476" t="s">
        <v>854</v>
      </c>
      <c r="J15" s="443" t="s">
        <v>926</v>
      </c>
      <c r="K15" s="443">
        <f t="shared" ref="K15" si="8">H15-F15</f>
        <v>29.5</v>
      </c>
      <c r="L15" s="500">
        <f t="shared" ref="L15" si="9">(F15*-0.8)/100</f>
        <v>-4.056</v>
      </c>
      <c r="M15" s="440">
        <f t="shared" ref="M15" si="10">(K15+L15)/F15</f>
        <v>5.0185404339250492E-2</v>
      </c>
      <c r="N15" s="443" t="s">
        <v>556</v>
      </c>
      <c r="O15" s="441">
        <v>44295</v>
      </c>
      <c r="P15" s="452"/>
      <c r="Q15" s="4"/>
      <c r="R15" s="45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98" customFormat="1" ht="14.25">
      <c r="A16" s="471">
        <v>7</v>
      </c>
      <c r="B16" s="472">
        <v>44281</v>
      </c>
      <c r="C16" s="473"/>
      <c r="D16" s="444" t="s">
        <v>160</v>
      </c>
      <c r="E16" s="474" t="s">
        <v>557</v>
      </c>
      <c r="F16" s="442">
        <v>1785</v>
      </c>
      <c r="G16" s="475">
        <v>1675</v>
      </c>
      <c r="H16" s="475">
        <v>1895</v>
      </c>
      <c r="I16" s="476" t="s">
        <v>857</v>
      </c>
      <c r="J16" s="443" t="s">
        <v>894</v>
      </c>
      <c r="K16" s="443">
        <f t="shared" ref="K16:K18" si="11">H16-F16</f>
        <v>110</v>
      </c>
      <c r="L16" s="500">
        <f t="shared" ref="L16:L18" si="12">(F16*-0.8)/100</f>
        <v>-14.28</v>
      </c>
      <c r="M16" s="440">
        <f t="shared" ref="M16:M18" si="13">(K16+L16)/F16</f>
        <v>5.3624649859943974E-2</v>
      </c>
      <c r="N16" s="443" t="s">
        <v>556</v>
      </c>
      <c r="O16" s="441">
        <v>44293</v>
      </c>
      <c r="P16" s="452"/>
      <c r="Q16" s="4"/>
      <c r="R16" s="45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98" customFormat="1" ht="14.25">
      <c r="A17" s="471">
        <v>8</v>
      </c>
      <c r="B17" s="472">
        <v>44285</v>
      </c>
      <c r="C17" s="473"/>
      <c r="D17" s="444" t="s">
        <v>490</v>
      </c>
      <c r="E17" s="474" t="s">
        <v>557</v>
      </c>
      <c r="F17" s="442">
        <v>516</v>
      </c>
      <c r="G17" s="475">
        <v>477</v>
      </c>
      <c r="H17" s="475">
        <v>547.5</v>
      </c>
      <c r="I17" s="476" t="s">
        <v>860</v>
      </c>
      <c r="J17" s="443" t="s">
        <v>893</v>
      </c>
      <c r="K17" s="443">
        <f t="shared" si="11"/>
        <v>31.5</v>
      </c>
      <c r="L17" s="500">
        <f t="shared" si="12"/>
        <v>-4.1280000000000001</v>
      </c>
      <c r="M17" s="440">
        <f t="shared" si="13"/>
        <v>5.3046511627906974E-2</v>
      </c>
      <c r="N17" s="443" t="s">
        <v>556</v>
      </c>
      <c r="O17" s="441">
        <v>44293</v>
      </c>
      <c r="P17" s="452"/>
      <c r="Q17" s="4"/>
      <c r="R17" s="45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98" customFormat="1" ht="14.25">
      <c r="A18" s="536">
        <v>5</v>
      </c>
      <c r="B18" s="528">
        <v>44277</v>
      </c>
      <c r="C18" s="537"/>
      <c r="D18" s="457" t="s">
        <v>968</v>
      </c>
      <c r="E18" s="538" t="s">
        <v>557</v>
      </c>
      <c r="F18" s="539">
        <v>1270</v>
      </c>
      <c r="G18" s="539">
        <v>1195</v>
      </c>
      <c r="H18" s="538">
        <v>1195</v>
      </c>
      <c r="I18" s="540">
        <v>1450</v>
      </c>
      <c r="J18" s="459" t="s">
        <v>969</v>
      </c>
      <c r="K18" s="459">
        <f t="shared" si="11"/>
        <v>-75</v>
      </c>
      <c r="L18" s="524">
        <f t="shared" si="12"/>
        <v>-10.16</v>
      </c>
      <c r="M18" s="532">
        <f t="shared" si="13"/>
        <v>-6.705511811023622E-2</v>
      </c>
      <c r="N18" s="459" t="s">
        <v>620</v>
      </c>
      <c r="O18" s="533">
        <v>44301</v>
      </c>
      <c r="P18" s="452"/>
      <c r="Q18" s="4"/>
      <c r="R18" s="453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98" customFormat="1" ht="14.25">
      <c r="A19" s="358">
        <v>10</v>
      </c>
      <c r="B19" s="373">
        <v>44291</v>
      </c>
      <c r="C19" s="374"/>
      <c r="D19" s="410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2"/>
      <c r="Q19" s="4"/>
      <c r="R19" s="45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98" customFormat="1" ht="14.25">
      <c r="A20" s="536">
        <v>11</v>
      </c>
      <c r="B20" s="528">
        <v>44291</v>
      </c>
      <c r="C20" s="537"/>
      <c r="D20" s="457" t="s">
        <v>878</v>
      </c>
      <c r="E20" s="538" t="s">
        <v>557</v>
      </c>
      <c r="F20" s="539">
        <v>182</v>
      </c>
      <c r="G20" s="539">
        <v>174</v>
      </c>
      <c r="H20" s="538">
        <v>173</v>
      </c>
      <c r="I20" s="540" t="s">
        <v>879</v>
      </c>
      <c r="J20" s="459" t="s">
        <v>1017</v>
      </c>
      <c r="K20" s="459">
        <f t="shared" ref="K20:K21" si="14">H20-F20</f>
        <v>-9</v>
      </c>
      <c r="L20" s="524">
        <f t="shared" ref="L20:L21" si="15">(F20*-0.8)/100</f>
        <v>-1.456</v>
      </c>
      <c r="M20" s="532">
        <f t="shared" ref="M20:M21" si="16">(K20+L20)/F20</f>
        <v>-5.7450549450549449E-2</v>
      </c>
      <c r="N20" s="459" t="s">
        <v>620</v>
      </c>
      <c r="O20" s="533">
        <v>44308</v>
      </c>
      <c r="P20" s="452"/>
      <c r="Q20" s="4"/>
      <c r="R20" s="45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98" customFormat="1" ht="14.25">
      <c r="A21" s="471">
        <v>12</v>
      </c>
      <c r="B21" s="472">
        <v>44293</v>
      </c>
      <c r="C21" s="473"/>
      <c r="D21" s="444" t="s">
        <v>116</v>
      </c>
      <c r="E21" s="474" t="s">
        <v>557</v>
      </c>
      <c r="F21" s="442">
        <v>569</v>
      </c>
      <c r="G21" s="475">
        <v>534</v>
      </c>
      <c r="H21" s="475">
        <v>607</v>
      </c>
      <c r="I21" s="476" t="s">
        <v>905</v>
      </c>
      <c r="J21" s="443" t="s">
        <v>1065</v>
      </c>
      <c r="K21" s="443">
        <f t="shared" si="14"/>
        <v>38</v>
      </c>
      <c r="L21" s="500">
        <f t="shared" si="15"/>
        <v>-4.5520000000000005</v>
      </c>
      <c r="M21" s="440">
        <f t="shared" si="16"/>
        <v>5.8783831282952552E-2</v>
      </c>
      <c r="N21" s="443" t="s">
        <v>556</v>
      </c>
      <c r="O21" s="441">
        <v>44314</v>
      </c>
      <c r="P21" s="452"/>
      <c r="Q21" s="4"/>
      <c r="R21" s="453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98" customFormat="1" ht="14.25">
      <c r="A22" s="358">
        <v>13</v>
      </c>
      <c r="B22" s="416">
        <v>44295</v>
      </c>
      <c r="C22" s="374"/>
      <c r="D22" s="410" t="s">
        <v>365</v>
      </c>
      <c r="E22" s="378" t="s">
        <v>557</v>
      </c>
      <c r="F22" s="387" t="s">
        <v>937</v>
      </c>
      <c r="G22" s="383">
        <v>1370</v>
      </c>
      <c r="H22" s="378"/>
      <c r="I22" s="375" t="s">
        <v>938</v>
      </c>
      <c r="J22" s="380" t="s">
        <v>558</v>
      </c>
      <c r="K22" s="380"/>
      <c r="L22" s="388"/>
      <c r="M22" s="351"/>
      <c r="N22" s="361"/>
      <c r="O22" s="357"/>
      <c r="P22" s="452"/>
      <c r="Q22" s="4"/>
      <c r="R22" s="45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98" customFormat="1" ht="14.25">
      <c r="A23" s="479">
        <v>14</v>
      </c>
      <c r="B23" s="569">
        <v>44301</v>
      </c>
      <c r="C23" s="481"/>
      <c r="D23" s="570" t="s">
        <v>744</v>
      </c>
      <c r="E23" s="483" t="s">
        <v>557</v>
      </c>
      <c r="F23" s="484">
        <v>4125</v>
      </c>
      <c r="G23" s="485">
        <v>3850</v>
      </c>
      <c r="H23" s="483">
        <v>4350</v>
      </c>
      <c r="I23" s="486" t="s">
        <v>962</v>
      </c>
      <c r="J23" s="571" t="s">
        <v>1062</v>
      </c>
      <c r="K23" s="571">
        <f t="shared" ref="K23:K24" si="17">H23-F23</f>
        <v>225</v>
      </c>
      <c r="L23" s="572">
        <f t="shared" ref="L23:L24" si="18">(F23*-0.8)/100</f>
        <v>-33</v>
      </c>
      <c r="M23" s="489">
        <f t="shared" ref="M23:M24" si="19">(K23+L23)/F23</f>
        <v>4.6545454545454543E-2</v>
      </c>
      <c r="N23" s="571" t="s">
        <v>556</v>
      </c>
      <c r="O23" s="491">
        <v>44314</v>
      </c>
      <c r="P23" s="452"/>
      <c r="Q23" s="4"/>
      <c r="R23" s="453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498" customFormat="1" ht="14.25">
      <c r="A24" s="471">
        <v>15</v>
      </c>
      <c r="B24" s="472">
        <v>44305</v>
      </c>
      <c r="C24" s="473"/>
      <c r="D24" s="444" t="s">
        <v>160</v>
      </c>
      <c r="E24" s="474" t="s">
        <v>557</v>
      </c>
      <c r="F24" s="442">
        <v>1765</v>
      </c>
      <c r="G24" s="475">
        <v>1680</v>
      </c>
      <c r="H24" s="475">
        <v>1870</v>
      </c>
      <c r="I24" s="476" t="s">
        <v>997</v>
      </c>
      <c r="J24" s="443" t="s">
        <v>1069</v>
      </c>
      <c r="K24" s="443">
        <f t="shared" si="17"/>
        <v>105</v>
      </c>
      <c r="L24" s="500">
        <f t="shared" si="18"/>
        <v>-14.12</v>
      </c>
      <c r="M24" s="440">
        <f t="shared" si="19"/>
        <v>5.1490084985835689E-2</v>
      </c>
      <c r="N24" s="443" t="s">
        <v>556</v>
      </c>
      <c r="O24" s="441">
        <v>44314</v>
      </c>
      <c r="P24" s="452"/>
      <c r="Q24" s="4"/>
      <c r="R24" s="453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498" customFormat="1" ht="14.25">
      <c r="A25" s="479">
        <v>16</v>
      </c>
      <c r="B25" s="569">
        <v>44313</v>
      </c>
      <c r="C25" s="481"/>
      <c r="D25" s="570" t="s">
        <v>242</v>
      </c>
      <c r="E25" s="483" t="s">
        <v>557</v>
      </c>
      <c r="F25" s="484">
        <v>492.5</v>
      </c>
      <c r="G25" s="485">
        <v>460</v>
      </c>
      <c r="H25" s="483">
        <v>515</v>
      </c>
      <c r="I25" s="486">
        <v>550</v>
      </c>
      <c r="J25" s="571" t="s">
        <v>1080</v>
      </c>
      <c r="K25" s="571">
        <f t="shared" ref="K25" si="20">H25-F25</f>
        <v>22.5</v>
      </c>
      <c r="L25" s="572">
        <f t="shared" ref="L25" si="21">(F25*-0.8)/100</f>
        <v>-3.94</v>
      </c>
      <c r="M25" s="489">
        <f t="shared" ref="M25" si="22">(K25+L25)/F25</f>
        <v>3.7685279187817257E-2</v>
      </c>
      <c r="N25" s="571" t="s">
        <v>556</v>
      </c>
      <c r="O25" s="491">
        <v>44315</v>
      </c>
      <c r="P25" s="452"/>
      <c r="Q25" s="4"/>
      <c r="R25" s="453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498" customFormat="1" ht="14.25">
      <c r="A26" s="358">
        <v>17</v>
      </c>
      <c r="B26" s="373">
        <v>44314</v>
      </c>
      <c r="C26" s="374"/>
      <c r="D26" s="410" t="s">
        <v>1063</v>
      </c>
      <c r="E26" s="378" t="s">
        <v>557</v>
      </c>
      <c r="F26" s="383" t="s">
        <v>1064</v>
      </c>
      <c r="G26" s="383">
        <v>2600</v>
      </c>
      <c r="H26" s="378"/>
      <c r="I26" s="375">
        <v>3200</v>
      </c>
      <c r="J26" s="380" t="s">
        <v>558</v>
      </c>
      <c r="K26" s="380"/>
      <c r="L26" s="388"/>
      <c r="M26" s="351"/>
      <c r="N26" s="361"/>
      <c r="O26" s="357"/>
      <c r="P26" s="452"/>
      <c r="Q26" s="4"/>
      <c r="R26" s="453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498" customFormat="1" ht="14.25">
      <c r="A27" s="358">
        <v>18</v>
      </c>
      <c r="B27" s="373">
        <v>44315</v>
      </c>
      <c r="C27" s="374"/>
      <c r="D27" s="410" t="s">
        <v>1083</v>
      </c>
      <c r="E27" s="378" t="s">
        <v>557</v>
      </c>
      <c r="F27" s="387" t="s">
        <v>1084</v>
      </c>
      <c r="G27" s="383">
        <v>278</v>
      </c>
      <c r="H27" s="378"/>
      <c r="I27" s="375" t="s">
        <v>1085</v>
      </c>
      <c r="J27" s="380" t="s">
        <v>558</v>
      </c>
      <c r="K27" s="380"/>
      <c r="L27" s="388"/>
      <c r="M27" s="351"/>
      <c r="N27" s="361"/>
      <c r="O27" s="357"/>
      <c r="P27" s="452"/>
      <c r="Q27" s="4"/>
      <c r="R27" s="453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498" customFormat="1" ht="14.25">
      <c r="A28" s="358"/>
      <c r="B28" s="373"/>
      <c r="C28" s="374"/>
      <c r="D28" s="410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2"/>
      <c r="Q28" s="4"/>
      <c r="R28" s="453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498" customFormat="1" ht="14.25">
      <c r="A29" s="358"/>
      <c r="B29" s="373"/>
      <c r="C29" s="374"/>
      <c r="D29" s="410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2"/>
      <c r="Q29" s="4"/>
      <c r="R29" s="453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2"/>
      <c r="Q30" s="4"/>
      <c r="R30" s="453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1"/>
      <c r="B31" s="432"/>
      <c r="C31" s="433"/>
      <c r="D31" s="434"/>
      <c r="E31" s="435"/>
      <c r="F31" s="435"/>
      <c r="G31" s="398"/>
      <c r="H31" s="435"/>
      <c r="I31" s="436"/>
      <c r="J31" s="399"/>
      <c r="K31" s="399"/>
      <c r="L31" s="437"/>
      <c r="M31" s="76"/>
      <c r="N31" s="438"/>
      <c r="O31" s="439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1"/>
      <c r="B32" s="432"/>
      <c r="C32" s="433"/>
      <c r="D32" s="434"/>
      <c r="E32" s="435"/>
      <c r="F32" s="435"/>
      <c r="G32" s="398"/>
      <c r="H32" s="435"/>
      <c r="I32" s="436"/>
      <c r="J32" s="399"/>
      <c r="K32" s="399"/>
      <c r="L32" s="437"/>
      <c r="M32" s="76"/>
      <c r="N32" s="438"/>
      <c r="O32" s="439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819</v>
      </c>
      <c r="M38" s="60" t="s">
        <v>818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66">
        <v>1</v>
      </c>
      <c r="B39" s="465">
        <v>44277</v>
      </c>
      <c r="C39" s="467"/>
      <c r="D39" s="468" t="s">
        <v>849</v>
      </c>
      <c r="E39" s="442" t="s">
        <v>557</v>
      </c>
      <c r="F39" s="442">
        <v>688.5</v>
      </c>
      <c r="G39" s="442">
        <v>668</v>
      </c>
      <c r="H39" s="469">
        <v>703</v>
      </c>
      <c r="I39" s="442" t="s">
        <v>850</v>
      </c>
      <c r="J39" s="443" t="s">
        <v>895</v>
      </c>
      <c r="K39" s="443">
        <f t="shared" ref="K39" si="23">H39-F39</f>
        <v>14.5</v>
      </c>
      <c r="L39" s="500">
        <f t="shared" ref="L39:L45" si="24">(F39*-0.7)/100</f>
        <v>-4.8194999999999997</v>
      </c>
      <c r="M39" s="440">
        <f t="shared" ref="M39" si="25">(K39+L39)/F39</f>
        <v>1.4060275962236747E-2</v>
      </c>
      <c r="N39" s="443" t="s">
        <v>556</v>
      </c>
      <c r="O39" s="441">
        <v>44293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66">
        <v>2</v>
      </c>
      <c r="B40" s="465">
        <v>44285</v>
      </c>
      <c r="C40" s="467"/>
      <c r="D40" s="468" t="s">
        <v>740</v>
      </c>
      <c r="E40" s="442" t="s">
        <v>557</v>
      </c>
      <c r="F40" s="442">
        <v>681</v>
      </c>
      <c r="G40" s="442">
        <v>660</v>
      </c>
      <c r="H40" s="469">
        <v>702.5</v>
      </c>
      <c r="I40" s="442" t="s">
        <v>861</v>
      </c>
      <c r="J40" s="443" t="s">
        <v>844</v>
      </c>
      <c r="K40" s="443">
        <f t="shared" ref="K40" si="26">H40-F40</f>
        <v>21.5</v>
      </c>
      <c r="L40" s="500">
        <f t="shared" si="24"/>
        <v>-4.7669999999999995</v>
      </c>
      <c r="M40" s="440">
        <f t="shared" ref="M40" si="27">(K40+L40)/F40</f>
        <v>2.4571218795888399E-2</v>
      </c>
      <c r="N40" s="443" t="s">
        <v>556</v>
      </c>
      <c r="O40" s="441">
        <v>44287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66">
        <v>3</v>
      </c>
      <c r="B41" s="465">
        <v>44286</v>
      </c>
      <c r="C41" s="467"/>
      <c r="D41" s="468" t="s">
        <v>90</v>
      </c>
      <c r="E41" s="442" t="s">
        <v>557</v>
      </c>
      <c r="F41" s="442">
        <v>3685</v>
      </c>
      <c r="G41" s="442">
        <v>3490</v>
      </c>
      <c r="H41" s="469">
        <v>3775</v>
      </c>
      <c r="I41" s="442" t="s">
        <v>862</v>
      </c>
      <c r="J41" s="443" t="s">
        <v>881</v>
      </c>
      <c r="K41" s="443">
        <f t="shared" ref="K41:K43" si="28">H41-F41</f>
        <v>90</v>
      </c>
      <c r="L41" s="500">
        <f t="shared" si="24"/>
        <v>-25.795000000000002</v>
      </c>
      <c r="M41" s="440">
        <f t="shared" ref="M41:M43" si="29">(K41+L41)/F41</f>
        <v>1.7423337856173678E-2</v>
      </c>
      <c r="N41" s="443" t="s">
        <v>556</v>
      </c>
      <c r="O41" s="441">
        <v>44291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6">
        <v>4</v>
      </c>
      <c r="B42" s="465">
        <v>44286</v>
      </c>
      <c r="C42" s="467"/>
      <c r="D42" s="468" t="s">
        <v>783</v>
      </c>
      <c r="E42" s="442" t="s">
        <v>557</v>
      </c>
      <c r="F42" s="442">
        <v>234.5</v>
      </c>
      <c r="G42" s="442">
        <v>228</v>
      </c>
      <c r="H42" s="469">
        <v>241</v>
      </c>
      <c r="I42" s="442" t="s">
        <v>824</v>
      </c>
      <c r="J42" s="443" t="s">
        <v>883</v>
      </c>
      <c r="K42" s="443">
        <f t="shared" si="28"/>
        <v>6.5</v>
      </c>
      <c r="L42" s="500">
        <f t="shared" si="24"/>
        <v>-1.6414999999999997</v>
      </c>
      <c r="M42" s="440">
        <f t="shared" si="29"/>
        <v>2.071855010660981E-2</v>
      </c>
      <c r="N42" s="443" t="s">
        <v>556</v>
      </c>
      <c r="O42" s="441">
        <v>44292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527">
        <v>5</v>
      </c>
      <c r="B43" s="528">
        <v>44291</v>
      </c>
      <c r="C43" s="529"/>
      <c r="D43" s="530" t="s">
        <v>131</v>
      </c>
      <c r="E43" s="458" t="s">
        <v>557</v>
      </c>
      <c r="F43" s="458">
        <v>1782.5</v>
      </c>
      <c r="G43" s="531">
        <v>1730</v>
      </c>
      <c r="H43" s="531">
        <v>1710</v>
      </c>
      <c r="I43" s="458">
        <v>1880</v>
      </c>
      <c r="J43" s="459" t="s">
        <v>984</v>
      </c>
      <c r="K43" s="459">
        <f t="shared" si="28"/>
        <v>-72.5</v>
      </c>
      <c r="L43" s="524">
        <f t="shared" si="24"/>
        <v>-12.477499999999999</v>
      </c>
      <c r="M43" s="532">
        <f t="shared" si="29"/>
        <v>-4.7673211781206169E-2</v>
      </c>
      <c r="N43" s="459" t="s">
        <v>620</v>
      </c>
      <c r="O43" s="533">
        <v>44305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527">
        <v>6</v>
      </c>
      <c r="B44" s="528">
        <v>44291</v>
      </c>
      <c r="C44" s="529"/>
      <c r="D44" s="530" t="s">
        <v>86</v>
      </c>
      <c r="E44" s="458" t="s">
        <v>557</v>
      </c>
      <c r="F44" s="458">
        <v>885</v>
      </c>
      <c r="G44" s="531">
        <v>855</v>
      </c>
      <c r="H44" s="531">
        <v>855</v>
      </c>
      <c r="I44" s="458" t="s">
        <v>877</v>
      </c>
      <c r="J44" s="459" t="s">
        <v>941</v>
      </c>
      <c r="K44" s="459">
        <f t="shared" ref="K44" si="30">H44-F44</f>
        <v>-30</v>
      </c>
      <c r="L44" s="524">
        <f t="shared" si="24"/>
        <v>-6.1950000000000003</v>
      </c>
      <c r="M44" s="532">
        <f t="shared" ref="M44" si="31">(K44+L44)/F44</f>
        <v>-4.0898305084745762E-2</v>
      </c>
      <c r="N44" s="459" t="s">
        <v>620</v>
      </c>
      <c r="O44" s="533">
        <v>44298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6">
        <v>7</v>
      </c>
      <c r="B45" s="465">
        <v>44291</v>
      </c>
      <c r="C45" s="467"/>
      <c r="D45" s="468" t="s">
        <v>372</v>
      </c>
      <c r="E45" s="442" t="s">
        <v>557</v>
      </c>
      <c r="F45" s="442">
        <v>548</v>
      </c>
      <c r="G45" s="442">
        <v>530</v>
      </c>
      <c r="H45" s="469">
        <v>568</v>
      </c>
      <c r="I45" s="442" t="s">
        <v>882</v>
      </c>
      <c r="J45" s="443" t="s">
        <v>932</v>
      </c>
      <c r="K45" s="443">
        <f t="shared" ref="K45" si="32">H45-F45</f>
        <v>20</v>
      </c>
      <c r="L45" s="500">
        <f t="shared" si="24"/>
        <v>-3.8359999999999999</v>
      </c>
      <c r="M45" s="440">
        <f t="shared" ref="M45" si="33">(K45+L45)/F45</f>
        <v>2.9496350364963505E-2</v>
      </c>
      <c r="N45" s="443" t="s">
        <v>556</v>
      </c>
      <c r="O45" s="441">
        <v>44295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6">
        <v>8</v>
      </c>
      <c r="B46" s="465">
        <v>44292</v>
      </c>
      <c r="C46" s="467"/>
      <c r="D46" s="468" t="s">
        <v>188</v>
      </c>
      <c r="E46" s="442" t="s">
        <v>890</v>
      </c>
      <c r="F46" s="442">
        <v>590</v>
      </c>
      <c r="G46" s="442">
        <v>608</v>
      </c>
      <c r="H46" s="469">
        <v>580.5</v>
      </c>
      <c r="I46" s="442">
        <v>560</v>
      </c>
      <c r="J46" s="443" t="s">
        <v>891</v>
      </c>
      <c r="K46" s="443">
        <f>F46-H46</f>
        <v>9.5</v>
      </c>
      <c r="L46" s="500">
        <f>(F46*-0.07)/100</f>
        <v>-0.41300000000000003</v>
      </c>
      <c r="M46" s="440">
        <f t="shared" ref="M46:M48" si="34">(K46+L46)/F46</f>
        <v>1.5401694915254237E-2</v>
      </c>
      <c r="N46" s="443" t="s">
        <v>556</v>
      </c>
      <c r="O46" s="522">
        <v>44292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6">
        <v>9</v>
      </c>
      <c r="B47" s="465">
        <v>44293</v>
      </c>
      <c r="C47" s="467"/>
      <c r="D47" s="468" t="s">
        <v>196</v>
      </c>
      <c r="E47" s="442" t="s">
        <v>557</v>
      </c>
      <c r="F47" s="442">
        <v>425</v>
      </c>
      <c r="G47" s="442">
        <v>412</v>
      </c>
      <c r="H47" s="469">
        <v>435.5</v>
      </c>
      <c r="I47" s="442" t="s">
        <v>898</v>
      </c>
      <c r="J47" s="443" t="s">
        <v>899</v>
      </c>
      <c r="K47" s="443">
        <f t="shared" ref="K47:K48" si="35">H47-F47</f>
        <v>10.5</v>
      </c>
      <c r="L47" s="500">
        <f>(F47*-0.07)/100</f>
        <v>-0.29750000000000004</v>
      </c>
      <c r="M47" s="440">
        <f t="shared" si="34"/>
        <v>2.4005882352941179E-2</v>
      </c>
      <c r="N47" s="443" t="s">
        <v>556</v>
      </c>
      <c r="O47" s="522">
        <v>44293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6">
        <v>10</v>
      </c>
      <c r="B48" s="465">
        <v>44293</v>
      </c>
      <c r="C48" s="467"/>
      <c r="D48" s="468" t="s">
        <v>100</v>
      </c>
      <c r="E48" s="442" t="s">
        <v>557</v>
      </c>
      <c r="F48" s="442">
        <v>501</v>
      </c>
      <c r="G48" s="442">
        <v>486</v>
      </c>
      <c r="H48" s="469">
        <v>515</v>
      </c>
      <c r="I48" s="442" t="s">
        <v>900</v>
      </c>
      <c r="J48" s="443" t="s">
        <v>925</v>
      </c>
      <c r="K48" s="443">
        <f t="shared" si="35"/>
        <v>14</v>
      </c>
      <c r="L48" s="500">
        <f>(F48*-0.7)/100</f>
        <v>-3.5069999999999997</v>
      </c>
      <c r="M48" s="440">
        <f t="shared" si="34"/>
        <v>2.0944111776447106E-2</v>
      </c>
      <c r="N48" s="443" t="s">
        <v>556</v>
      </c>
      <c r="O48" s="441">
        <v>44294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66">
        <v>11</v>
      </c>
      <c r="B49" s="465">
        <v>44294</v>
      </c>
      <c r="C49" s="467"/>
      <c r="D49" s="468" t="s">
        <v>913</v>
      </c>
      <c r="E49" s="442" t="s">
        <v>557</v>
      </c>
      <c r="F49" s="442">
        <v>4320</v>
      </c>
      <c r="G49" s="442">
        <v>4190</v>
      </c>
      <c r="H49" s="469">
        <v>4435</v>
      </c>
      <c r="I49" s="442" t="s">
        <v>914</v>
      </c>
      <c r="J49" s="443" t="s">
        <v>933</v>
      </c>
      <c r="K49" s="443">
        <f t="shared" ref="K49" si="36">H49-F49</f>
        <v>115</v>
      </c>
      <c r="L49" s="500">
        <f>(F49*-0.7)/100</f>
        <v>-30.24</v>
      </c>
      <c r="M49" s="440">
        <f t="shared" ref="M49" si="37">(K49+L49)/F49</f>
        <v>1.9620370370370371E-2</v>
      </c>
      <c r="N49" s="443" t="s">
        <v>556</v>
      </c>
      <c r="O49" s="441">
        <v>44295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66">
        <v>12</v>
      </c>
      <c r="B50" s="465">
        <v>44295</v>
      </c>
      <c r="C50" s="467"/>
      <c r="D50" s="468" t="s">
        <v>365</v>
      </c>
      <c r="E50" s="442" t="s">
        <v>557</v>
      </c>
      <c r="F50" s="442">
        <v>1425</v>
      </c>
      <c r="G50" s="442">
        <v>1380</v>
      </c>
      <c r="H50" s="469">
        <v>1475</v>
      </c>
      <c r="I50" s="442" t="s">
        <v>930</v>
      </c>
      <c r="J50" s="443" t="s">
        <v>931</v>
      </c>
      <c r="K50" s="443">
        <f t="shared" ref="K50" si="38">H50-F50</f>
        <v>50</v>
      </c>
      <c r="L50" s="500">
        <f>(F50*-0.07)/100</f>
        <v>-0.99750000000000016</v>
      </c>
      <c r="M50" s="440">
        <f t="shared" ref="M50:M51" si="39">(K50+L50)/F50</f>
        <v>3.4387719298245613E-2</v>
      </c>
      <c r="N50" s="443" t="s">
        <v>556</v>
      </c>
      <c r="O50" s="522">
        <v>44295</v>
      </c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66">
        <v>13</v>
      </c>
      <c r="B51" s="472">
        <v>44295</v>
      </c>
      <c r="C51" s="467"/>
      <c r="D51" s="468" t="s">
        <v>934</v>
      </c>
      <c r="E51" s="442" t="s">
        <v>890</v>
      </c>
      <c r="F51" s="442">
        <v>59.25</v>
      </c>
      <c r="G51" s="469">
        <v>61</v>
      </c>
      <c r="H51" s="469">
        <v>56.75</v>
      </c>
      <c r="I51" s="442" t="s">
        <v>935</v>
      </c>
      <c r="J51" s="534" t="s">
        <v>880</v>
      </c>
      <c r="K51" s="443">
        <f>F51-H51</f>
        <v>2.5</v>
      </c>
      <c r="L51" s="500">
        <f t="shared" ref="L51:L56" si="40">(F51*-0.7)/100</f>
        <v>-0.41474999999999995</v>
      </c>
      <c r="M51" s="440">
        <f t="shared" si="39"/>
        <v>3.5194092827004225E-2</v>
      </c>
      <c r="N51" s="443" t="s">
        <v>556</v>
      </c>
      <c r="O51" s="441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527">
        <v>14</v>
      </c>
      <c r="B52" s="528">
        <v>44295</v>
      </c>
      <c r="C52" s="529"/>
      <c r="D52" s="530" t="s">
        <v>472</v>
      </c>
      <c r="E52" s="458" t="s">
        <v>557</v>
      </c>
      <c r="F52" s="458">
        <v>365</v>
      </c>
      <c r="G52" s="531">
        <v>353</v>
      </c>
      <c r="H52" s="531">
        <v>351.5</v>
      </c>
      <c r="I52" s="458">
        <v>385</v>
      </c>
      <c r="J52" s="459" t="s">
        <v>940</v>
      </c>
      <c r="K52" s="459">
        <f t="shared" ref="K52" si="41">H52-F52</f>
        <v>-13.5</v>
      </c>
      <c r="L52" s="524">
        <f t="shared" si="40"/>
        <v>-2.5549999999999997</v>
      </c>
      <c r="M52" s="532">
        <f t="shared" ref="M52" si="42">(K52+L52)/F52</f>
        <v>-4.3986301369863014E-2</v>
      </c>
      <c r="N52" s="459" t="s">
        <v>620</v>
      </c>
      <c r="O52" s="533">
        <v>44298</v>
      </c>
      <c r="P52" s="4"/>
      <c r="Q52" s="4"/>
      <c r="R52" s="32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27">
        <v>15</v>
      </c>
      <c r="B53" s="528">
        <v>44295</v>
      </c>
      <c r="C53" s="529"/>
      <c r="D53" s="530" t="s">
        <v>157</v>
      </c>
      <c r="E53" s="458" t="s">
        <v>557</v>
      </c>
      <c r="F53" s="458">
        <v>1810</v>
      </c>
      <c r="G53" s="531">
        <v>1760</v>
      </c>
      <c r="H53" s="531">
        <v>1760</v>
      </c>
      <c r="I53" s="458" t="s">
        <v>936</v>
      </c>
      <c r="J53" s="459" t="s">
        <v>942</v>
      </c>
      <c r="K53" s="459">
        <f t="shared" ref="K53:K56" si="43">H53-F53</f>
        <v>-50</v>
      </c>
      <c r="L53" s="524">
        <f t="shared" si="40"/>
        <v>-12.67</v>
      </c>
      <c r="M53" s="532">
        <f t="shared" ref="M53:M56" si="44">(K53+L53)/F53</f>
        <v>-3.4624309392265191E-2</v>
      </c>
      <c r="N53" s="459" t="s">
        <v>620</v>
      </c>
      <c r="O53" s="533">
        <v>44298</v>
      </c>
      <c r="P53" s="4"/>
      <c r="Q53" s="4"/>
      <c r="R53" s="324" t="s">
        <v>792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527">
        <v>16</v>
      </c>
      <c r="B54" s="528">
        <v>44295</v>
      </c>
      <c r="C54" s="529"/>
      <c r="D54" s="530" t="s">
        <v>162</v>
      </c>
      <c r="E54" s="458" t="s">
        <v>557</v>
      </c>
      <c r="F54" s="458">
        <v>209.5</v>
      </c>
      <c r="G54" s="531">
        <v>204</v>
      </c>
      <c r="H54" s="531">
        <v>204</v>
      </c>
      <c r="I54" s="458">
        <v>220</v>
      </c>
      <c r="J54" s="459" t="s">
        <v>948</v>
      </c>
      <c r="K54" s="459">
        <f t="shared" si="43"/>
        <v>-5.5</v>
      </c>
      <c r="L54" s="524">
        <f t="shared" si="40"/>
        <v>-1.4664999999999997</v>
      </c>
      <c r="M54" s="532">
        <f t="shared" si="44"/>
        <v>-3.3252983293556082E-2</v>
      </c>
      <c r="N54" s="459" t="s">
        <v>620</v>
      </c>
      <c r="O54" s="533">
        <v>44298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66">
        <v>17</v>
      </c>
      <c r="B55" s="472">
        <v>44299</v>
      </c>
      <c r="C55" s="467"/>
      <c r="D55" s="468" t="s">
        <v>50</v>
      </c>
      <c r="E55" s="442" t="s">
        <v>557</v>
      </c>
      <c r="F55" s="442">
        <v>2595</v>
      </c>
      <c r="G55" s="469">
        <v>2520</v>
      </c>
      <c r="H55" s="469">
        <v>2658.5</v>
      </c>
      <c r="I55" s="442" t="s">
        <v>959</v>
      </c>
      <c r="J55" s="443" t="s">
        <v>980</v>
      </c>
      <c r="K55" s="443">
        <f t="shared" si="43"/>
        <v>63.5</v>
      </c>
      <c r="L55" s="500">
        <f t="shared" si="40"/>
        <v>-18.164999999999999</v>
      </c>
      <c r="M55" s="440">
        <f t="shared" si="44"/>
        <v>1.7470134874759152E-2</v>
      </c>
      <c r="N55" s="443" t="s">
        <v>556</v>
      </c>
      <c r="O55" s="441">
        <v>44302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527">
        <v>18</v>
      </c>
      <c r="B56" s="528">
        <v>44301</v>
      </c>
      <c r="C56" s="529"/>
      <c r="D56" s="530" t="s">
        <v>249</v>
      </c>
      <c r="E56" s="458" t="s">
        <v>557</v>
      </c>
      <c r="F56" s="458">
        <v>698.5</v>
      </c>
      <c r="G56" s="531">
        <v>678</v>
      </c>
      <c r="H56" s="531">
        <v>675</v>
      </c>
      <c r="I56" s="458" t="s">
        <v>967</v>
      </c>
      <c r="J56" s="459" t="s">
        <v>1000</v>
      </c>
      <c r="K56" s="459">
        <f t="shared" si="43"/>
        <v>-23.5</v>
      </c>
      <c r="L56" s="524">
        <f t="shared" si="40"/>
        <v>-4.8895</v>
      </c>
      <c r="M56" s="532">
        <f t="shared" si="44"/>
        <v>-4.0643521832498211E-2</v>
      </c>
      <c r="N56" s="459" t="s">
        <v>620</v>
      </c>
      <c r="O56" s="533">
        <v>44305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6">
        <v>19</v>
      </c>
      <c r="B57" s="472">
        <v>44302</v>
      </c>
      <c r="C57" s="467"/>
      <c r="D57" s="468" t="s">
        <v>372</v>
      </c>
      <c r="E57" s="442" t="s">
        <v>557</v>
      </c>
      <c r="F57" s="442">
        <v>535.5</v>
      </c>
      <c r="G57" s="469">
        <v>520</v>
      </c>
      <c r="H57" s="469">
        <v>548</v>
      </c>
      <c r="I57" s="442" t="s">
        <v>978</v>
      </c>
      <c r="J57" s="443" t="s">
        <v>979</v>
      </c>
      <c r="K57" s="443">
        <f t="shared" ref="K57:K58" si="45">H57-F57</f>
        <v>12.5</v>
      </c>
      <c r="L57" s="500">
        <f>(F57*-0.07)/100</f>
        <v>-0.37485000000000007</v>
      </c>
      <c r="M57" s="440">
        <f t="shared" ref="M57:M58" si="46">(K57+L57)/F57</f>
        <v>2.2642670401493929E-2</v>
      </c>
      <c r="N57" s="443" t="s">
        <v>556</v>
      </c>
      <c r="O57" s="522">
        <v>44302</v>
      </c>
      <c r="P57" s="4"/>
      <c r="Q57" s="4"/>
      <c r="R57" s="324" t="s">
        <v>792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27">
        <v>20</v>
      </c>
      <c r="B58" s="470">
        <v>44302</v>
      </c>
      <c r="C58" s="529"/>
      <c r="D58" s="530" t="s">
        <v>913</v>
      </c>
      <c r="E58" s="458" t="s">
        <v>557</v>
      </c>
      <c r="F58" s="458">
        <v>4100</v>
      </c>
      <c r="G58" s="531">
        <v>3945</v>
      </c>
      <c r="H58" s="531">
        <v>3945</v>
      </c>
      <c r="I58" s="458" t="s">
        <v>981</v>
      </c>
      <c r="J58" s="459" t="s">
        <v>1003</v>
      </c>
      <c r="K58" s="459">
        <f t="shared" si="45"/>
        <v>-155</v>
      </c>
      <c r="L58" s="524">
        <f t="shared" ref="L58" si="47">(F58*-0.7)/100</f>
        <v>-28.7</v>
      </c>
      <c r="M58" s="532">
        <f t="shared" si="46"/>
        <v>-4.4804878048780486E-2</v>
      </c>
      <c r="N58" s="459" t="s">
        <v>620</v>
      </c>
      <c r="O58" s="533">
        <v>44306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6">
        <v>21</v>
      </c>
      <c r="B59" s="465">
        <v>44305</v>
      </c>
      <c r="C59" s="467"/>
      <c r="D59" s="468" t="s">
        <v>100</v>
      </c>
      <c r="E59" s="442" t="s">
        <v>557</v>
      </c>
      <c r="F59" s="442">
        <v>558</v>
      </c>
      <c r="G59" s="469">
        <v>538</v>
      </c>
      <c r="H59" s="469">
        <v>574</v>
      </c>
      <c r="I59" s="442" t="s">
        <v>989</v>
      </c>
      <c r="J59" s="443" t="s">
        <v>921</v>
      </c>
      <c r="K59" s="443">
        <f t="shared" ref="K59:K61" si="48">H59-F59</f>
        <v>16</v>
      </c>
      <c r="L59" s="500">
        <f>(F59*-0.07)/100</f>
        <v>-0.3906</v>
      </c>
      <c r="M59" s="440">
        <f t="shared" ref="M59:M61" si="49">(K59+L59)/F59</f>
        <v>2.7973835125448029E-2</v>
      </c>
      <c r="N59" s="443" t="s">
        <v>556</v>
      </c>
      <c r="O59" s="522">
        <v>44305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66">
        <v>22</v>
      </c>
      <c r="B60" s="465">
        <v>44305</v>
      </c>
      <c r="C60" s="467"/>
      <c r="D60" s="468" t="s">
        <v>993</v>
      </c>
      <c r="E60" s="442" t="s">
        <v>557</v>
      </c>
      <c r="F60" s="442">
        <v>1209</v>
      </c>
      <c r="G60" s="469">
        <v>1174</v>
      </c>
      <c r="H60" s="469">
        <v>1238</v>
      </c>
      <c r="I60" s="442" t="s">
        <v>994</v>
      </c>
      <c r="J60" s="443" t="s">
        <v>1004</v>
      </c>
      <c r="K60" s="443">
        <f t="shared" si="48"/>
        <v>29</v>
      </c>
      <c r="L60" s="500">
        <f t="shared" ref="L60:L61" si="50">(F60*-0.7)/100</f>
        <v>-8.4629999999999992</v>
      </c>
      <c r="M60" s="440">
        <f t="shared" si="49"/>
        <v>1.6986765922249791E-2</v>
      </c>
      <c r="N60" s="443" t="s">
        <v>556</v>
      </c>
      <c r="O60" s="441">
        <v>44306</v>
      </c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27">
        <v>23</v>
      </c>
      <c r="B61" s="470">
        <v>44305</v>
      </c>
      <c r="C61" s="529"/>
      <c r="D61" s="530" t="s">
        <v>50</v>
      </c>
      <c r="E61" s="458" t="s">
        <v>557</v>
      </c>
      <c r="F61" s="458">
        <v>2590</v>
      </c>
      <c r="G61" s="531">
        <v>2520</v>
      </c>
      <c r="H61" s="531">
        <v>2510</v>
      </c>
      <c r="I61" s="458" t="s">
        <v>959</v>
      </c>
      <c r="J61" s="459" t="s">
        <v>1018</v>
      </c>
      <c r="K61" s="459">
        <f t="shared" si="48"/>
        <v>-80</v>
      </c>
      <c r="L61" s="524">
        <f t="shared" si="50"/>
        <v>-18.13</v>
      </c>
      <c r="M61" s="532">
        <f t="shared" si="49"/>
        <v>-3.7888030888030888E-2</v>
      </c>
      <c r="N61" s="459" t="s">
        <v>620</v>
      </c>
      <c r="O61" s="533">
        <v>44308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6">
        <v>24</v>
      </c>
      <c r="B62" s="465">
        <v>44305</v>
      </c>
      <c r="C62" s="467"/>
      <c r="D62" s="468" t="s">
        <v>372</v>
      </c>
      <c r="E62" s="442" t="s">
        <v>557</v>
      </c>
      <c r="F62" s="442">
        <v>534</v>
      </c>
      <c r="G62" s="469">
        <v>517</v>
      </c>
      <c r="H62" s="469">
        <v>550.5</v>
      </c>
      <c r="I62" s="442" t="s">
        <v>978</v>
      </c>
      <c r="J62" s="443" t="s">
        <v>1005</v>
      </c>
      <c r="K62" s="443">
        <f t="shared" ref="K62" si="51">H62-F62</f>
        <v>16.5</v>
      </c>
      <c r="L62" s="500">
        <f t="shared" ref="L62" si="52">(F62*-0.7)/100</f>
        <v>-3.7379999999999995</v>
      </c>
      <c r="M62" s="440">
        <f t="shared" ref="M62" si="53">(K62+L62)/F62</f>
        <v>2.3898876404494382E-2</v>
      </c>
      <c r="N62" s="443" t="s">
        <v>556</v>
      </c>
      <c r="O62" s="441">
        <v>44306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>
        <v>25</v>
      </c>
      <c r="B63" s="416">
        <v>44306</v>
      </c>
      <c r="C63" s="419"/>
      <c r="D63" s="525" t="s">
        <v>1008</v>
      </c>
      <c r="E63" s="387" t="s">
        <v>557</v>
      </c>
      <c r="F63" s="387" t="s">
        <v>1009</v>
      </c>
      <c r="G63" s="420">
        <v>494</v>
      </c>
      <c r="H63" s="420"/>
      <c r="I63" s="387" t="s">
        <v>1010</v>
      </c>
      <c r="J63" s="352" t="s">
        <v>558</v>
      </c>
      <c r="K63" s="352"/>
      <c r="L63" s="402"/>
      <c r="M63" s="400"/>
      <c r="N63" s="352"/>
      <c r="O63" s="407"/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558">
        <v>26</v>
      </c>
      <c r="B64" s="559">
        <v>44306</v>
      </c>
      <c r="C64" s="560"/>
      <c r="D64" s="561" t="s">
        <v>96</v>
      </c>
      <c r="E64" s="548" t="s">
        <v>557</v>
      </c>
      <c r="F64" s="548">
        <v>1210</v>
      </c>
      <c r="G64" s="562">
        <v>1174</v>
      </c>
      <c r="H64" s="562">
        <v>1215</v>
      </c>
      <c r="I64" s="548" t="s">
        <v>994</v>
      </c>
      <c r="J64" s="563" t="s">
        <v>958</v>
      </c>
      <c r="K64" s="563">
        <f t="shared" ref="K64:K66" si="54">H64-F64</f>
        <v>5</v>
      </c>
      <c r="L64" s="564">
        <f>(F64*-0.07)/100</f>
        <v>-0.84699999999999998</v>
      </c>
      <c r="M64" s="553">
        <f t="shared" ref="M64:M67" si="55">(K64+L64)/F64</f>
        <v>3.4322314049586781E-3</v>
      </c>
      <c r="N64" s="563" t="s">
        <v>665</v>
      </c>
      <c r="O64" s="565">
        <v>44306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27" s="369" customFormat="1" ht="15" customHeight="1">
      <c r="A65" s="466">
        <v>27</v>
      </c>
      <c r="B65" s="465">
        <v>44308</v>
      </c>
      <c r="C65" s="467"/>
      <c r="D65" s="468" t="s">
        <v>372</v>
      </c>
      <c r="E65" s="442" t="s">
        <v>557</v>
      </c>
      <c r="F65" s="442">
        <v>533.5</v>
      </c>
      <c r="G65" s="469">
        <v>517</v>
      </c>
      <c r="H65" s="469">
        <v>548</v>
      </c>
      <c r="I65" s="442" t="s">
        <v>978</v>
      </c>
      <c r="J65" s="443" t="s">
        <v>895</v>
      </c>
      <c r="K65" s="443">
        <f t="shared" si="54"/>
        <v>14.5</v>
      </c>
      <c r="L65" s="500">
        <f t="shared" ref="L65:L67" si="56">(F65*-0.7)/100</f>
        <v>-3.7344999999999997</v>
      </c>
      <c r="M65" s="440">
        <f t="shared" si="55"/>
        <v>2.0179006560449859E-2</v>
      </c>
      <c r="N65" s="443" t="s">
        <v>556</v>
      </c>
      <c r="O65" s="441">
        <v>44309</v>
      </c>
      <c r="P65" s="4"/>
      <c r="Q65" s="4"/>
      <c r="R65" s="324" t="s">
        <v>792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27" s="369" customFormat="1" ht="15" customHeight="1">
      <c r="A66" s="527">
        <v>28</v>
      </c>
      <c r="B66" s="470">
        <v>44308</v>
      </c>
      <c r="C66" s="529"/>
      <c r="D66" s="530" t="s">
        <v>96</v>
      </c>
      <c r="E66" s="458" t="s">
        <v>557</v>
      </c>
      <c r="F66" s="458">
        <v>1163</v>
      </c>
      <c r="G66" s="531">
        <v>1130</v>
      </c>
      <c r="H66" s="531">
        <v>1130</v>
      </c>
      <c r="I66" s="458" t="s">
        <v>1026</v>
      </c>
      <c r="J66" s="459" t="s">
        <v>1055</v>
      </c>
      <c r="K66" s="459">
        <f t="shared" si="54"/>
        <v>-33</v>
      </c>
      <c r="L66" s="524">
        <f t="shared" si="56"/>
        <v>-8.1409999999999982</v>
      </c>
      <c r="M66" s="532">
        <f t="shared" si="55"/>
        <v>-3.5374892519346515E-2</v>
      </c>
      <c r="N66" s="459" t="s">
        <v>620</v>
      </c>
      <c r="O66" s="533">
        <v>44313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27" s="369" customFormat="1" ht="15" customHeight="1">
      <c r="A67" s="527">
        <v>29</v>
      </c>
      <c r="B67" s="470">
        <v>44312</v>
      </c>
      <c r="C67" s="529"/>
      <c r="D67" s="530" t="s">
        <v>1048</v>
      </c>
      <c r="E67" s="458" t="s">
        <v>890</v>
      </c>
      <c r="F67" s="458">
        <v>181.5</v>
      </c>
      <c r="G67" s="531">
        <v>187</v>
      </c>
      <c r="H67" s="531">
        <v>186.5</v>
      </c>
      <c r="I67" s="458">
        <v>172</v>
      </c>
      <c r="J67" s="459" t="s">
        <v>1056</v>
      </c>
      <c r="K67" s="459">
        <f>F67-H67</f>
        <v>-5</v>
      </c>
      <c r="L67" s="524">
        <f t="shared" si="56"/>
        <v>-1.2705</v>
      </c>
      <c r="M67" s="532">
        <f t="shared" si="55"/>
        <v>-3.4548209366391185E-2</v>
      </c>
      <c r="N67" s="459" t="s">
        <v>620</v>
      </c>
      <c r="O67" s="533">
        <v>44313</v>
      </c>
      <c r="P67" s="4"/>
      <c r="Q67" s="4"/>
      <c r="R67" s="324" t="s">
        <v>792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27" s="369" customFormat="1" ht="15" customHeight="1">
      <c r="A68" s="466">
        <v>30</v>
      </c>
      <c r="B68" s="465">
        <v>44312</v>
      </c>
      <c r="C68" s="467"/>
      <c r="D68" s="468" t="s">
        <v>1049</v>
      </c>
      <c r="E68" s="442" t="s">
        <v>557</v>
      </c>
      <c r="F68" s="442">
        <v>1059</v>
      </c>
      <c r="G68" s="469">
        <v>1020</v>
      </c>
      <c r="H68" s="469">
        <v>1080</v>
      </c>
      <c r="I68" s="442">
        <v>1120</v>
      </c>
      <c r="J68" s="443" t="s">
        <v>606</v>
      </c>
      <c r="K68" s="443">
        <f t="shared" ref="K68:K69" si="57">H68-F68</f>
        <v>21</v>
      </c>
      <c r="L68" s="500">
        <f>(F68*-0.07)/100</f>
        <v>-0.74130000000000007</v>
      </c>
      <c r="M68" s="440">
        <f t="shared" ref="M68:M69" si="58">(K68+L68)/F68</f>
        <v>1.9130028328611898E-2</v>
      </c>
      <c r="N68" s="443" t="s">
        <v>556</v>
      </c>
      <c r="O68" s="522">
        <v>44312</v>
      </c>
      <c r="P68" s="4"/>
      <c r="Q68" s="4"/>
      <c r="R68" s="324" t="s">
        <v>792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27" s="369" customFormat="1" ht="15" customHeight="1">
      <c r="A69" s="527">
        <v>31</v>
      </c>
      <c r="B69" s="470">
        <v>44312</v>
      </c>
      <c r="C69" s="529"/>
      <c r="D69" s="530" t="s">
        <v>1051</v>
      </c>
      <c r="E69" s="458" t="s">
        <v>557</v>
      </c>
      <c r="F69" s="458">
        <v>397</v>
      </c>
      <c r="G69" s="531">
        <v>385</v>
      </c>
      <c r="H69" s="531">
        <v>385</v>
      </c>
      <c r="I69" s="458">
        <v>420</v>
      </c>
      <c r="J69" s="459" t="s">
        <v>1174</v>
      </c>
      <c r="K69" s="459">
        <f t="shared" si="57"/>
        <v>-12</v>
      </c>
      <c r="L69" s="524">
        <f t="shared" ref="L69" si="59">(F69*-0.7)/100</f>
        <v>-2.7789999999999999</v>
      </c>
      <c r="M69" s="532">
        <f t="shared" si="58"/>
        <v>-3.7226700251889171E-2</v>
      </c>
      <c r="N69" s="459" t="s">
        <v>620</v>
      </c>
      <c r="O69" s="533">
        <v>44316</v>
      </c>
      <c r="P69" s="4"/>
      <c r="Q69" s="4"/>
      <c r="R69" s="324" t="s">
        <v>792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27" s="369" customFormat="1" ht="15" customHeight="1">
      <c r="A70" s="466">
        <v>32</v>
      </c>
      <c r="B70" s="465">
        <v>44312</v>
      </c>
      <c r="C70" s="467"/>
      <c r="D70" s="468" t="s">
        <v>1052</v>
      </c>
      <c r="E70" s="442" t="s">
        <v>557</v>
      </c>
      <c r="F70" s="442">
        <v>552</v>
      </c>
      <c r="G70" s="469">
        <v>536</v>
      </c>
      <c r="H70" s="469">
        <v>566</v>
      </c>
      <c r="I70" s="442">
        <v>590</v>
      </c>
      <c r="J70" s="443" t="s">
        <v>925</v>
      </c>
      <c r="K70" s="443">
        <f t="shared" ref="K70:K71" si="60">H70-F70</f>
        <v>14</v>
      </c>
      <c r="L70" s="500">
        <f t="shared" ref="L70:L71" si="61">(F70*-0.7)/100</f>
        <v>-3.8639999999999999</v>
      </c>
      <c r="M70" s="440">
        <f t="shared" ref="M70:M71" si="62">(K70+L70)/F70</f>
        <v>1.8362318840579709E-2</v>
      </c>
      <c r="N70" s="443" t="s">
        <v>556</v>
      </c>
      <c r="O70" s="441">
        <v>44314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27" s="369" customFormat="1" ht="15" customHeight="1">
      <c r="A71" s="466">
        <v>33</v>
      </c>
      <c r="B71" s="465">
        <v>44313</v>
      </c>
      <c r="C71" s="467"/>
      <c r="D71" s="468" t="s">
        <v>1059</v>
      </c>
      <c r="E71" s="442" t="s">
        <v>557</v>
      </c>
      <c r="F71" s="442">
        <v>760</v>
      </c>
      <c r="G71" s="469">
        <v>735</v>
      </c>
      <c r="H71" s="469">
        <v>777</v>
      </c>
      <c r="I71" s="442">
        <v>810</v>
      </c>
      <c r="J71" s="443" t="s">
        <v>888</v>
      </c>
      <c r="K71" s="443">
        <f t="shared" si="60"/>
        <v>17</v>
      </c>
      <c r="L71" s="500">
        <f t="shared" si="61"/>
        <v>-5.32</v>
      </c>
      <c r="M71" s="440">
        <f t="shared" si="62"/>
        <v>1.5368421052631578E-2</v>
      </c>
      <c r="N71" s="443" t="s">
        <v>556</v>
      </c>
      <c r="O71" s="441">
        <v>44314</v>
      </c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27" s="369" customFormat="1" ht="15" customHeight="1">
      <c r="A72" s="466">
        <v>34</v>
      </c>
      <c r="B72" s="465">
        <v>44314</v>
      </c>
      <c r="C72" s="467"/>
      <c r="D72" s="468" t="s">
        <v>136</v>
      </c>
      <c r="E72" s="442" t="s">
        <v>557</v>
      </c>
      <c r="F72" s="442">
        <v>788</v>
      </c>
      <c r="G72" s="469">
        <v>764</v>
      </c>
      <c r="H72" s="469">
        <v>801.5</v>
      </c>
      <c r="I72" s="442">
        <v>830</v>
      </c>
      <c r="J72" s="443" t="s">
        <v>1070</v>
      </c>
      <c r="K72" s="443">
        <f t="shared" ref="K72:K73" si="63">H72-F72</f>
        <v>13.5</v>
      </c>
      <c r="L72" s="500">
        <f>(F72*-0.07)/100</f>
        <v>-0.55160000000000009</v>
      </c>
      <c r="M72" s="440">
        <f t="shared" ref="M72:M73" si="64">(K72+L72)/F72</f>
        <v>1.6431979695431472E-2</v>
      </c>
      <c r="N72" s="443" t="s">
        <v>556</v>
      </c>
      <c r="O72" s="522">
        <v>44314</v>
      </c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27" s="369" customFormat="1" ht="15" customHeight="1">
      <c r="A73" s="466">
        <v>35</v>
      </c>
      <c r="B73" s="465">
        <v>44314</v>
      </c>
      <c r="C73" s="467"/>
      <c r="D73" s="468" t="s">
        <v>1066</v>
      </c>
      <c r="E73" s="442" t="s">
        <v>557</v>
      </c>
      <c r="F73" s="442">
        <v>754</v>
      </c>
      <c r="G73" s="469">
        <v>734</v>
      </c>
      <c r="H73" s="469">
        <v>772</v>
      </c>
      <c r="I73" s="442" t="s">
        <v>659</v>
      </c>
      <c r="J73" s="443" t="s">
        <v>1175</v>
      </c>
      <c r="K73" s="443">
        <f t="shared" si="63"/>
        <v>18</v>
      </c>
      <c r="L73" s="500">
        <f t="shared" ref="L73" si="65">(F73*-0.7)/100</f>
        <v>-5.2779999999999996</v>
      </c>
      <c r="M73" s="440">
        <f t="shared" si="64"/>
        <v>1.6872679045092841E-2</v>
      </c>
      <c r="N73" s="443" t="s">
        <v>556</v>
      </c>
      <c r="O73" s="441">
        <v>44316</v>
      </c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27" s="369" customFormat="1" ht="15" customHeight="1">
      <c r="A74" s="394">
        <v>36</v>
      </c>
      <c r="B74" s="416">
        <v>44314</v>
      </c>
      <c r="C74" s="419"/>
      <c r="D74" s="386" t="s">
        <v>1067</v>
      </c>
      <c r="E74" s="387" t="s">
        <v>557</v>
      </c>
      <c r="F74" s="387" t="s">
        <v>1068</v>
      </c>
      <c r="G74" s="420">
        <v>1450</v>
      </c>
      <c r="H74" s="420"/>
      <c r="I74" s="387">
        <v>1600</v>
      </c>
      <c r="J74" s="352" t="s">
        <v>558</v>
      </c>
      <c r="K74" s="352"/>
      <c r="L74" s="402"/>
      <c r="M74" s="400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27" s="369" customFormat="1" ht="15" customHeight="1">
      <c r="A75" s="466">
        <v>37</v>
      </c>
      <c r="B75" s="465">
        <v>44314</v>
      </c>
      <c r="C75" s="467"/>
      <c r="D75" s="468" t="s">
        <v>1071</v>
      </c>
      <c r="E75" s="442" t="s">
        <v>557</v>
      </c>
      <c r="F75" s="442">
        <v>690</v>
      </c>
      <c r="G75" s="469">
        <v>669</v>
      </c>
      <c r="H75" s="469">
        <v>703</v>
      </c>
      <c r="I75" s="442">
        <v>730</v>
      </c>
      <c r="J75" s="443" t="s">
        <v>1001</v>
      </c>
      <c r="K75" s="443">
        <f t="shared" ref="K75:K76" si="66">H75-F75</f>
        <v>13</v>
      </c>
      <c r="L75" s="500">
        <f>(F75*-0.07)/100</f>
        <v>-0.48300000000000004</v>
      </c>
      <c r="M75" s="440">
        <f t="shared" ref="M75:M76" si="67">(K75+L75)/F75</f>
        <v>1.8140579710144926E-2</v>
      </c>
      <c r="N75" s="443" t="s">
        <v>556</v>
      </c>
      <c r="O75" s="522">
        <v>44314</v>
      </c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27" s="369" customFormat="1" ht="15" customHeight="1">
      <c r="A76" s="527">
        <v>38</v>
      </c>
      <c r="B76" s="470">
        <v>44315</v>
      </c>
      <c r="C76" s="529"/>
      <c r="D76" s="530" t="s">
        <v>1081</v>
      </c>
      <c r="E76" s="458" t="s">
        <v>557</v>
      </c>
      <c r="F76" s="458">
        <v>396</v>
      </c>
      <c r="G76" s="531">
        <v>383</v>
      </c>
      <c r="H76" s="531">
        <v>383</v>
      </c>
      <c r="I76" s="458">
        <v>420</v>
      </c>
      <c r="J76" s="459" t="s">
        <v>1090</v>
      </c>
      <c r="K76" s="459">
        <f t="shared" si="66"/>
        <v>-13</v>
      </c>
      <c r="L76" s="524">
        <f>(F76*-0.07)/100</f>
        <v>-0.2772</v>
      </c>
      <c r="M76" s="532">
        <f t="shared" si="67"/>
        <v>-3.3528282828282831E-2</v>
      </c>
      <c r="N76" s="459" t="s">
        <v>620</v>
      </c>
      <c r="O76" s="501">
        <v>44315</v>
      </c>
      <c r="P76" s="4"/>
      <c r="Q76" s="4"/>
      <c r="R76" s="324"/>
      <c r="S76" s="37"/>
      <c r="T76" s="37"/>
      <c r="U76" s="37"/>
      <c r="V76" s="37"/>
      <c r="W76" s="37"/>
      <c r="X76" s="37"/>
      <c r="Y76" s="37"/>
      <c r="Z76" s="37"/>
      <c r="AA76" s="37"/>
    </row>
    <row r="77" spans="1:27" s="369" customFormat="1" ht="15" customHeight="1">
      <c r="A77" s="394">
        <v>39</v>
      </c>
      <c r="B77" s="416">
        <v>44316</v>
      </c>
      <c r="C77" s="419"/>
      <c r="D77" s="386" t="s">
        <v>372</v>
      </c>
      <c r="E77" s="387" t="s">
        <v>557</v>
      </c>
      <c r="F77" s="387" t="s">
        <v>1173</v>
      </c>
      <c r="G77" s="420">
        <v>517</v>
      </c>
      <c r="H77" s="420"/>
      <c r="I77" s="387" t="s">
        <v>978</v>
      </c>
      <c r="J77" s="352" t="s">
        <v>558</v>
      </c>
      <c r="K77" s="352"/>
      <c r="L77" s="402"/>
      <c r="M77" s="400"/>
      <c r="N77" s="380"/>
      <c r="O77" s="393"/>
      <c r="P77" s="4"/>
      <c r="Q77" s="4"/>
      <c r="R77" s="324"/>
      <c r="S77" s="37"/>
      <c r="T77" s="37"/>
      <c r="U77" s="37"/>
      <c r="V77" s="37"/>
      <c r="W77" s="37"/>
      <c r="X77" s="37"/>
      <c r="Y77" s="37"/>
      <c r="Z77" s="37"/>
      <c r="AA77" s="37"/>
    </row>
    <row r="78" spans="1:27" s="369" customFormat="1" ht="15" customHeight="1">
      <c r="A78" s="394"/>
      <c r="B78" s="416"/>
      <c r="C78" s="419"/>
      <c r="D78" s="386"/>
      <c r="E78" s="387"/>
      <c r="F78" s="387"/>
      <c r="G78" s="420"/>
      <c r="H78" s="420"/>
      <c r="I78" s="387"/>
      <c r="J78" s="352"/>
      <c r="K78" s="352"/>
      <c r="L78" s="402"/>
      <c r="M78" s="400"/>
      <c r="N78" s="380"/>
      <c r="O78" s="393"/>
      <c r="P78" s="4"/>
      <c r="Q78" s="4"/>
      <c r="R78" s="324"/>
      <c r="S78" s="37"/>
      <c r="T78" s="37"/>
      <c r="U78" s="37"/>
      <c r="V78" s="37"/>
      <c r="W78" s="37"/>
      <c r="X78" s="37"/>
      <c r="Y78" s="37"/>
      <c r="Z78" s="37"/>
      <c r="AA78" s="37"/>
    </row>
    <row r="79" spans="1:27" s="369" customFormat="1" ht="15" customHeight="1">
      <c r="A79" s="394"/>
      <c r="B79" s="416"/>
      <c r="C79" s="419"/>
      <c r="D79" s="386"/>
      <c r="E79" s="387"/>
      <c r="F79" s="387"/>
      <c r="G79" s="420"/>
      <c r="H79" s="420"/>
      <c r="I79" s="387"/>
      <c r="J79" s="352"/>
      <c r="K79" s="352"/>
      <c r="L79" s="402"/>
      <c r="M79" s="400"/>
      <c r="N79" s="380"/>
      <c r="O79" s="393"/>
      <c r="P79" s="4"/>
      <c r="Q79" s="4"/>
      <c r="R79" s="324"/>
      <c r="S79" s="37"/>
      <c r="T79" s="37"/>
      <c r="U79" s="37"/>
      <c r="V79" s="37"/>
      <c r="W79" s="37"/>
      <c r="X79" s="37"/>
      <c r="Y79" s="37"/>
      <c r="Z79" s="37"/>
      <c r="AA79" s="37"/>
    </row>
    <row r="80" spans="1:27" s="369" customFormat="1" ht="15" customHeight="1">
      <c r="A80" s="394"/>
      <c r="B80" s="416"/>
      <c r="C80" s="419"/>
      <c r="D80" s="386"/>
      <c r="E80" s="387"/>
      <c r="F80" s="387"/>
      <c r="G80" s="420"/>
      <c r="H80" s="420"/>
      <c r="I80" s="387"/>
      <c r="J80" s="352"/>
      <c r="K80" s="352"/>
      <c r="L80" s="402"/>
      <c r="M80" s="400"/>
      <c r="N80" s="380"/>
      <c r="O80" s="393"/>
      <c r="P80" s="4"/>
      <c r="Q80" s="4"/>
      <c r="R80" s="324"/>
      <c r="S80" s="37"/>
      <c r="T80" s="37"/>
      <c r="U80" s="37"/>
      <c r="V80" s="37"/>
      <c r="W80" s="37"/>
      <c r="X80" s="37"/>
      <c r="Y80" s="37"/>
      <c r="Z80" s="37"/>
      <c r="AA80" s="37"/>
    </row>
    <row r="81" spans="1:34" s="369" customFormat="1" ht="15" customHeight="1">
      <c r="A81" s="394"/>
      <c r="B81" s="416"/>
      <c r="C81" s="419"/>
      <c r="D81" s="386"/>
      <c r="E81" s="387"/>
      <c r="F81" s="387"/>
      <c r="G81" s="420"/>
      <c r="H81" s="420"/>
      <c r="I81" s="387"/>
      <c r="J81" s="352"/>
      <c r="K81" s="352"/>
      <c r="L81" s="402"/>
      <c r="M81" s="400"/>
      <c r="N81" s="380"/>
      <c r="O81" s="393"/>
      <c r="P81" s="4"/>
      <c r="Q81" s="4"/>
      <c r="R81" s="324"/>
      <c r="S81" s="37"/>
      <c r="T81" s="37"/>
      <c r="U81" s="37"/>
      <c r="V81" s="37"/>
      <c r="W81" s="37"/>
      <c r="X81" s="37"/>
      <c r="Y81" s="37"/>
      <c r="Z81" s="37"/>
      <c r="AA81" s="37"/>
    </row>
    <row r="82" spans="1:34" s="369" customFormat="1" ht="15" customHeight="1">
      <c r="A82" s="394"/>
      <c r="B82" s="416"/>
      <c r="C82" s="419"/>
      <c r="D82" s="386"/>
      <c r="E82" s="387"/>
      <c r="F82" s="387"/>
      <c r="G82" s="420"/>
      <c r="H82" s="420"/>
      <c r="I82" s="387"/>
      <c r="J82" s="352"/>
      <c r="K82" s="352"/>
      <c r="L82" s="402"/>
      <c r="M82" s="400"/>
      <c r="N82" s="380"/>
      <c r="O82" s="393"/>
      <c r="P82" s="4"/>
      <c r="Q82" s="4"/>
      <c r="R82" s="324"/>
      <c r="S82" s="37"/>
      <c r="T82" s="37"/>
      <c r="U82" s="37"/>
      <c r="V82" s="37"/>
      <c r="W82" s="37"/>
      <c r="X82" s="37"/>
      <c r="Y82" s="37"/>
      <c r="Z82" s="37"/>
      <c r="AA82" s="37"/>
    </row>
    <row r="83" spans="1:34" s="369" customFormat="1" ht="15" customHeight="1">
      <c r="A83" s="394"/>
      <c r="B83" s="416"/>
      <c r="C83" s="419"/>
      <c r="D83" s="386"/>
      <c r="E83" s="387"/>
      <c r="F83" s="387"/>
      <c r="G83" s="420"/>
      <c r="H83" s="420"/>
      <c r="I83" s="387"/>
      <c r="J83" s="352"/>
      <c r="K83" s="352"/>
      <c r="L83" s="402"/>
      <c r="M83" s="400"/>
      <c r="N83" s="380"/>
      <c r="O83" s="393"/>
      <c r="P83" s="4"/>
      <c r="Q83" s="4"/>
      <c r="R83" s="324"/>
      <c r="S83" s="37"/>
      <c r="T83" s="37"/>
      <c r="U83" s="37"/>
      <c r="V83" s="37"/>
      <c r="W83" s="37"/>
      <c r="X83" s="37"/>
      <c r="Y83" s="37"/>
      <c r="Z83" s="37"/>
      <c r="AA83" s="37"/>
    </row>
    <row r="84" spans="1:34" s="369" customFormat="1" ht="15" customHeight="1">
      <c r="A84" s="573"/>
      <c r="B84" s="422"/>
      <c r="C84" s="574"/>
      <c r="D84" s="575"/>
      <c r="E84" s="397"/>
      <c r="F84" s="397"/>
      <c r="G84" s="576"/>
      <c r="H84" s="576"/>
      <c r="I84" s="397"/>
      <c r="J84" s="395"/>
      <c r="K84" s="395"/>
      <c r="L84" s="577"/>
      <c r="M84" s="409"/>
      <c r="N84" s="399"/>
      <c r="O84" s="578"/>
      <c r="P84" s="4"/>
      <c r="Q84" s="4"/>
      <c r="R84" s="324"/>
      <c r="S84" s="37"/>
      <c r="T84" s="37"/>
      <c r="U84" s="37"/>
      <c r="V84" s="37"/>
      <c r="W84" s="37"/>
      <c r="X84" s="37"/>
      <c r="Y84" s="37"/>
      <c r="Z84" s="37"/>
      <c r="AA84" s="37"/>
    </row>
    <row r="85" spans="1:34" ht="44.25" customHeight="1">
      <c r="A85" s="20" t="s">
        <v>560</v>
      </c>
      <c r="B85" s="36"/>
      <c r="C85" s="36"/>
      <c r="D85" s="37"/>
      <c r="E85" s="33"/>
      <c r="F85" s="33"/>
      <c r="G85" s="32"/>
      <c r="H85" s="32" t="s">
        <v>821</v>
      </c>
      <c r="I85" s="33"/>
      <c r="J85" s="14"/>
      <c r="K85" s="76"/>
      <c r="L85" s="77"/>
      <c r="M85" s="76"/>
      <c r="N85" s="78"/>
      <c r="O85" s="76"/>
      <c r="P85" s="4"/>
      <c r="Q85" s="408"/>
      <c r="R85" s="421"/>
      <c r="S85" s="408"/>
      <c r="T85" s="408"/>
      <c r="U85" s="408"/>
      <c r="V85" s="408"/>
      <c r="W85" s="408"/>
      <c r="X85" s="408"/>
      <c r="Y85" s="408"/>
      <c r="Z85" s="37"/>
      <c r="AA85" s="37"/>
      <c r="AB85" s="37"/>
    </row>
    <row r="86" spans="1:34" s="3" customFormat="1">
      <c r="A86" s="26" t="s">
        <v>561</v>
      </c>
      <c r="B86" s="20"/>
      <c r="C86" s="20"/>
      <c r="D86" s="20"/>
      <c r="E86" s="2"/>
      <c r="F86" s="27" t="s">
        <v>562</v>
      </c>
      <c r="G86" s="38"/>
      <c r="H86" s="39"/>
      <c r="I86" s="79"/>
      <c r="J86" s="14"/>
      <c r="K86" s="80"/>
      <c r="L86" s="81"/>
      <c r="M86" s="82"/>
      <c r="N86" s="83"/>
      <c r="O86" s="84"/>
      <c r="P86" s="2"/>
      <c r="Q86" s="1"/>
      <c r="R86" s="9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6" customFormat="1" ht="14.25" customHeight="1">
      <c r="A87" s="26"/>
      <c r="B87" s="20"/>
      <c r="C87" s="20"/>
      <c r="D87" s="20"/>
      <c r="E87" s="29"/>
      <c r="F87" s="27" t="s">
        <v>564</v>
      </c>
      <c r="G87" s="38"/>
      <c r="H87" s="39"/>
      <c r="I87" s="79"/>
      <c r="J87" s="14"/>
      <c r="K87" s="80"/>
      <c r="L87" s="81"/>
      <c r="M87" s="82"/>
      <c r="N87" s="83"/>
      <c r="O87" s="84"/>
      <c r="P87" s="2"/>
      <c r="Q87" s="1"/>
      <c r="R87" s="9"/>
      <c r="S87" s="3"/>
      <c r="Y87" s="3"/>
      <c r="Z87" s="3"/>
    </row>
    <row r="88" spans="1:34" s="6" customFormat="1" ht="14.25" customHeight="1">
      <c r="A88" s="20"/>
      <c r="B88" s="20"/>
      <c r="C88" s="20"/>
      <c r="D88" s="20"/>
      <c r="E88" s="29"/>
      <c r="F88" s="14"/>
      <c r="G88" s="14"/>
      <c r="H88" s="28"/>
      <c r="I88" s="33"/>
      <c r="J88" s="68"/>
      <c r="K88" s="65"/>
      <c r="L88" s="66"/>
      <c r="M88" s="14"/>
      <c r="N88" s="69"/>
      <c r="O88" s="54"/>
      <c r="P88" s="5"/>
      <c r="Q88" s="1"/>
      <c r="R88" s="9"/>
      <c r="S88" s="3"/>
      <c r="Y88" s="3"/>
      <c r="Z88" s="3"/>
    </row>
    <row r="89" spans="1:34" s="6" customFormat="1" ht="15">
      <c r="A89" s="40" t="s">
        <v>571</v>
      </c>
      <c r="B89" s="40"/>
      <c r="C89" s="40"/>
      <c r="D89" s="40"/>
      <c r="E89" s="29"/>
      <c r="F89" s="14"/>
      <c r="G89" s="9"/>
      <c r="H89" s="14"/>
      <c r="I89" s="9"/>
      <c r="J89" s="85"/>
      <c r="K89" s="9"/>
      <c r="L89" s="9"/>
      <c r="M89" s="9"/>
      <c r="N89" s="9"/>
      <c r="O89" s="86"/>
      <c r="P89"/>
      <c r="Q89" s="1"/>
      <c r="R89" s="9"/>
      <c r="S89" s="3"/>
      <c r="Y89" s="3"/>
      <c r="Z89" s="3"/>
    </row>
    <row r="90" spans="1:34" s="6" customFormat="1" ht="38.25">
      <c r="A90" s="18" t="s">
        <v>16</v>
      </c>
      <c r="B90" s="18" t="s">
        <v>534</v>
      </c>
      <c r="C90" s="18"/>
      <c r="D90" s="19" t="s">
        <v>545</v>
      </c>
      <c r="E90" s="18" t="s">
        <v>546</v>
      </c>
      <c r="F90" s="18" t="s">
        <v>547</v>
      </c>
      <c r="G90" s="18" t="s">
        <v>566</v>
      </c>
      <c r="H90" s="18" t="s">
        <v>549</v>
      </c>
      <c r="I90" s="18" t="s">
        <v>550</v>
      </c>
      <c r="J90" s="17" t="s">
        <v>551</v>
      </c>
      <c r="K90" s="74" t="s">
        <v>572</v>
      </c>
      <c r="L90" s="60" t="s">
        <v>819</v>
      </c>
      <c r="M90" s="74" t="s">
        <v>568</v>
      </c>
      <c r="N90" s="18" t="s">
        <v>569</v>
      </c>
      <c r="O90" s="17" t="s">
        <v>554</v>
      </c>
      <c r="P90" s="87" t="s">
        <v>555</v>
      </c>
      <c r="Q90" s="1"/>
      <c r="R90" s="14"/>
      <c r="S90" s="3"/>
      <c r="Y90" s="3"/>
      <c r="Z90" s="3"/>
    </row>
    <row r="91" spans="1:34" s="369" customFormat="1" ht="13.9" customHeight="1">
      <c r="A91" s="515">
        <v>1</v>
      </c>
      <c r="B91" s="465">
        <v>44287</v>
      </c>
      <c r="C91" s="516"/>
      <c r="D91" s="444" t="s">
        <v>858</v>
      </c>
      <c r="E91" s="517" t="s">
        <v>557</v>
      </c>
      <c r="F91" s="442">
        <v>2250</v>
      </c>
      <c r="G91" s="442">
        <v>2198</v>
      </c>
      <c r="H91" s="442">
        <v>2295</v>
      </c>
      <c r="I91" s="443" t="s">
        <v>859</v>
      </c>
      <c r="J91" s="443" t="s">
        <v>889</v>
      </c>
      <c r="K91" s="518">
        <f t="shared" ref="K91" si="68">H91-F91</f>
        <v>45</v>
      </c>
      <c r="L91" s="521">
        <f t="shared" ref="L91" si="69">(H91*N91)*0.035%</f>
        <v>200.81250000000003</v>
      </c>
      <c r="M91" s="519">
        <f t="shared" ref="M91" si="70">(K91*N91)-L91</f>
        <v>11049.1875</v>
      </c>
      <c r="N91" s="443">
        <v>250</v>
      </c>
      <c r="O91" s="520" t="s">
        <v>556</v>
      </c>
      <c r="P91" s="441">
        <v>44292</v>
      </c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515">
        <v>2</v>
      </c>
      <c r="B92" s="465">
        <v>44287</v>
      </c>
      <c r="C92" s="516"/>
      <c r="D92" s="444" t="s">
        <v>870</v>
      </c>
      <c r="E92" s="517" t="s">
        <v>557</v>
      </c>
      <c r="F92" s="442">
        <v>524.5</v>
      </c>
      <c r="G92" s="442">
        <v>517</v>
      </c>
      <c r="H92" s="442">
        <v>527</v>
      </c>
      <c r="I92" s="443" t="s">
        <v>871</v>
      </c>
      <c r="J92" s="443" t="s">
        <v>880</v>
      </c>
      <c r="K92" s="518">
        <f t="shared" ref="K92" si="71">H92-F92</f>
        <v>2.5</v>
      </c>
      <c r="L92" s="521">
        <f t="shared" ref="L92" si="72">(H92*N92)*0.035%</f>
        <v>341.41695000000004</v>
      </c>
      <c r="M92" s="519">
        <f t="shared" ref="M92" si="73">(K92*N92)-L92</f>
        <v>4286.0830500000002</v>
      </c>
      <c r="N92" s="443">
        <v>1851</v>
      </c>
      <c r="O92" s="520" t="s">
        <v>556</v>
      </c>
      <c r="P92" s="441">
        <v>44291</v>
      </c>
      <c r="Q92" s="363"/>
      <c r="R92" s="324" t="s">
        <v>559</v>
      </c>
      <c r="S92" s="37"/>
      <c r="Y92" s="37"/>
      <c r="Z92" s="37"/>
    </row>
    <row r="93" spans="1:34" s="369" customFormat="1" ht="13.9" customHeight="1">
      <c r="A93" s="515">
        <v>3</v>
      </c>
      <c r="B93" s="465">
        <v>44293</v>
      </c>
      <c r="C93" s="516"/>
      <c r="D93" s="444" t="s">
        <v>896</v>
      </c>
      <c r="E93" s="517" t="s">
        <v>557</v>
      </c>
      <c r="F93" s="442">
        <v>1352</v>
      </c>
      <c r="G93" s="442">
        <v>1320</v>
      </c>
      <c r="H93" s="442">
        <v>1383.5</v>
      </c>
      <c r="I93" s="443" t="s">
        <v>897</v>
      </c>
      <c r="J93" s="443" t="s">
        <v>893</v>
      </c>
      <c r="K93" s="518">
        <f t="shared" ref="K93" si="74">H93-F93</f>
        <v>31.5</v>
      </c>
      <c r="L93" s="521">
        <f t="shared" ref="L93" si="75">(H93*N93)*0.035%</f>
        <v>193.69000000000003</v>
      </c>
      <c r="M93" s="519">
        <f t="shared" ref="M93" si="76">(K93*N93)-L93</f>
        <v>12406.31</v>
      </c>
      <c r="N93" s="443">
        <v>400</v>
      </c>
      <c r="O93" s="520" t="s">
        <v>556</v>
      </c>
      <c r="P93" s="441">
        <v>44293</v>
      </c>
      <c r="Q93" s="363"/>
      <c r="R93" s="324" t="s">
        <v>792</v>
      </c>
      <c r="S93" s="37"/>
      <c r="Y93" s="37"/>
      <c r="Z93" s="37"/>
    </row>
    <row r="94" spans="1:34" s="369" customFormat="1" ht="13.9" customHeight="1">
      <c r="A94" s="515">
        <v>4</v>
      </c>
      <c r="B94" s="465">
        <v>44293</v>
      </c>
      <c r="C94" s="516"/>
      <c r="D94" s="444" t="s">
        <v>906</v>
      </c>
      <c r="E94" s="517" t="s">
        <v>557</v>
      </c>
      <c r="F94" s="442">
        <v>3292.5</v>
      </c>
      <c r="G94" s="442">
        <v>3245</v>
      </c>
      <c r="H94" s="442">
        <v>3321</v>
      </c>
      <c r="I94" s="443" t="s">
        <v>907</v>
      </c>
      <c r="J94" s="443" t="s">
        <v>924</v>
      </c>
      <c r="K94" s="518">
        <f t="shared" ref="K94:K95" si="77">H94-F94</f>
        <v>28.5</v>
      </c>
      <c r="L94" s="521">
        <f t="shared" ref="L94" si="78">(H94*N94)*0.035%</f>
        <v>348.70500000000004</v>
      </c>
      <c r="M94" s="519">
        <f t="shared" ref="M94" si="79">(K94*N94)-L94</f>
        <v>8201.2950000000001</v>
      </c>
      <c r="N94" s="443">
        <v>300</v>
      </c>
      <c r="O94" s="520" t="s">
        <v>556</v>
      </c>
      <c r="P94" s="441">
        <v>44294</v>
      </c>
      <c r="Q94" s="363"/>
      <c r="R94" s="324" t="s">
        <v>792</v>
      </c>
      <c r="S94" s="37"/>
      <c r="Y94" s="37"/>
      <c r="Z94" s="37"/>
    </row>
    <row r="95" spans="1:34" s="369" customFormat="1" ht="13.9" customHeight="1">
      <c r="A95" s="599">
        <v>5</v>
      </c>
      <c r="B95" s="601">
        <v>44293</v>
      </c>
      <c r="C95" s="477"/>
      <c r="D95" s="457" t="s">
        <v>908</v>
      </c>
      <c r="E95" s="478" t="s">
        <v>557</v>
      </c>
      <c r="F95" s="458">
        <v>2943</v>
      </c>
      <c r="G95" s="458">
        <v>2870</v>
      </c>
      <c r="H95" s="458">
        <v>2870</v>
      </c>
      <c r="I95" s="459">
        <v>3100</v>
      </c>
      <c r="J95" s="603" t="s">
        <v>943</v>
      </c>
      <c r="K95" s="523">
        <f t="shared" si="77"/>
        <v>-73</v>
      </c>
      <c r="L95" s="523">
        <v>200.81250000000003</v>
      </c>
      <c r="M95" s="603">
        <f>(-46*300)-300.81</f>
        <v>-14100.81</v>
      </c>
      <c r="N95" s="603">
        <v>300</v>
      </c>
      <c r="O95" s="595" t="s">
        <v>620</v>
      </c>
      <c r="P95" s="605">
        <v>44267</v>
      </c>
      <c r="Q95" s="363"/>
      <c r="R95" s="324" t="s">
        <v>559</v>
      </c>
      <c r="S95" s="37"/>
      <c r="Y95" s="37"/>
      <c r="Z95" s="37"/>
    </row>
    <row r="96" spans="1:34" s="369" customFormat="1" ht="13.9" customHeight="1">
      <c r="A96" s="600"/>
      <c r="B96" s="602"/>
      <c r="C96" s="477"/>
      <c r="D96" s="457" t="s">
        <v>911</v>
      </c>
      <c r="E96" s="478" t="s">
        <v>890</v>
      </c>
      <c r="F96" s="458">
        <v>48.5</v>
      </c>
      <c r="G96" s="458"/>
      <c r="H96" s="458">
        <v>21.5</v>
      </c>
      <c r="I96" s="459"/>
      <c r="J96" s="604"/>
      <c r="K96" s="524">
        <f>F96-H96</f>
        <v>27</v>
      </c>
      <c r="L96" s="523">
        <v>100</v>
      </c>
      <c r="M96" s="604"/>
      <c r="N96" s="604"/>
      <c r="O96" s="596"/>
      <c r="P96" s="606"/>
      <c r="Q96" s="363"/>
      <c r="R96" s="324" t="s">
        <v>559</v>
      </c>
      <c r="S96" s="37"/>
      <c r="Y96" s="37"/>
      <c r="Z96" s="37"/>
    </row>
    <row r="97" spans="1:27" s="369" customFormat="1" ht="13.9" customHeight="1">
      <c r="A97" s="599">
        <v>6</v>
      </c>
      <c r="B97" s="601">
        <v>44293</v>
      </c>
      <c r="C97" s="477"/>
      <c r="D97" s="457" t="s">
        <v>909</v>
      </c>
      <c r="E97" s="478" t="s">
        <v>557</v>
      </c>
      <c r="F97" s="458">
        <v>1048</v>
      </c>
      <c r="G97" s="458">
        <v>1018</v>
      </c>
      <c r="H97" s="458">
        <v>1018</v>
      </c>
      <c r="I97" s="459">
        <v>1100</v>
      </c>
      <c r="J97" s="603" t="s">
        <v>944</v>
      </c>
      <c r="K97" s="523">
        <f>H97-F97</f>
        <v>-30</v>
      </c>
      <c r="L97" s="523">
        <v>200.81250000000003</v>
      </c>
      <c r="M97" s="603">
        <f>(-22*700)-300.81</f>
        <v>-15700.81</v>
      </c>
      <c r="N97" s="603">
        <v>700</v>
      </c>
      <c r="O97" s="595" t="s">
        <v>620</v>
      </c>
      <c r="P97" s="605">
        <v>44267</v>
      </c>
      <c r="Q97" s="363"/>
      <c r="R97" s="324" t="s">
        <v>559</v>
      </c>
      <c r="S97" s="37"/>
      <c r="Y97" s="37"/>
      <c r="Z97" s="37"/>
    </row>
    <row r="98" spans="1:27" s="369" customFormat="1" ht="13.9" customHeight="1">
      <c r="A98" s="600"/>
      <c r="B98" s="602"/>
      <c r="C98" s="477"/>
      <c r="D98" s="457" t="s">
        <v>910</v>
      </c>
      <c r="E98" s="478" t="s">
        <v>890</v>
      </c>
      <c r="F98" s="458">
        <v>21</v>
      </c>
      <c r="G98" s="458"/>
      <c r="H98" s="458">
        <v>13</v>
      </c>
      <c r="I98" s="459"/>
      <c r="J98" s="604"/>
      <c r="K98" s="524">
        <v>8</v>
      </c>
      <c r="L98" s="523">
        <v>100</v>
      </c>
      <c r="M98" s="604"/>
      <c r="N98" s="604"/>
      <c r="O98" s="596"/>
      <c r="P98" s="606"/>
      <c r="Q98" s="363"/>
      <c r="R98" s="324" t="s">
        <v>559</v>
      </c>
      <c r="S98" s="37"/>
      <c r="Y98" s="37"/>
      <c r="Z98" s="37"/>
    </row>
    <row r="99" spans="1:27" s="369" customFormat="1" ht="13.9" customHeight="1">
      <c r="A99" s="599">
        <v>7</v>
      </c>
      <c r="B99" s="601">
        <v>44294</v>
      </c>
      <c r="C99" s="477"/>
      <c r="D99" s="457" t="s">
        <v>915</v>
      </c>
      <c r="E99" s="478" t="s">
        <v>557</v>
      </c>
      <c r="F99" s="458">
        <v>1049</v>
      </c>
      <c r="G99" s="458">
        <v>1018</v>
      </c>
      <c r="H99" s="458">
        <v>1034</v>
      </c>
      <c r="I99" s="459">
        <v>1100</v>
      </c>
      <c r="J99" s="603" t="s">
        <v>917</v>
      </c>
      <c r="K99" s="523">
        <v>-15</v>
      </c>
      <c r="L99" s="523">
        <f t="shared" ref="L99" si="80">(H99*N99)*0.035%</f>
        <v>434.28000000000009</v>
      </c>
      <c r="M99" s="603">
        <v>-12000</v>
      </c>
      <c r="N99" s="603">
        <v>1200</v>
      </c>
      <c r="O99" s="595" t="s">
        <v>620</v>
      </c>
      <c r="P99" s="597">
        <v>44294</v>
      </c>
      <c r="Q99" s="363"/>
      <c r="R99" s="324" t="s">
        <v>559</v>
      </c>
      <c r="S99" s="37"/>
      <c r="Y99" s="37"/>
      <c r="Z99" s="37"/>
    </row>
    <row r="100" spans="1:27" s="369" customFormat="1" ht="13.9" customHeight="1">
      <c r="A100" s="600"/>
      <c r="B100" s="602"/>
      <c r="C100" s="477"/>
      <c r="D100" s="457" t="s">
        <v>916</v>
      </c>
      <c r="E100" s="478" t="s">
        <v>890</v>
      </c>
      <c r="F100" s="458">
        <v>21</v>
      </c>
      <c r="G100" s="458"/>
      <c r="H100" s="458">
        <v>16</v>
      </c>
      <c r="I100" s="459"/>
      <c r="J100" s="604"/>
      <c r="K100" s="524">
        <v>5</v>
      </c>
      <c r="L100" s="523">
        <v>100</v>
      </c>
      <c r="M100" s="604"/>
      <c r="N100" s="604"/>
      <c r="O100" s="596"/>
      <c r="P100" s="598"/>
      <c r="Q100" s="363"/>
      <c r="R100" s="324" t="s">
        <v>559</v>
      </c>
      <c r="S100" s="37"/>
      <c r="Y100" s="37"/>
      <c r="Z100" s="37"/>
    </row>
    <row r="101" spans="1:27" s="369" customFormat="1" ht="13.9" customHeight="1">
      <c r="A101" s="515">
        <v>8</v>
      </c>
      <c r="B101" s="465">
        <v>44302</v>
      </c>
      <c r="C101" s="516"/>
      <c r="D101" s="444" t="s">
        <v>982</v>
      </c>
      <c r="E101" s="517" t="s">
        <v>557</v>
      </c>
      <c r="F101" s="442">
        <v>327.5</v>
      </c>
      <c r="G101" s="442">
        <v>318</v>
      </c>
      <c r="H101" s="442">
        <v>333.5</v>
      </c>
      <c r="I101" s="443">
        <v>345</v>
      </c>
      <c r="J101" s="443" t="s">
        <v>990</v>
      </c>
      <c r="K101" s="518">
        <f t="shared" ref="K101" si="81">H101-F101</f>
        <v>6</v>
      </c>
      <c r="L101" s="521">
        <f t="shared" ref="L101" si="82">(H101*N101)*0.035%</f>
        <v>180.92375000000001</v>
      </c>
      <c r="M101" s="519">
        <f t="shared" ref="M101" si="83">(K101*N101)-L101</f>
        <v>9119.0762500000001</v>
      </c>
      <c r="N101" s="443">
        <v>1550</v>
      </c>
      <c r="O101" s="520" t="s">
        <v>556</v>
      </c>
      <c r="P101" s="441">
        <v>44305</v>
      </c>
      <c r="Q101" s="363"/>
      <c r="R101" s="324" t="s">
        <v>559</v>
      </c>
      <c r="S101" s="37"/>
      <c r="Y101" s="37"/>
      <c r="Z101" s="37"/>
    </row>
    <row r="102" spans="1:27" s="369" customFormat="1" ht="13.9" customHeight="1">
      <c r="A102" s="515">
        <v>9</v>
      </c>
      <c r="B102" s="465">
        <v>44305</v>
      </c>
      <c r="C102" s="516"/>
      <c r="D102" s="444" t="s">
        <v>991</v>
      </c>
      <c r="E102" s="517" t="s">
        <v>557</v>
      </c>
      <c r="F102" s="442">
        <v>2765</v>
      </c>
      <c r="G102" s="442">
        <v>2695</v>
      </c>
      <c r="H102" s="442">
        <v>2805</v>
      </c>
      <c r="I102" s="443" t="s">
        <v>992</v>
      </c>
      <c r="J102" s="443" t="s">
        <v>593</v>
      </c>
      <c r="K102" s="518">
        <f t="shared" ref="K102" si="84">H102-F102</f>
        <v>40</v>
      </c>
      <c r="L102" s="521">
        <f t="shared" ref="L102" si="85">(H102*N102)*0.035%</f>
        <v>196.35000000000002</v>
      </c>
      <c r="M102" s="519">
        <f t="shared" ref="M102" si="86">(K102*N102)-L102</f>
        <v>7803.65</v>
      </c>
      <c r="N102" s="443">
        <v>200</v>
      </c>
      <c r="O102" s="520" t="s">
        <v>556</v>
      </c>
      <c r="P102" s="441">
        <v>44308</v>
      </c>
      <c r="Q102" s="363"/>
      <c r="R102" s="324" t="s">
        <v>559</v>
      </c>
      <c r="S102" s="37"/>
      <c r="Y102" s="37"/>
      <c r="Z102" s="37"/>
    </row>
    <row r="103" spans="1:27" s="369" customFormat="1" ht="13.9" customHeight="1">
      <c r="A103" s="515">
        <v>10</v>
      </c>
      <c r="B103" s="465">
        <v>44305</v>
      </c>
      <c r="C103" s="516"/>
      <c r="D103" s="444" t="s">
        <v>995</v>
      </c>
      <c r="E103" s="517" t="s">
        <v>557</v>
      </c>
      <c r="F103" s="442">
        <v>949</v>
      </c>
      <c r="G103" s="442">
        <v>928</v>
      </c>
      <c r="H103" s="442">
        <v>962</v>
      </c>
      <c r="I103" s="443">
        <v>990</v>
      </c>
      <c r="J103" s="443" t="s">
        <v>1001</v>
      </c>
      <c r="K103" s="518">
        <f t="shared" ref="K103:K105" si="87">H103-F103</f>
        <v>13</v>
      </c>
      <c r="L103" s="521">
        <f t="shared" ref="L103:L105" si="88">(H103*N103)*0.035%</f>
        <v>218.85500000000002</v>
      </c>
      <c r="M103" s="519">
        <f t="shared" ref="M103:M105" si="89">(K103*N103)-L103</f>
        <v>8231.1450000000004</v>
      </c>
      <c r="N103" s="443">
        <v>650</v>
      </c>
      <c r="O103" s="520" t="s">
        <v>556</v>
      </c>
      <c r="P103" s="522">
        <v>44305</v>
      </c>
      <c r="Q103" s="363"/>
      <c r="R103" s="324" t="s">
        <v>792</v>
      </c>
      <c r="S103" s="37"/>
      <c r="Y103" s="37"/>
      <c r="Z103" s="37"/>
    </row>
    <row r="104" spans="1:27" s="369" customFormat="1" ht="13.9" customHeight="1">
      <c r="A104" s="506">
        <v>11</v>
      </c>
      <c r="B104" s="470">
        <v>44305</v>
      </c>
      <c r="C104" s="477"/>
      <c r="D104" s="457" t="s">
        <v>996</v>
      </c>
      <c r="E104" s="478" t="s">
        <v>557</v>
      </c>
      <c r="F104" s="458">
        <v>992</v>
      </c>
      <c r="G104" s="458">
        <v>972</v>
      </c>
      <c r="H104" s="458">
        <v>972</v>
      </c>
      <c r="I104" s="459">
        <v>1030</v>
      </c>
      <c r="J104" s="459" t="s">
        <v>1011</v>
      </c>
      <c r="K104" s="557">
        <f t="shared" si="87"/>
        <v>-20</v>
      </c>
      <c r="L104" s="523">
        <f t="shared" si="88"/>
        <v>238.14000000000004</v>
      </c>
      <c r="M104" s="496">
        <f t="shared" si="89"/>
        <v>-14238.14</v>
      </c>
      <c r="N104" s="459">
        <v>700</v>
      </c>
      <c r="O104" s="497" t="s">
        <v>620</v>
      </c>
      <c r="P104" s="533">
        <v>44306</v>
      </c>
      <c r="Q104" s="363"/>
      <c r="R104" s="324" t="s">
        <v>559</v>
      </c>
      <c r="S104" s="37"/>
      <c r="Y104" s="37"/>
      <c r="Z104" s="37"/>
    </row>
    <row r="105" spans="1:27" s="369" customFormat="1" ht="13.9" customHeight="1">
      <c r="A105" s="515">
        <v>12</v>
      </c>
      <c r="B105" s="465">
        <v>44306</v>
      </c>
      <c r="C105" s="516"/>
      <c r="D105" s="444" t="s">
        <v>1022</v>
      </c>
      <c r="E105" s="517" t="s">
        <v>557</v>
      </c>
      <c r="F105" s="442">
        <v>2800</v>
      </c>
      <c r="G105" s="442">
        <v>2735</v>
      </c>
      <c r="H105" s="442">
        <v>2845</v>
      </c>
      <c r="I105" s="443" t="s">
        <v>1023</v>
      </c>
      <c r="J105" s="443" t="s">
        <v>889</v>
      </c>
      <c r="K105" s="518">
        <f t="shared" si="87"/>
        <v>45</v>
      </c>
      <c r="L105" s="521">
        <f t="shared" si="88"/>
        <v>199.15000000000003</v>
      </c>
      <c r="M105" s="519">
        <f t="shared" si="89"/>
        <v>8800.85</v>
      </c>
      <c r="N105" s="443">
        <v>200</v>
      </c>
      <c r="O105" s="520" t="s">
        <v>556</v>
      </c>
      <c r="P105" s="441">
        <v>44308</v>
      </c>
      <c r="Q105" s="363"/>
      <c r="R105" s="324" t="s">
        <v>792</v>
      </c>
      <c r="S105" s="37"/>
      <c r="Y105" s="37"/>
      <c r="Z105" s="37"/>
    </row>
    <row r="106" spans="1:27" s="369" customFormat="1" ht="13.9" customHeight="1">
      <c r="A106" s="515">
        <v>13</v>
      </c>
      <c r="B106" s="465">
        <v>44308</v>
      </c>
      <c r="C106" s="516"/>
      <c r="D106" s="444" t="s">
        <v>1033</v>
      </c>
      <c r="E106" s="517" t="s">
        <v>557</v>
      </c>
      <c r="F106" s="442">
        <v>2782.5</v>
      </c>
      <c r="G106" s="442">
        <v>2718</v>
      </c>
      <c r="H106" s="442">
        <v>2824</v>
      </c>
      <c r="I106" s="443" t="s">
        <v>1023</v>
      </c>
      <c r="J106" s="443" t="s">
        <v>1041</v>
      </c>
      <c r="K106" s="518">
        <f t="shared" ref="K106" si="90">H106-F106</f>
        <v>41.5</v>
      </c>
      <c r="L106" s="521">
        <f t="shared" ref="L106" si="91">(H106*N106)*0.035%</f>
        <v>197.68000000000004</v>
      </c>
      <c r="M106" s="519">
        <f t="shared" ref="M106" si="92">(K106*N106)-L106</f>
        <v>8102.32</v>
      </c>
      <c r="N106" s="443">
        <v>200</v>
      </c>
      <c r="O106" s="520" t="s">
        <v>556</v>
      </c>
      <c r="P106" s="441">
        <v>44309</v>
      </c>
      <c r="Q106" s="363"/>
      <c r="R106" s="324" t="s">
        <v>792</v>
      </c>
      <c r="S106" s="37"/>
      <c r="Y106" s="37"/>
      <c r="Z106" s="37"/>
    </row>
    <row r="107" spans="1:27" s="369" customFormat="1" ht="13.9" customHeight="1">
      <c r="A107" s="515">
        <v>14</v>
      </c>
      <c r="B107" s="465">
        <v>44309</v>
      </c>
      <c r="C107" s="516"/>
      <c r="D107" s="444" t="s">
        <v>991</v>
      </c>
      <c r="E107" s="517" t="s">
        <v>557</v>
      </c>
      <c r="F107" s="442">
        <v>2745</v>
      </c>
      <c r="G107" s="442">
        <v>2685</v>
      </c>
      <c r="H107" s="442">
        <v>2785</v>
      </c>
      <c r="I107" s="443">
        <v>2850</v>
      </c>
      <c r="J107" s="443" t="s">
        <v>593</v>
      </c>
      <c r="K107" s="518">
        <f t="shared" ref="K107" si="93">H107-F107</f>
        <v>40</v>
      </c>
      <c r="L107" s="521">
        <f t="shared" ref="L107" si="94">(H107*N107)*0.035%</f>
        <v>194.95000000000002</v>
      </c>
      <c r="M107" s="519">
        <f t="shared" ref="M107" si="95">(K107*N107)-L107</f>
        <v>7805.05</v>
      </c>
      <c r="N107" s="443">
        <v>200</v>
      </c>
      <c r="O107" s="520" t="s">
        <v>556</v>
      </c>
      <c r="P107" s="522">
        <v>44309</v>
      </c>
      <c r="Q107" s="363"/>
      <c r="R107" s="324" t="s">
        <v>559</v>
      </c>
      <c r="S107" s="37"/>
      <c r="Y107" s="37"/>
      <c r="Z107" s="37"/>
    </row>
    <row r="108" spans="1:27" s="369" customFormat="1" ht="15" customHeight="1">
      <c r="A108" s="558">
        <v>15</v>
      </c>
      <c r="B108" s="559">
        <v>44313</v>
      </c>
      <c r="C108" s="560"/>
      <c r="D108" s="561" t="s">
        <v>995</v>
      </c>
      <c r="E108" s="548" t="s">
        <v>557</v>
      </c>
      <c r="F108" s="548">
        <v>973</v>
      </c>
      <c r="G108" s="562">
        <v>950</v>
      </c>
      <c r="H108" s="562">
        <v>975</v>
      </c>
      <c r="I108" s="548">
        <v>1000</v>
      </c>
      <c r="J108" s="563" t="s">
        <v>999</v>
      </c>
      <c r="K108" s="563">
        <f t="shared" ref="K108:K109" si="96">H108-F108</f>
        <v>2</v>
      </c>
      <c r="L108" s="564">
        <f t="shared" ref="L108:L109" si="97">(H108*N108)*0.035%</f>
        <v>221.81250000000003</v>
      </c>
      <c r="M108" s="564">
        <f t="shared" ref="M108:M109" si="98">(K108*N108)-L108</f>
        <v>1078.1875</v>
      </c>
      <c r="N108" s="563">
        <v>650</v>
      </c>
      <c r="O108" s="563" t="s">
        <v>665</v>
      </c>
      <c r="P108" s="554">
        <v>44315</v>
      </c>
      <c r="Q108" s="4"/>
      <c r="R108" s="324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s="369" customFormat="1" ht="13.9" customHeight="1">
      <c r="A109" s="506">
        <v>16</v>
      </c>
      <c r="B109" s="470">
        <v>44314</v>
      </c>
      <c r="C109" s="477"/>
      <c r="D109" s="457" t="s">
        <v>1072</v>
      </c>
      <c r="E109" s="478" t="s">
        <v>557</v>
      </c>
      <c r="F109" s="458">
        <v>2957.5</v>
      </c>
      <c r="G109" s="458">
        <v>2915</v>
      </c>
      <c r="H109" s="458">
        <v>2915</v>
      </c>
      <c r="I109" s="459">
        <v>3040</v>
      </c>
      <c r="J109" s="459" t="s">
        <v>1082</v>
      </c>
      <c r="K109" s="580">
        <f t="shared" si="96"/>
        <v>-42.5</v>
      </c>
      <c r="L109" s="523">
        <f t="shared" si="97"/>
        <v>306.07500000000005</v>
      </c>
      <c r="M109" s="496">
        <f t="shared" si="98"/>
        <v>-13056.075000000001</v>
      </c>
      <c r="N109" s="459">
        <v>300</v>
      </c>
      <c r="O109" s="497" t="s">
        <v>620</v>
      </c>
      <c r="P109" s="533">
        <v>44315</v>
      </c>
      <c r="Q109" s="363"/>
      <c r="R109" s="324"/>
      <c r="S109" s="37"/>
      <c r="Y109" s="37"/>
      <c r="Z109" s="37"/>
    </row>
    <row r="110" spans="1:27" s="369" customFormat="1" ht="13.9" customHeight="1">
      <c r="A110" s="507"/>
      <c r="B110" s="416"/>
      <c r="C110" s="417"/>
      <c r="D110" s="410"/>
      <c r="E110" s="411"/>
      <c r="F110" s="387"/>
      <c r="G110" s="387"/>
      <c r="H110" s="387"/>
      <c r="I110" s="352"/>
      <c r="J110" s="352"/>
      <c r="K110" s="508"/>
      <c r="L110" s="404"/>
      <c r="M110" s="494"/>
      <c r="N110" s="352"/>
      <c r="O110" s="380"/>
      <c r="P110" s="393"/>
      <c r="Q110" s="363"/>
      <c r="R110" s="324"/>
      <c r="S110" s="37"/>
      <c r="Y110" s="37"/>
      <c r="Z110" s="37"/>
    </row>
    <row r="111" spans="1:27" s="369" customFormat="1" ht="13.9" customHeight="1">
      <c r="A111" s="507"/>
      <c r="B111" s="416"/>
      <c r="C111" s="417"/>
      <c r="D111" s="410"/>
      <c r="E111" s="411"/>
      <c r="F111" s="387"/>
      <c r="G111" s="387"/>
      <c r="H111" s="387"/>
      <c r="I111" s="352"/>
      <c r="J111" s="352"/>
      <c r="K111" s="508"/>
      <c r="L111" s="404"/>
      <c r="M111" s="494"/>
      <c r="N111" s="352"/>
      <c r="O111" s="380"/>
      <c r="P111" s="393"/>
      <c r="Q111" s="363"/>
      <c r="R111" s="324"/>
      <c r="S111" s="37"/>
      <c r="Y111" s="37"/>
      <c r="Z111" s="37"/>
    </row>
    <row r="112" spans="1:27" s="369" customFormat="1" ht="13.9" customHeight="1">
      <c r="A112" s="418"/>
      <c r="B112" s="416"/>
      <c r="C112" s="417"/>
      <c r="D112" s="410"/>
      <c r="E112" s="411"/>
      <c r="F112" s="387"/>
      <c r="G112" s="387"/>
      <c r="H112" s="387"/>
      <c r="I112" s="352"/>
      <c r="J112" s="352"/>
      <c r="K112" s="352"/>
      <c r="L112" s="352"/>
      <c r="M112" s="352"/>
      <c r="N112" s="352"/>
      <c r="O112" s="352"/>
      <c r="P112" s="352"/>
      <c r="Q112" s="363"/>
      <c r="R112" s="324"/>
      <c r="S112" s="37"/>
      <c r="Y112" s="37"/>
      <c r="Z112" s="37"/>
    </row>
    <row r="113" spans="1:34" s="369" customFormat="1" ht="13.9" customHeight="1">
      <c r="A113" s="428"/>
      <c r="B113" s="422"/>
      <c r="C113" s="429"/>
      <c r="D113" s="430"/>
      <c r="E113" s="353"/>
      <c r="F113" s="397"/>
      <c r="G113" s="397"/>
      <c r="H113" s="397"/>
      <c r="I113" s="395"/>
      <c r="J113" s="395"/>
      <c r="K113" s="395"/>
      <c r="L113" s="395"/>
      <c r="M113" s="395"/>
      <c r="N113" s="395"/>
      <c r="O113" s="395"/>
      <c r="P113" s="395"/>
      <c r="Q113" s="363"/>
      <c r="R113" s="324"/>
      <c r="S113" s="37"/>
      <c r="Y113" s="37"/>
      <c r="Z113" s="37"/>
    </row>
    <row r="114" spans="1:34" s="3" customFormat="1">
      <c r="A114" s="41"/>
      <c r="B114" s="42"/>
      <c r="C114" s="43"/>
      <c r="D114" s="44"/>
      <c r="E114" s="45"/>
      <c r="F114" s="46"/>
      <c r="G114" s="46"/>
      <c r="H114" s="46"/>
      <c r="I114" s="46"/>
      <c r="J114" s="14"/>
      <c r="K114" s="88"/>
      <c r="L114" s="88"/>
      <c r="M114" s="14"/>
      <c r="N114" s="13"/>
      <c r="O114" s="89"/>
      <c r="P114" s="2"/>
      <c r="Q114" s="1"/>
      <c r="R114" s="14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s="3" customFormat="1" ht="15">
      <c r="A115" s="47" t="s">
        <v>573</v>
      </c>
      <c r="B115" s="47"/>
      <c r="C115" s="47"/>
      <c r="D115" s="47"/>
      <c r="E115" s="48"/>
      <c r="F115" s="46"/>
      <c r="G115" s="46"/>
      <c r="H115" s="46"/>
      <c r="I115" s="46"/>
      <c r="J115" s="50"/>
      <c r="K115" s="9"/>
      <c r="L115" s="9"/>
      <c r="M115" s="9"/>
      <c r="N115" s="8"/>
      <c r="O115" s="50"/>
      <c r="P115" s="2"/>
      <c r="Q115" s="1"/>
      <c r="R115" s="14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s="3" customFormat="1" ht="38.25">
      <c r="A116" s="18" t="s">
        <v>16</v>
      </c>
      <c r="B116" s="18" t="s">
        <v>534</v>
      </c>
      <c r="C116" s="18"/>
      <c r="D116" s="19" t="s">
        <v>545</v>
      </c>
      <c r="E116" s="18" t="s">
        <v>546</v>
      </c>
      <c r="F116" s="18" t="s">
        <v>547</v>
      </c>
      <c r="G116" s="49" t="s">
        <v>566</v>
      </c>
      <c r="H116" s="18" t="s">
        <v>549</v>
      </c>
      <c r="I116" s="18" t="s">
        <v>550</v>
      </c>
      <c r="J116" s="17" t="s">
        <v>551</v>
      </c>
      <c r="K116" s="17" t="s">
        <v>574</v>
      </c>
      <c r="L116" s="60" t="s">
        <v>819</v>
      </c>
      <c r="M116" s="74" t="s">
        <v>568</v>
      </c>
      <c r="N116" s="18" t="s">
        <v>569</v>
      </c>
      <c r="O116" s="18" t="s">
        <v>554</v>
      </c>
      <c r="P116" s="19" t="s">
        <v>555</v>
      </c>
      <c r="Q116" s="1"/>
      <c r="R116" s="14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369" customFormat="1" ht="13.9" customHeight="1">
      <c r="A117" s="506">
        <v>1</v>
      </c>
      <c r="B117" s="470">
        <v>44287</v>
      </c>
      <c r="C117" s="477"/>
      <c r="D117" s="457" t="s">
        <v>866</v>
      </c>
      <c r="E117" s="478" t="s">
        <v>557</v>
      </c>
      <c r="F117" s="458">
        <v>94</v>
      </c>
      <c r="G117" s="458">
        <v>58</v>
      </c>
      <c r="H117" s="458">
        <v>58</v>
      </c>
      <c r="I117" s="505" t="s">
        <v>867</v>
      </c>
      <c r="J117" s="459" t="s">
        <v>868</v>
      </c>
      <c r="K117" s="504">
        <f>H117-F117</f>
        <v>-36</v>
      </c>
      <c r="L117" s="459">
        <v>100</v>
      </c>
      <c r="M117" s="496">
        <f t="shared" ref="M117" si="99">(K117*N117)-L117</f>
        <v>-2800</v>
      </c>
      <c r="N117" s="459">
        <v>75</v>
      </c>
      <c r="O117" s="497" t="s">
        <v>620</v>
      </c>
      <c r="P117" s="501">
        <v>44287</v>
      </c>
      <c r="Q117" s="363"/>
      <c r="R117" s="324" t="s">
        <v>559</v>
      </c>
      <c r="S117" s="37"/>
      <c r="Y117" s="37"/>
      <c r="Z117" s="37"/>
    </row>
    <row r="118" spans="1:34" s="369" customFormat="1" ht="13.9" customHeight="1">
      <c r="A118" s="515">
        <v>2</v>
      </c>
      <c r="B118" s="465">
        <v>44287</v>
      </c>
      <c r="C118" s="516"/>
      <c r="D118" s="444" t="s">
        <v>869</v>
      </c>
      <c r="E118" s="517" t="s">
        <v>557</v>
      </c>
      <c r="F118" s="442">
        <v>295</v>
      </c>
      <c r="G118" s="442">
        <v>95</v>
      </c>
      <c r="H118" s="442">
        <v>395</v>
      </c>
      <c r="I118" s="443">
        <v>600</v>
      </c>
      <c r="J118" s="443" t="s">
        <v>875</v>
      </c>
      <c r="K118" s="518">
        <f>H118-F118</f>
        <v>100</v>
      </c>
      <c r="L118" s="443">
        <v>100</v>
      </c>
      <c r="M118" s="519">
        <f t="shared" ref="M118" si="100">(K118*N118)-L118</f>
        <v>2400</v>
      </c>
      <c r="N118" s="443">
        <v>25</v>
      </c>
      <c r="O118" s="520" t="s">
        <v>556</v>
      </c>
      <c r="P118" s="441">
        <v>44291</v>
      </c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15">
        <v>3</v>
      </c>
      <c r="B119" s="465">
        <v>44291</v>
      </c>
      <c r="C119" s="516"/>
      <c r="D119" s="444" t="s">
        <v>876</v>
      </c>
      <c r="E119" s="517" t="s">
        <v>557</v>
      </c>
      <c r="F119" s="442">
        <v>62.5</v>
      </c>
      <c r="G119" s="442">
        <v>30</v>
      </c>
      <c r="H119" s="442">
        <v>77.5</v>
      </c>
      <c r="I119" s="443">
        <v>140</v>
      </c>
      <c r="J119" s="443" t="s">
        <v>887</v>
      </c>
      <c r="K119" s="518">
        <f>H119-F119</f>
        <v>15</v>
      </c>
      <c r="L119" s="443">
        <v>100</v>
      </c>
      <c r="M119" s="519">
        <f t="shared" ref="M119" si="101">(K119*N119)-L119</f>
        <v>1025</v>
      </c>
      <c r="N119" s="443">
        <v>75</v>
      </c>
      <c r="O119" s="520" t="s">
        <v>556</v>
      </c>
      <c r="P119" s="441">
        <v>44292</v>
      </c>
      <c r="Q119" s="363"/>
      <c r="R119" s="324" t="s">
        <v>792</v>
      </c>
      <c r="S119" s="37"/>
      <c r="Y119" s="37"/>
      <c r="Z119" s="37"/>
    </row>
    <row r="120" spans="1:34" s="369" customFormat="1" ht="13.9" customHeight="1">
      <c r="A120" s="515">
        <v>4</v>
      </c>
      <c r="B120" s="465">
        <v>44292</v>
      </c>
      <c r="C120" s="516"/>
      <c r="D120" s="444" t="s">
        <v>866</v>
      </c>
      <c r="E120" s="517" t="s">
        <v>557</v>
      </c>
      <c r="F120" s="442">
        <v>72</v>
      </c>
      <c r="G120" s="442">
        <v>30</v>
      </c>
      <c r="H120" s="442">
        <v>89</v>
      </c>
      <c r="I120" s="443">
        <v>140</v>
      </c>
      <c r="J120" s="443" t="s">
        <v>888</v>
      </c>
      <c r="K120" s="518">
        <f t="shared" ref="K120:K123" si="102">H120-F120</f>
        <v>17</v>
      </c>
      <c r="L120" s="443">
        <v>100</v>
      </c>
      <c r="M120" s="519">
        <f t="shared" ref="M120:M125" si="103">(K120*N120)-L120</f>
        <v>1175</v>
      </c>
      <c r="N120" s="443">
        <v>75</v>
      </c>
      <c r="O120" s="520" t="s">
        <v>556</v>
      </c>
      <c r="P120" s="522">
        <v>44292</v>
      </c>
      <c r="Q120" s="363"/>
      <c r="R120" s="324" t="s">
        <v>792</v>
      </c>
      <c r="S120" s="37"/>
      <c r="Y120" s="37"/>
      <c r="Z120" s="37"/>
    </row>
    <row r="121" spans="1:34" s="369" customFormat="1" ht="13.9" customHeight="1">
      <c r="A121" s="515">
        <v>5</v>
      </c>
      <c r="B121" s="465">
        <v>44292</v>
      </c>
      <c r="C121" s="516"/>
      <c r="D121" s="444" t="s">
        <v>884</v>
      </c>
      <c r="E121" s="517" t="s">
        <v>557</v>
      </c>
      <c r="F121" s="442">
        <v>8.15</v>
      </c>
      <c r="G121" s="442">
        <v>5</v>
      </c>
      <c r="H121" s="442">
        <v>9.1999999999999993</v>
      </c>
      <c r="I121" s="443">
        <v>14</v>
      </c>
      <c r="J121" s="443" t="s">
        <v>892</v>
      </c>
      <c r="K121" s="518">
        <f t="shared" si="102"/>
        <v>1.0499999999999989</v>
      </c>
      <c r="L121" s="443">
        <v>100</v>
      </c>
      <c r="M121" s="519">
        <f t="shared" si="103"/>
        <v>1789.9999999999982</v>
      </c>
      <c r="N121" s="443">
        <v>1800</v>
      </c>
      <c r="O121" s="520" t="s">
        <v>556</v>
      </c>
      <c r="P121" s="522">
        <v>44292</v>
      </c>
      <c r="Q121" s="363"/>
      <c r="R121" s="324" t="s">
        <v>792</v>
      </c>
      <c r="S121" s="37"/>
      <c r="Y121" s="37"/>
      <c r="Z121" s="37"/>
    </row>
    <row r="122" spans="1:34" s="369" customFormat="1" ht="13.9" customHeight="1">
      <c r="A122" s="515">
        <v>6</v>
      </c>
      <c r="B122" s="465">
        <v>44292</v>
      </c>
      <c r="C122" s="516"/>
      <c r="D122" s="444" t="s">
        <v>866</v>
      </c>
      <c r="E122" s="517" t="s">
        <v>557</v>
      </c>
      <c r="F122" s="442">
        <v>65</v>
      </c>
      <c r="G122" s="442">
        <v>28</v>
      </c>
      <c r="H122" s="442">
        <v>82</v>
      </c>
      <c r="I122" s="443">
        <v>140</v>
      </c>
      <c r="J122" s="443" t="s">
        <v>888</v>
      </c>
      <c r="K122" s="518">
        <f t="shared" si="102"/>
        <v>17</v>
      </c>
      <c r="L122" s="443">
        <v>100</v>
      </c>
      <c r="M122" s="519">
        <f t="shared" si="103"/>
        <v>1175</v>
      </c>
      <c r="N122" s="443">
        <v>75</v>
      </c>
      <c r="O122" s="520" t="s">
        <v>556</v>
      </c>
      <c r="P122" s="522">
        <v>44292</v>
      </c>
      <c r="Q122" s="363"/>
      <c r="R122" s="324" t="s">
        <v>792</v>
      </c>
      <c r="S122" s="37"/>
      <c r="Y122" s="37"/>
      <c r="Z122" s="37"/>
    </row>
    <row r="123" spans="1:34" s="369" customFormat="1" ht="13.9" customHeight="1">
      <c r="A123" s="515">
        <v>7</v>
      </c>
      <c r="B123" s="465">
        <v>44292</v>
      </c>
      <c r="C123" s="516"/>
      <c r="D123" s="444" t="s">
        <v>885</v>
      </c>
      <c r="E123" s="517" t="s">
        <v>557</v>
      </c>
      <c r="F123" s="442">
        <v>85</v>
      </c>
      <c r="G123" s="442">
        <v>40</v>
      </c>
      <c r="H123" s="442">
        <v>100</v>
      </c>
      <c r="I123" s="443" t="s">
        <v>886</v>
      </c>
      <c r="J123" s="443" t="s">
        <v>887</v>
      </c>
      <c r="K123" s="518">
        <f t="shared" si="102"/>
        <v>15</v>
      </c>
      <c r="L123" s="443">
        <v>100</v>
      </c>
      <c r="M123" s="519">
        <f t="shared" si="103"/>
        <v>1025</v>
      </c>
      <c r="N123" s="443">
        <v>75</v>
      </c>
      <c r="O123" s="520" t="s">
        <v>556</v>
      </c>
      <c r="P123" s="522">
        <v>44292</v>
      </c>
      <c r="Q123" s="363"/>
      <c r="R123" s="324" t="s">
        <v>792</v>
      </c>
      <c r="S123" s="37"/>
      <c r="Y123" s="37"/>
      <c r="Z123" s="37"/>
    </row>
    <row r="124" spans="1:34" s="369" customFormat="1" ht="13.9" customHeight="1">
      <c r="A124" s="506">
        <v>8</v>
      </c>
      <c r="B124" s="470">
        <v>44293</v>
      </c>
      <c r="C124" s="477"/>
      <c r="D124" s="457" t="s">
        <v>901</v>
      </c>
      <c r="E124" s="478" t="s">
        <v>557</v>
      </c>
      <c r="F124" s="458">
        <v>72</v>
      </c>
      <c r="G124" s="458">
        <v>30</v>
      </c>
      <c r="H124" s="458">
        <v>30</v>
      </c>
      <c r="I124" s="459" t="s">
        <v>886</v>
      </c>
      <c r="J124" s="459" t="s">
        <v>902</v>
      </c>
      <c r="K124" s="504">
        <f>H124-F124</f>
        <v>-42</v>
      </c>
      <c r="L124" s="459">
        <v>100</v>
      </c>
      <c r="M124" s="496">
        <f t="shared" si="103"/>
        <v>-3250</v>
      </c>
      <c r="N124" s="459">
        <v>75</v>
      </c>
      <c r="O124" s="497" t="s">
        <v>620</v>
      </c>
      <c r="P124" s="501">
        <v>44293</v>
      </c>
      <c r="Q124" s="363"/>
      <c r="R124" s="324" t="s">
        <v>792</v>
      </c>
      <c r="S124" s="37"/>
      <c r="Y124" s="37"/>
      <c r="Z124" s="37"/>
    </row>
    <row r="125" spans="1:34" s="369" customFormat="1" ht="13.9" customHeight="1">
      <c r="A125" s="515">
        <v>9</v>
      </c>
      <c r="B125" s="465">
        <v>44293</v>
      </c>
      <c r="C125" s="516"/>
      <c r="D125" s="444" t="s">
        <v>903</v>
      </c>
      <c r="E125" s="517" t="s">
        <v>557</v>
      </c>
      <c r="F125" s="442">
        <v>330</v>
      </c>
      <c r="G125" s="442">
        <v>70</v>
      </c>
      <c r="H125" s="442">
        <v>390</v>
      </c>
      <c r="I125" s="443">
        <v>600</v>
      </c>
      <c r="J125" s="443" t="s">
        <v>787</v>
      </c>
      <c r="K125" s="518">
        <f>H125-F125</f>
        <v>60</v>
      </c>
      <c r="L125" s="443">
        <v>100</v>
      </c>
      <c r="M125" s="519">
        <f t="shared" si="103"/>
        <v>1400</v>
      </c>
      <c r="N125" s="443">
        <v>25</v>
      </c>
      <c r="O125" s="520" t="s">
        <v>556</v>
      </c>
      <c r="P125" s="522">
        <v>44293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06">
        <v>10</v>
      </c>
      <c r="B126" s="470">
        <v>44293</v>
      </c>
      <c r="C126" s="477"/>
      <c r="D126" s="457" t="s">
        <v>903</v>
      </c>
      <c r="E126" s="478" t="s">
        <v>557</v>
      </c>
      <c r="F126" s="458">
        <v>330</v>
      </c>
      <c r="G126" s="458">
        <v>70</v>
      </c>
      <c r="H126" s="458">
        <v>130</v>
      </c>
      <c r="I126" s="459">
        <v>600</v>
      </c>
      <c r="J126" s="459" t="s">
        <v>904</v>
      </c>
      <c r="K126" s="504">
        <f>H126-F126</f>
        <v>-200</v>
      </c>
      <c r="L126" s="459">
        <v>100</v>
      </c>
      <c r="M126" s="496">
        <f t="shared" ref="M126:M128" si="104">(K126*N126)-L126</f>
        <v>-5100</v>
      </c>
      <c r="N126" s="459">
        <v>25</v>
      </c>
      <c r="O126" s="497" t="s">
        <v>620</v>
      </c>
      <c r="P126" s="501">
        <v>44293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11</v>
      </c>
      <c r="B127" s="465">
        <v>44293</v>
      </c>
      <c r="C127" s="516"/>
      <c r="D127" s="444" t="s">
        <v>884</v>
      </c>
      <c r="E127" s="517" t="s">
        <v>557</v>
      </c>
      <c r="F127" s="442">
        <v>7.15</v>
      </c>
      <c r="G127" s="442">
        <v>4</v>
      </c>
      <c r="H127" s="442">
        <v>8.15</v>
      </c>
      <c r="I127" s="443">
        <v>12</v>
      </c>
      <c r="J127" s="443" t="s">
        <v>1014</v>
      </c>
      <c r="K127" s="518">
        <f t="shared" ref="K127:K129" si="105">H127-F127</f>
        <v>1</v>
      </c>
      <c r="L127" s="443">
        <v>100</v>
      </c>
      <c r="M127" s="519">
        <f t="shared" si="104"/>
        <v>1700</v>
      </c>
      <c r="N127" s="443">
        <v>1800</v>
      </c>
      <c r="O127" s="520" t="s">
        <v>556</v>
      </c>
      <c r="P127" s="522">
        <v>44294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12</v>
      </c>
      <c r="B128" s="465">
        <v>44294</v>
      </c>
      <c r="C128" s="516"/>
      <c r="D128" s="444" t="s">
        <v>920</v>
      </c>
      <c r="E128" s="517" t="s">
        <v>557</v>
      </c>
      <c r="F128" s="442">
        <v>28</v>
      </c>
      <c r="G128" s="442"/>
      <c r="H128" s="442">
        <v>44</v>
      </c>
      <c r="I128" s="443">
        <v>70</v>
      </c>
      <c r="J128" s="443" t="s">
        <v>921</v>
      </c>
      <c r="K128" s="518">
        <f t="shared" si="105"/>
        <v>16</v>
      </c>
      <c r="L128" s="443">
        <v>100</v>
      </c>
      <c r="M128" s="519">
        <f t="shared" si="104"/>
        <v>1100</v>
      </c>
      <c r="N128" s="443">
        <v>75</v>
      </c>
      <c r="O128" s="520" t="s">
        <v>556</v>
      </c>
      <c r="P128" s="522">
        <v>44294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15">
        <v>13</v>
      </c>
      <c r="B129" s="465">
        <v>44294</v>
      </c>
      <c r="C129" s="516"/>
      <c r="D129" s="444" t="s">
        <v>920</v>
      </c>
      <c r="E129" s="517" t="s">
        <v>557</v>
      </c>
      <c r="F129" s="442">
        <v>17</v>
      </c>
      <c r="G129" s="442"/>
      <c r="H129" s="442">
        <v>33</v>
      </c>
      <c r="I129" s="443">
        <v>50</v>
      </c>
      <c r="J129" s="443" t="s">
        <v>921</v>
      </c>
      <c r="K129" s="518">
        <f t="shared" si="105"/>
        <v>16</v>
      </c>
      <c r="L129" s="443">
        <v>100</v>
      </c>
      <c r="M129" s="519">
        <f t="shared" ref="M129:M131" si="106">(K129*N129)-L129</f>
        <v>1100</v>
      </c>
      <c r="N129" s="443">
        <v>75</v>
      </c>
      <c r="O129" s="520" t="s">
        <v>556</v>
      </c>
      <c r="P129" s="522">
        <v>44294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14</v>
      </c>
      <c r="B130" s="465">
        <v>44294</v>
      </c>
      <c r="C130" s="516"/>
      <c r="D130" s="444" t="s">
        <v>922</v>
      </c>
      <c r="E130" s="517" t="s">
        <v>557</v>
      </c>
      <c r="F130" s="442">
        <v>7.1</v>
      </c>
      <c r="G130" s="442">
        <v>5.5</v>
      </c>
      <c r="H130" s="442">
        <v>7.85</v>
      </c>
      <c r="I130" s="443" t="s">
        <v>923</v>
      </c>
      <c r="J130" s="443" t="s">
        <v>927</v>
      </c>
      <c r="K130" s="518">
        <f t="shared" ref="K130:K131" si="107">H130-F130</f>
        <v>0.75</v>
      </c>
      <c r="L130" s="443">
        <v>100</v>
      </c>
      <c r="M130" s="519">
        <f t="shared" si="106"/>
        <v>2150</v>
      </c>
      <c r="N130" s="443">
        <v>3000</v>
      </c>
      <c r="O130" s="520" t="s">
        <v>556</v>
      </c>
      <c r="P130" s="441">
        <v>44295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15</v>
      </c>
      <c r="B131" s="465">
        <v>44295</v>
      </c>
      <c r="C131" s="516"/>
      <c r="D131" s="444" t="s">
        <v>922</v>
      </c>
      <c r="E131" s="517" t="s">
        <v>557</v>
      </c>
      <c r="F131" s="442">
        <v>7.1</v>
      </c>
      <c r="G131" s="442">
        <v>5.5</v>
      </c>
      <c r="H131" s="442">
        <v>8.0500000000000007</v>
      </c>
      <c r="I131" s="443" t="s">
        <v>923</v>
      </c>
      <c r="J131" s="443" t="s">
        <v>939</v>
      </c>
      <c r="K131" s="518">
        <f t="shared" si="107"/>
        <v>0.95000000000000107</v>
      </c>
      <c r="L131" s="443">
        <v>100</v>
      </c>
      <c r="M131" s="519">
        <f t="shared" si="106"/>
        <v>2750.0000000000032</v>
      </c>
      <c r="N131" s="443">
        <v>3000</v>
      </c>
      <c r="O131" s="520" t="s">
        <v>556</v>
      </c>
      <c r="P131" s="522">
        <v>44295</v>
      </c>
      <c r="Q131" s="363"/>
      <c r="R131" s="324" t="s">
        <v>559</v>
      </c>
      <c r="S131" s="37"/>
      <c r="Y131" s="37"/>
      <c r="Z131" s="37"/>
    </row>
    <row r="132" spans="1:26" s="369" customFormat="1" ht="13.9" customHeight="1">
      <c r="A132" s="535">
        <v>16</v>
      </c>
      <c r="B132" s="470">
        <v>44295</v>
      </c>
      <c r="C132" s="477"/>
      <c r="D132" s="457" t="s">
        <v>928</v>
      </c>
      <c r="E132" s="478" t="s">
        <v>557</v>
      </c>
      <c r="F132" s="458">
        <v>35.5</v>
      </c>
      <c r="G132" s="458">
        <v>25.5</v>
      </c>
      <c r="H132" s="458">
        <v>20</v>
      </c>
      <c r="I132" s="505" t="s">
        <v>929</v>
      </c>
      <c r="J132" s="459" t="s">
        <v>945</v>
      </c>
      <c r="K132" s="526">
        <f t="shared" ref="K132" si="108">H132-F132</f>
        <v>-15.5</v>
      </c>
      <c r="L132" s="459">
        <v>100</v>
      </c>
      <c r="M132" s="496">
        <f t="shared" ref="M132:M133" si="109">(K132*N132)-L132</f>
        <v>-8625</v>
      </c>
      <c r="N132" s="459">
        <v>550</v>
      </c>
      <c r="O132" s="497" t="s">
        <v>620</v>
      </c>
      <c r="P132" s="533">
        <v>44298</v>
      </c>
      <c r="Q132" s="363"/>
      <c r="R132" s="324" t="s">
        <v>792</v>
      </c>
      <c r="S132" s="37"/>
      <c r="Y132" s="37"/>
      <c r="Z132" s="37"/>
    </row>
    <row r="133" spans="1:26" s="369" customFormat="1" ht="13.9" customHeight="1">
      <c r="A133" s="535">
        <v>17</v>
      </c>
      <c r="B133" s="470">
        <v>44299</v>
      </c>
      <c r="C133" s="477"/>
      <c r="D133" s="457" t="s">
        <v>949</v>
      </c>
      <c r="E133" s="478" t="s">
        <v>557</v>
      </c>
      <c r="F133" s="458">
        <v>54</v>
      </c>
      <c r="G133" s="458">
        <v>5</v>
      </c>
      <c r="H133" s="458">
        <v>12.5</v>
      </c>
      <c r="I133" s="459">
        <v>110</v>
      </c>
      <c r="J133" s="459" t="s">
        <v>961</v>
      </c>
      <c r="K133" s="555">
        <f>H133-F133</f>
        <v>-41.5</v>
      </c>
      <c r="L133" s="459">
        <v>100</v>
      </c>
      <c r="M133" s="496">
        <f t="shared" si="109"/>
        <v>-3212.5</v>
      </c>
      <c r="N133" s="459">
        <v>75</v>
      </c>
      <c r="O133" s="497" t="s">
        <v>620</v>
      </c>
      <c r="P133" s="533">
        <v>44301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5">
        <v>18</v>
      </c>
      <c r="B134" s="470">
        <v>44299</v>
      </c>
      <c r="C134" s="477"/>
      <c r="D134" s="457" t="s">
        <v>950</v>
      </c>
      <c r="E134" s="478" t="s">
        <v>557</v>
      </c>
      <c r="F134" s="458">
        <v>310</v>
      </c>
      <c r="G134" s="458">
        <v>90</v>
      </c>
      <c r="H134" s="458">
        <v>160</v>
      </c>
      <c r="I134" s="505" t="s">
        <v>951</v>
      </c>
      <c r="J134" s="459" t="s">
        <v>952</v>
      </c>
      <c r="K134" s="541">
        <f>H134-F134</f>
        <v>-150</v>
      </c>
      <c r="L134" s="459">
        <v>100</v>
      </c>
      <c r="M134" s="496">
        <f t="shared" ref="M134:M135" si="110">(K134*N134)-L134</f>
        <v>-3850</v>
      </c>
      <c r="N134" s="459">
        <v>25</v>
      </c>
      <c r="O134" s="497" t="s">
        <v>620</v>
      </c>
      <c r="P134" s="501">
        <v>44299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542">
        <v>19</v>
      </c>
      <c r="B135" s="465">
        <v>44299</v>
      </c>
      <c r="C135" s="516"/>
      <c r="D135" s="444" t="s">
        <v>953</v>
      </c>
      <c r="E135" s="517" t="s">
        <v>557</v>
      </c>
      <c r="F135" s="442">
        <v>30</v>
      </c>
      <c r="G135" s="442">
        <v>22</v>
      </c>
      <c r="H135" s="442">
        <v>34.5</v>
      </c>
      <c r="I135" s="443" t="s">
        <v>954</v>
      </c>
      <c r="J135" s="443" t="s">
        <v>957</v>
      </c>
      <c r="K135" s="518">
        <f t="shared" ref="K135" si="111">H135-F135</f>
        <v>4.5</v>
      </c>
      <c r="L135" s="443">
        <v>100</v>
      </c>
      <c r="M135" s="519">
        <f t="shared" si="110"/>
        <v>2600</v>
      </c>
      <c r="N135" s="443">
        <v>600</v>
      </c>
      <c r="O135" s="520" t="s">
        <v>556</v>
      </c>
      <c r="P135" s="522">
        <v>44299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42">
        <v>20</v>
      </c>
      <c r="B136" s="465">
        <v>44299</v>
      </c>
      <c r="C136" s="516"/>
      <c r="D136" s="444" t="s">
        <v>953</v>
      </c>
      <c r="E136" s="517" t="s">
        <v>557</v>
      </c>
      <c r="F136" s="442">
        <v>29.5</v>
      </c>
      <c r="G136" s="442">
        <v>22</v>
      </c>
      <c r="H136" s="442">
        <v>34.5</v>
      </c>
      <c r="I136" s="443" t="s">
        <v>954</v>
      </c>
      <c r="J136" s="443" t="s">
        <v>958</v>
      </c>
      <c r="K136" s="518">
        <f t="shared" ref="K136" si="112">H136-F136</f>
        <v>5</v>
      </c>
      <c r="L136" s="443">
        <v>100</v>
      </c>
      <c r="M136" s="519">
        <f t="shared" ref="M136" si="113">(K136*N136)-L136</f>
        <v>2900</v>
      </c>
      <c r="N136" s="443">
        <v>600</v>
      </c>
      <c r="O136" s="520" t="s">
        <v>556</v>
      </c>
      <c r="P136" s="522">
        <v>44299</v>
      </c>
      <c r="Q136" s="363"/>
      <c r="R136" s="324" t="s">
        <v>559</v>
      </c>
      <c r="S136" s="37"/>
      <c r="Y136" s="37"/>
      <c r="Z136" s="37"/>
    </row>
    <row r="137" spans="1:26" s="369" customFormat="1" ht="13.9" customHeight="1">
      <c r="A137" s="542">
        <v>21</v>
      </c>
      <c r="B137" s="465">
        <v>44299</v>
      </c>
      <c r="C137" s="516"/>
      <c r="D137" s="444" t="s">
        <v>955</v>
      </c>
      <c r="E137" s="517" t="s">
        <v>557</v>
      </c>
      <c r="F137" s="442">
        <v>34</v>
      </c>
      <c r="G137" s="442">
        <v>20</v>
      </c>
      <c r="H137" s="442">
        <v>41</v>
      </c>
      <c r="I137" s="443">
        <v>60</v>
      </c>
      <c r="J137" s="443" t="s">
        <v>956</v>
      </c>
      <c r="K137" s="518">
        <f t="shared" ref="K137" si="114">H137-F137</f>
        <v>7</v>
      </c>
      <c r="L137" s="443">
        <v>100</v>
      </c>
      <c r="M137" s="519">
        <f t="shared" ref="M137" si="115">(K137*N137)-L137</f>
        <v>2000</v>
      </c>
      <c r="N137" s="443">
        <v>300</v>
      </c>
      <c r="O137" s="520" t="s">
        <v>556</v>
      </c>
      <c r="P137" s="522">
        <v>44299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42">
        <v>22</v>
      </c>
      <c r="B138" s="465">
        <v>44301</v>
      </c>
      <c r="C138" s="516"/>
      <c r="D138" s="444" t="s">
        <v>955</v>
      </c>
      <c r="E138" s="517" t="s">
        <v>557</v>
      </c>
      <c r="F138" s="442">
        <v>39</v>
      </c>
      <c r="G138" s="442">
        <v>25</v>
      </c>
      <c r="H138" s="442">
        <v>46</v>
      </c>
      <c r="I138" s="443">
        <v>60</v>
      </c>
      <c r="J138" s="443" t="s">
        <v>956</v>
      </c>
      <c r="K138" s="518">
        <f t="shared" ref="K138" si="116">H138-F138</f>
        <v>7</v>
      </c>
      <c r="L138" s="443">
        <v>100</v>
      </c>
      <c r="M138" s="519">
        <f t="shared" ref="M138" si="117">(K138*N138)-L138</f>
        <v>2000</v>
      </c>
      <c r="N138" s="443">
        <v>300</v>
      </c>
      <c r="O138" s="520" t="s">
        <v>556</v>
      </c>
      <c r="P138" s="441">
        <v>44302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42">
        <v>23</v>
      </c>
      <c r="B139" s="465">
        <v>44301</v>
      </c>
      <c r="C139" s="516"/>
      <c r="D139" s="444" t="s">
        <v>928</v>
      </c>
      <c r="E139" s="517" t="s">
        <v>557</v>
      </c>
      <c r="F139" s="442">
        <v>17.5</v>
      </c>
      <c r="G139" s="442">
        <v>9</v>
      </c>
      <c r="H139" s="442">
        <v>21</v>
      </c>
      <c r="I139" s="443" t="s">
        <v>963</v>
      </c>
      <c r="J139" s="443" t="s">
        <v>964</v>
      </c>
      <c r="K139" s="518">
        <f t="shared" ref="K139" si="118">H139-F139</f>
        <v>3.5</v>
      </c>
      <c r="L139" s="443">
        <v>100</v>
      </c>
      <c r="M139" s="519">
        <f t="shared" ref="M139:M140" si="119">(K139*N139)-L139</f>
        <v>1825</v>
      </c>
      <c r="N139" s="443">
        <v>550</v>
      </c>
      <c r="O139" s="520" t="s">
        <v>556</v>
      </c>
      <c r="P139" s="522">
        <v>44301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35">
        <v>24</v>
      </c>
      <c r="B140" s="470">
        <v>44301</v>
      </c>
      <c r="C140" s="477"/>
      <c r="D140" s="457" t="s">
        <v>965</v>
      </c>
      <c r="E140" s="478" t="s">
        <v>557</v>
      </c>
      <c r="F140" s="458">
        <v>27</v>
      </c>
      <c r="G140" s="458"/>
      <c r="H140" s="458">
        <v>0</v>
      </c>
      <c r="I140" s="459">
        <v>70</v>
      </c>
      <c r="J140" s="459" t="s">
        <v>966</v>
      </c>
      <c r="K140" s="555">
        <f>H140-F140</f>
        <v>-27</v>
      </c>
      <c r="L140" s="459">
        <v>100</v>
      </c>
      <c r="M140" s="496">
        <f t="shared" si="119"/>
        <v>-2125</v>
      </c>
      <c r="N140" s="459">
        <v>75</v>
      </c>
      <c r="O140" s="497" t="s">
        <v>620</v>
      </c>
      <c r="P140" s="501">
        <v>44301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42">
        <v>25</v>
      </c>
      <c r="B141" s="465">
        <v>44302</v>
      </c>
      <c r="C141" s="516"/>
      <c r="D141" s="444" t="s">
        <v>970</v>
      </c>
      <c r="E141" s="517" t="s">
        <v>557</v>
      </c>
      <c r="F141" s="442">
        <v>25</v>
      </c>
      <c r="G141" s="442">
        <v>14</v>
      </c>
      <c r="H141" s="442">
        <v>30</v>
      </c>
      <c r="I141" s="443" t="s">
        <v>971</v>
      </c>
      <c r="J141" s="443" t="s">
        <v>958</v>
      </c>
      <c r="K141" s="518">
        <f t="shared" ref="K141" si="120">H141-F141</f>
        <v>5</v>
      </c>
      <c r="L141" s="443">
        <v>100</v>
      </c>
      <c r="M141" s="519">
        <f t="shared" ref="M141" si="121">(K141*N141)-L141</f>
        <v>2650</v>
      </c>
      <c r="N141" s="443">
        <v>550</v>
      </c>
      <c r="O141" s="520" t="s">
        <v>556</v>
      </c>
      <c r="P141" s="522">
        <v>44302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42">
        <v>26</v>
      </c>
      <c r="B142" s="465">
        <v>44302</v>
      </c>
      <c r="C142" s="516"/>
      <c r="D142" s="444" t="s">
        <v>972</v>
      </c>
      <c r="E142" s="517" t="s">
        <v>557</v>
      </c>
      <c r="F142" s="442">
        <v>61</v>
      </c>
      <c r="G142" s="442">
        <v>40</v>
      </c>
      <c r="H142" s="442">
        <v>72</v>
      </c>
      <c r="I142" s="443">
        <v>100</v>
      </c>
      <c r="J142" s="443" t="s">
        <v>977</v>
      </c>
      <c r="K142" s="518">
        <f t="shared" ref="K142:K143" si="122">H142-F142</f>
        <v>11</v>
      </c>
      <c r="L142" s="443">
        <v>100</v>
      </c>
      <c r="M142" s="519">
        <f t="shared" ref="M142:M143" si="123">(K142*N142)-L142</f>
        <v>2650</v>
      </c>
      <c r="N142" s="443">
        <v>250</v>
      </c>
      <c r="O142" s="520" t="s">
        <v>556</v>
      </c>
      <c r="P142" s="522">
        <v>44302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35">
        <v>27</v>
      </c>
      <c r="B143" s="470">
        <v>44302</v>
      </c>
      <c r="C143" s="477"/>
      <c r="D143" s="457" t="s">
        <v>973</v>
      </c>
      <c r="E143" s="478" t="s">
        <v>557</v>
      </c>
      <c r="F143" s="458">
        <v>6.75</v>
      </c>
      <c r="G143" s="458">
        <v>4.5</v>
      </c>
      <c r="H143" s="458">
        <v>4.5</v>
      </c>
      <c r="I143" s="459">
        <v>12</v>
      </c>
      <c r="J143" s="459" t="s">
        <v>983</v>
      </c>
      <c r="K143" s="556">
        <f t="shared" si="122"/>
        <v>-2.25</v>
      </c>
      <c r="L143" s="459">
        <v>100</v>
      </c>
      <c r="M143" s="496">
        <f t="shared" si="123"/>
        <v>-4262.5</v>
      </c>
      <c r="N143" s="459">
        <v>1850</v>
      </c>
      <c r="O143" s="497" t="s">
        <v>620</v>
      </c>
      <c r="P143" s="533">
        <v>44305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35">
        <v>28</v>
      </c>
      <c r="B144" s="470">
        <v>44302</v>
      </c>
      <c r="C144" s="477"/>
      <c r="D144" s="457" t="s">
        <v>974</v>
      </c>
      <c r="E144" s="478" t="s">
        <v>557</v>
      </c>
      <c r="F144" s="458">
        <v>20.5</v>
      </c>
      <c r="G144" s="458">
        <v>13</v>
      </c>
      <c r="H144" s="458">
        <v>11</v>
      </c>
      <c r="I144" s="505" t="s">
        <v>975</v>
      </c>
      <c r="J144" s="459" t="s">
        <v>1002</v>
      </c>
      <c r="K144" s="556">
        <f t="shared" ref="K144:K145" si="124">H144-F144</f>
        <v>-9.5</v>
      </c>
      <c r="L144" s="459">
        <v>100</v>
      </c>
      <c r="M144" s="496">
        <f t="shared" ref="M144:M145" si="125">(K144*N144)-L144</f>
        <v>-5325</v>
      </c>
      <c r="N144" s="459">
        <v>550</v>
      </c>
      <c r="O144" s="497" t="s">
        <v>620</v>
      </c>
      <c r="P144" s="533">
        <v>44305</v>
      </c>
      <c r="Q144" s="363"/>
      <c r="R144" s="324" t="s">
        <v>559</v>
      </c>
      <c r="S144" s="37"/>
      <c r="Y144" s="37"/>
      <c r="Z144" s="37"/>
    </row>
    <row r="145" spans="1:26" s="369" customFormat="1" ht="13.9" customHeight="1">
      <c r="A145" s="542">
        <v>29</v>
      </c>
      <c r="B145" s="465">
        <v>44302</v>
      </c>
      <c r="C145" s="516"/>
      <c r="D145" s="444" t="s">
        <v>976</v>
      </c>
      <c r="E145" s="517" t="s">
        <v>557</v>
      </c>
      <c r="F145" s="442">
        <v>16.5</v>
      </c>
      <c r="G145" s="442">
        <v>10</v>
      </c>
      <c r="H145" s="442">
        <v>18.5</v>
      </c>
      <c r="I145" s="443">
        <v>25</v>
      </c>
      <c r="J145" s="443" t="s">
        <v>999</v>
      </c>
      <c r="K145" s="518">
        <f t="shared" si="124"/>
        <v>2</v>
      </c>
      <c r="L145" s="443">
        <v>100</v>
      </c>
      <c r="M145" s="519">
        <f t="shared" si="125"/>
        <v>1600</v>
      </c>
      <c r="N145" s="443">
        <v>850</v>
      </c>
      <c r="O145" s="520" t="s">
        <v>556</v>
      </c>
      <c r="P145" s="441">
        <v>44305</v>
      </c>
      <c r="Q145" s="363"/>
      <c r="R145" s="324" t="s">
        <v>792</v>
      </c>
      <c r="S145" s="37"/>
      <c r="Y145" s="37"/>
      <c r="Z145" s="37"/>
    </row>
    <row r="146" spans="1:26" s="369" customFormat="1" ht="13.9" customHeight="1">
      <c r="A146" s="542">
        <v>30</v>
      </c>
      <c r="B146" s="465">
        <v>44305</v>
      </c>
      <c r="C146" s="516"/>
      <c r="D146" s="444" t="s">
        <v>985</v>
      </c>
      <c r="E146" s="517" t="s">
        <v>557</v>
      </c>
      <c r="F146" s="442">
        <v>12.5</v>
      </c>
      <c r="G146" s="442">
        <v>5</v>
      </c>
      <c r="H146" s="442">
        <v>16</v>
      </c>
      <c r="I146" s="443" t="s">
        <v>986</v>
      </c>
      <c r="J146" s="443" t="s">
        <v>964</v>
      </c>
      <c r="K146" s="518">
        <f t="shared" ref="K146" si="126">H146-F146</f>
        <v>3.5</v>
      </c>
      <c r="L146" s="443">
        <v>100</v>
      </c>
      <c r="M146" s="519">
        <f t="shared" ref="M146" si="127">(K146*N146)-L146</f>
        <v>2350</v>
      </c>
      <c r="N146" s="443">
        <v>700</v>
      </c>
      <c r="O146" s="520" t="s">
        <v>556</v>
      </c>
      <c r="P146" s="522">
        <v>44305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42">
        <v>31</v>
      </c>
      <c r="B147" s="465">
        <v>44305</v>
      </c>
      <c r="C147" s="516"/>
      <c r="D147" s="444" t="s">
        <v>987</v>
      </c>
      <c r="E147" s="517" t="s">
        <v>557</v>
      </c>
      <c r="F147" s="442">
        <v>92.5</v>
      </c>
      <c r="G147" s="442">
        <v>52</v>
      </c>
      <c r="H147" s="442">
        <v>112</v>
      </c>
      <c r="I147" s="443">
        <v>200</v>
      </c>
      <c r="J147" s="443" t="s">
        <v>998</v>
      </c>
      <c r="K147" s="518">
        <f t="shared" ref="K147" si="128">H147-F147</f>
        <v>19.5</v>
      </c>
      <c r="L147" s="443">
        <v>100</v>
      </c>
      <c r="M147" s="519">
        <f t="shared" ref="M147" si="129">(K147*N147)-L147</f>
        <v>1362.5</v>
      </c>
      <c r="N147" s="443">
        <v>75</v>
      </c>
      <c r="O147" s="520" t="s">
        <v>556</v>
      </c>
      <c r="P147" s="522">
        <v>44305</v>
      </c>
      <c r="Q147" s="363"/>
      <c r="R147" s="324" t="s">
        <v>792</v>
      </c>
      <c r="S147" s="37"/>
      <c r="Y147" s="37"/>
      <c r="Z147" s="37"/>
    </row>
    <row r="148" spans="1:26" s="369" customFormat="1" ht="13.9" customHeight="1">
      <c r="A148" s="542">
        <v>32</v>
      </c>
      <c r="B148" s="465">
        <v>44305</v>
      </c>
      <c r="C148" s="516"/>
      <c r="D148" s="444" t="s">
        <v>985</v>
      </c>
      <c r="E148" s="517" t="s">
        <v>557</v>
      </c>
      <c r="F148" s="442">
        <v>13.5</v>
      </c>
      <c r="G148" s="442">
        <v>5</v>
      </c>
      <c r="H148" s="442">
        <v>17</v>
      </c>
      <c r="I148" s="443" t="s">
        <v>986</v>
      </c>
      <c r="J148" s="443" t="s">
        <v>964</v>
      </c>
      <c r="K148" s="518">
        <f t="shared" ref="K148" si="130">H148-F148</f>
        <v>3.5</v>
      </c>
      <c r="L148" s="443">
        <v>100</v>
      </c>
      <c r="M148" s="519">
        <f t="shared" ref="M148:M150" si="131">(K148*N148)-L148</f>
        <v>2350</v>
      </c>
      <c r="N148" s="443">
        <v>700</v>
      </c>
      <c r="O148" s="520" t="s">
        <v>556</v>
      </c>
      <c r="P148" s="522">
        <v>44305</v>
      </c>
      <c r="Q148" s="363"/>
      <c r="R148" s="324" t="s">
        <v>559</v>
      </c>
      <c r="S148" s="37"/>
      <c r="Y148" s="37"/>
      <c r="Z148" s="37"/>
    </row>
    <row r="149" spans="1:26" s="369" customFormat="1" ht="13.9" customHeight="1">
      <c r="A149" s="535">
        <v>33</v>
      </c>
      <c r="B149" s="470">
        <v>44305</v>
      </c>
      <c r="C149" s="477"/>
      <c r="D149" s="457" t="s">
        <v>988</v>
      </c>
      <c r="E149" s="478" t="s">
        <v>557</v>
      </c>
      <c r="F149" s="458">
        <v>90</v>
      </c>
      <c r="G149" s="458">
        <v>52</v>
      </c>
      <c r="H149" s="458">
        <v>37.5</v>
      </c>
      <c r="I149" s="459">
        <v>170</v>
      </c>
      <c r="J149" s="459" t="s">
        <v>1006</v>
      </c>
      <c r="K149" s="557">
        <f>H149-F149</f>
        <v>-52.5</v>
      </c>
      <c r="L149" s="459">
        <v>100</v>
      </c>
      <c r="M149" s="496">
        <f t="shared" si="131"/>
        <v>-4037.5</v>
      </c>
      <c r="N149" s="459">
        <v>75</v>
      </c>
      <c r="O149" s="497" t="s">
        <v>620</v>
      </c>
      <c r="P149" s="533">
        <v>44306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42">
        <v>34</v>
      </c>
      <c r="B150" s="465">
        <v>44306</v>
      </c>
      <c r="C150" s="516"/>
      <c r="D150" s="444" t="s">
        <v>1007</v>
      </c>
      <c r="E150" s="517" t="s">
        <v>557</v>
      </c>
      <c r="F150" s="442">
        <v>5</v>
      </c>
      <c r="G150" s="442">
        <v>2.2000000000000002</v>
      </c>
      <c r="H150" s="442">
        <v>6</v>
      </c>
      <c r="I150" s="443">
        <v>10</v>
      </c>
      <c r="J150" s="443" t="s">
        <v>1014</v>
      </c>
      <c r="K150" s="518">
        <f t="shared" ref="K150" si="132">H150-F150</f>
        <v>1</v>
      </c>
      <c r="L150" s="443">
        <v>100</v>
      </c>
      <c r="M150" s="519">
        <f t="shared" si="131"/>
        <v>1750</v>
      </c>
      <c r="N150" s="443">
        <v>1850</v>
      </c>
      <c r="O150" s="520" t="s">
        <v>556</v>
      </c>
      <c r="P150" s="522">
        <v>44306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42">
        <v>35</v>
      </c>
      <c r="B151" s="465">
        <v>44306</v>
      </c>
      <c r="C151" s="516"/>
      <c r="D151" s="444" t="s">
        <v>976</v>
      </c>
      <c r="E151" s="517" t="s">
        <v>557</v>
      </c>
      <c r="F151" s="442">
        <v>16</v>
      </c>
      <c r="G151" s="442">
        <v>10</v>
      </c>
      <c r="H151" s="442">
        <v>20</v>
      </c>
      <c r="I151" s="443">
        <v>25</v>
      </c>
      <c r="J151" s="443" t="s">
        <v>1012</v>
      </c>
      <c r="K151" s="518">
        <f t="shared" ref="K151:K152" si="133">H151-F151</f>
        <v>4</v>
      </c>
      <c r="L151" s="443">
        <v>100</v>
      </c>
      <c r="M151" s="519">
        <f t="shared" ref="M151:M152" si="134">(K151*N151)-L151</f>
        <v>3300</v>
      </c>
      <c r="N151" s="443">
        <v>850</v>
      </c>
      <c r="O151" s="520" t="s">
        <v>556</v>
      </c>
      <c r="P151" s="522">
        <v>44306</v>
      </c>
      <c r="Q151" s="363"/>
      <c r="R151" s="324" t="s">
        <v>792</v>
      </c>
      <c r="S151" s="37"/>
      <c r="Y151" s="37"/>
      <c r="Z151" s="37"/>
    </row>
    <row r="152" spans="1:26" s="369" customFormat="1" ht="13.9" customHeight="1">
      <c r="A152" s="542">
        <v>36</v>
      </c>
      <c r="B152" s="465">
        <v>44306</v>
      </c>
      <c r="C152" s="516"/>
      <c r="D152" s="444" t="s">
        <v>1013</v>
      </c>
      <c r="E152" s="517" t="s">
        <v>557</v>
      </c>
      <c r="F152" s="442">
        <v>6.5</v>
      </c>
      <c r="G152" s="442">
        <v>3.6</v>
      </c>
      <c r="H152" s="442">
        <v>8</v>
      </c>
      <c r="I152" s="443">
        <v>12</v>
      </c>
      <c r="J152" s="443" t="s">
        <v>1034</v>
      </c>
      <c r="K152" s="518">
        <f t="shared" si="133"/>
        <v>1.5</v>
      </c>
      <c r="L152" s="443">
        <v>100</v>
      </c>
      <c r="M152" s="519">
        <f t="shared" si="134"/>
        <v>12.5</v>
      </c>
      <c r="N152" s="443">
        <v>75</v>
      </c>
      <c r="O152" s="520" t="s">
        <v>556</v>
      </c>
      <c r="P152" s="441">
        <v>44308</v>
      </c>
      <c r="Q152" s="363"/>
      <c r="R152" s="324" t="s">
        <v>792</v>
      </c>
      <c r="S152" s="37"/>
      <c r="Y152" s="37"/>
      <c r="Z152" s="37"/>
    </row>
    <row r="153" spans="1:26" s="369" customFormat="1" ht="13.9" customHeight="1">
      <c r="A153" s="542">
        <v>37</v>
      </c>
      <c r="B153" s="465">
        <v>44306</v>
      </c>
      <c r="C153" s="516"/>
      <c r="D153" s="444" t="s">
        <v>1015</v>
      </c>
      <c r="E153" s="517" t="s">
        <v>557</v>
      </c>
      <c r="F153" s="442">
        <v>31.5</v>
      </c>
      <c r="G153" s="442"/>
      <c r="H153" s="442">
        <v>39</v>
      </c>
      <c r="I153" s="443" t="s">
        <v>1016</v>
      </c>
      <c r="J153" s="443" t="s">
        <v>1035</v>
      </c>
      <c r="K153" s="518">
        <f t="shared" ref="K153" si="135">H153-F153</f>
        <v>7.5</v>
      </c>
      <c r="L153" s="443">
        <v>100</v>
      </c>
      <c r="M153" s="519">
        <f t="shared" ref="M153" si="136">(K153*N153)-L153</f>
        <v>462.5</v>
      </c>
      <c r="N153" s="443">
        <v>75</v>
      </c>
      <c r="O153" s="520" t="s">
        <v>556</v>
      </c>
      <c r="P153" s="441">
        <v>44308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42">
        <v>38</v>
      </c>
      <c r="B154" s="465">
        <v>44308</v>
      </c>
      <c r="C154" s="516"/>
      <c r="D154" s="444" t="s">
        <v>1020</v>
      </c>
      <c r="E154" s="517" t="s">
        <v>557</v>
      </c>
      <c r="F154" s="442">
        <v>8.25</v>
      </c>
      <c r="G154" s="442">
        <v>3.75</v>
      </c>
      <c r="H154" s="442">
        <v>10</v>
      </c>
      <c r="I154" s="443" t="s">
        <v>1021</v>
      </c>
      <c r="J154" s="443" t="s">
        <v>1027</v>
      </c>
      <c r="K154" s="518">
        <f t="shared" ref="K154:K155" si="137">H154-F154</f>
        <v>1.75</v>
      </c>
      <c r="L154" s="443">
        <v>100</v>
      </c>
      <c r="M154" s="519">
        <f t="shared" ref="M154:M155" si="138">(K154*N154)-L154</f>
        <v>1825</v>
      </c>
      <c r="N154" s="443">
        <v>1100</v>
      </c>
      <c r="O154" s="520" t="s">
        <v>556</v>
      </c>
      <c r="P154" s="522">
        <v>44308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35">
        <v>39</v>
      </c>
      <c r="B155" s="470">
        <v>44308</v>
      </c>
      <c r="C155" s="477"/>
      <c r="D155" s="457" t="s">
        <v>1024</v>
      </c>
      <c r="E155" s="478" t="s">
        <v>557</v>
      </c>
      <c r="F155" s="458">
        <v>19.5</v>
      </c>
      <c r="G155" s="458">
        <v>10</v>
      </c>
      <c r="H155" s="458">
        <v>11.5</v>
      </c>
      <c r="I155" s="459">
        <v>40</v>
      </c>
      <c r="J155" s="459" t="s">
        <v>1042</v>
      </c>
      <c r="K155" s="567">
        <f t="shared" si="137"/>
        <v>-8</v>
      </c>
      <c r="L155" s="459">
        <v>100</v>
      </c>
      <c r="M155" s="496">
        <f t="shared" si="138"/>
        <v>-4500</v>
      </c>
      <c r="N155" s="459">
        <v>550</v>
      </c>
      <c r="O155" s="497" t="s">
        <v>620</v>
      </c>
      <c r="P155" s="533">
        <v>44309</v>
      </c>
      <c r="Q155" s="363"/>
      <c r="R155" s="324" t="s">
        <v>792</v>
      </c>
      <c r="S155" s="37"/>
      <c r="Y155" s="37"/>
      <c r="Z155" s="37"/>
    </row>
    <row r="156" spans="1:26" s="369" customFormat="1" ht="13.9" customHeight="1">
      <c r="A156" s="535">
        <v>40</v>
      </c>
      <c r="B156" s="470">
        <v>44308</v>
      </c>
      <c r="C156" s="477"/>
      <c r="D156" s="457" t="s">
        <v>987</v>
      </c>
      <c r="E156" s="478" t="s">
        <v>557</v>
      </c>
      <c r="F156" s="458">
        <v>42</v>
      </c>
      <c r="G156" s="458">
        <v>0</v>
      </c>
      <c r="H156" s="458">
        <v>0</v>
      </c>
      <c r="I156" s="459" t="s">
        <v>1025</v>
      </c>
      <c r="J156" s="459" t="s">
        <v>902</v>
      </c>
      <c r="K156" s="566">
        <f>H156-F156</f>
        <v>-42</v>
      </c>
      <c r="L156" s="459">
        <v>100</v>
      </c>
      <c r="M156" s="496">
        <f t="shared" ref="M156:M157" si="139">(K156*N156)-L156</f>
        <v>-3250</v>
      </c>
      <c r="N156" s="459">
        <v>75</v>
      </c>
      <c r="O156" s="497" t="s">
        <v>620</v>
      </c>
      <c r="P156" s="501">
        <v>44308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35">
        <v>41</v>
      </c>
      <c r="B157" s="470">
        <v>44308</v>
      </c>
      <c r="C157" s="477"/>
      <c r="D157" s="457" t="s">
        <v>1007</v>
      </c>
      <c r="E157" s="478" t="s">
        <v>557</v>
      </c>
      <c r="F157" s="458">
        <v>4</v>
      </c>
      <c r="G157" s="458">
        <v>1.1000000000000001</v>
      </c>
      <c r="H157" s="458">
        <v>1.1000000000000001</v>
      </c>
      <c r="I157" s="459">
        <v>10</v>
      </c>
      <c r="J157" s="459" t="s">
        <v>1046</v>
      </c>
      <c r="K157" s="568">
        <f t="shared" ref="K157" si="140">H157-F157</f>
        <v>-2.9</v>
      </c>
      <c r="L157" s="459">
        <v>100</v>
      </c>
      <c r="M157" s="496">
        <f t="shared" si="139"/>
        <v>-5465</v>
      </c>
      <c r="N157" s="459">
        <v>1850</v>
      </c>
      <c r="O157" s="497" t="s">
        <v>620</v>
      </c>
      <c r="P157" s="533">
        <v>44312</v>
      </c>
      <c r="Q157" s="363"/>
      <c r="R157" s="324" t="s">
        <v>792</v>
      </c>
      <c r="S157" s="37"/>
      <c r="Y157" s="37"/>
      <c r="Z157" s="37"/>
    </row>
    <row r="158" spans="1:26" s="369" customFormat="1" ht="13.9" customHeight="1">
      <c r="A158" s="535">
        <v>42</v>
      </c>
      <c r="B158" s="470">
        <v>44308</v>
      </c>
      <c r="C158" s="477"/>
      <c r="D158" s="457" t="s">
        <v>1028</v>
      </c>
      <c r="E158" s="478" t="s">
        <v>890</v>
      </c>
      <c r="F158" s="458">
        <v>57.5</v>
      </c>
      <c r="G158" s="458">
        <v>101</v>
      </c>
      <c r="H158" s="458">
        <v>85</v>
      </c>
      <c r="I158" s="459">
        <v>1</v>
      </c>
      <c r="J158" s="459" t="s">
        <v>1029</v>
      </c>
      <c r="K158" s="566">
        <f>H158-F158</f>
        <v>27.5</v>
      </c>
      <c r="L158" s="459">
        <v>100</v>
      </c>
      <c r="M158" s="496">
        <f t="shared" ref="M158:M160" si="141">(K158*N158)-L158</f>
        <v>587.5</v>
      </c>
      <c r="N158" s="459">
        <v>25</v>
      </c>
      <c r="O158" s="497" t="s">
        <v>620</v>
      </c>
      <c r="P158" s="501">
        <v>44308</v>
      </c>
      <c r="Q158" s="363"/>
      <c r="R158" s="324" t="s">
        <v>559</v>
      </c>
      <c r="S158" s="37"/>
      <c r="Y158" s="37"/>
      <c r="Z158" s="37"/>
    </row>
    <row r="159" spans="1:26" s="369" customFormat="1" ht="13.9" customHeight="1">
      <c r="A159" s="542">
        <v>43</v>
      </c>
      <c r="B159" s="465">
        <v>44308</v>
      </c>
      <c r="C159" s="516"/>
      <c r="D159" s="444" t="s">
        <v>1030</v>
      </c>
      <c r="E159" s="517" t="s">
        <v>557</v>
      </c>
      <c r="F159" s="442">
        <v>39</v>
      </c>
      <c r="G159" s="442">
        <v>19</v>
      </c>
      <c r="H159" s="442">
        <v>47</v>
      </c>
      <c r="I159" s="443" t="s">
        <v>1016</v>
      </c>
      <c r="J159" s="443" t="s">
        <v>1061</v>
      </c>
      <c r="K159" s="518">
        <f t="shared" ref="K159:K160" si="142">H159-F159</f>
        <v>8</v>
      </c>
      <c r="L159" s="443">
        <v>100</v>
      </c>
      <c r="M159" s="519">
        <f t="shared" si="141"/>
        <v>2300</v>
      </c>
      <c r="N159" s="443">
        <v>300</v>
      </c>
      <c r="O159" s="520" t="s">
        <v>556</v>
      </c>
      <c r="P159" s="522">
        <v>44308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35">
        <v>44</v>
      </c>
      <c r="B160" s="470">
        <v>44308</v>
      </c>
      <c r="C160" s="477"/>
      <c r="D160" s="457" t="s">
        <v>1031</v>
      </c>
      <c r="E160" s="478" t="s">
        <v>557</v>
      </c>
      <c r="F160" s="458">
        <v>2.1</v>
      </c>
      <c r="G160" s="458">
        <v>0.95</v>
      </c>
      <c r="H160" s="458">
        <v>0.95</v>
      </c>
      <c r="I160" s="459" t="s">
        <v>1032</v>
      </c>
      <c r="J160" s="459" t="s">
        <v>1047</v>
      </c>
      <c r="K160" s="568">
        <f t="shared" si="142"/>
        <v>-1.1500000000000001</v>
      </c>
      <c r="L160" s="459">
        <v>100</v>
      </c>
      <c r="M160" s="496">
        <f t="shared" si="141"/>
        <v>-4240.0000000000009</v>
      </c>
      <c r="N160" s="459">
        <v>3600</v>
      </c>
      <c r="O160" s="497" t="s">
        <v>620</v>
      </c>
      <c r="P160" s="533">
        <v>44312</v>
      </c>
      <c r="Q160" s="363"/>
      <c r="R160" s="324" t="s">
        <v>559</v>
      </c>
      <c r="S160" s="37"/>
      <c r="Y160" s="37"/>
      <c r="Z160" s="37"/>
    </row>
    <row r="161" spans="1:34" s="369" customFormat="1" ht="13.9" customHeight="1">
      <c r="A161" s="542">
        <v>45</v>
      </c>
      <c r="B161" s="465">
        <v>44308</v>
      </c>
      <c r="C161" s="516"/>
      <c r="D161" s="444" t="s">
        <v>1020</v>
      </c>
      <c r="E161" s="517" t="s">
        <v>557</v>
      </c>
      <c r="F161" s="442">
        <v>8.1999999999999993</v>
      </c>
      <c r="G161" s="442">
        <v>3.75</v>
      </c>
      <c r="H161" s="442">
        <v>10</v>
      </c>
      <c r="I161" s="443" t="s">
        <v>1021</v>
      </c>
      <c r="J161" s="443" t="s">
        <v>1039</v>
      </c>
      <c r="K161" s="518">
        <f t="shared" ref="K161" si="143">H161-F161</f>
        <v>1.8000000000000007</v>
      </c>
      <c r="L161" s="443">
        <v>100</v>
      </c>
      <c r="M161" s="519">
        <f t="shared" ref="M161" si="144">(K161*N161)-L161</f>
        <v>1880.0000000000007</v>
      </c>
      <c r="N161" s="443">
        <v>1100</v>
      </c>
      <c r="O161" s="520" t="s">
        <v>556</v>
      </c>
      <c r="P161" s="441">
        <v>44309</v>
      </c>
      <c r="Q161" s="363"/>
      <c r="R161" s="324" t="s">
        <v>559</v>
      </c>
      <c r="S161" s="37"/>
      <c r="Y161" s="37"/>
      <c r="Z161" s="37"/>
    </row>
    <row r="162" spans="1:34" s="37" customFormat="1" ht="14.25">
      <c r="A162" s="535">
        <v>46</v>
      </c>
      <c r="B162" s="470">
        <v>44308</v>
      </c>
      <c r="C162" s="477"/>
      <c r="D162" s="457" t="s">
        <v>976</v>
      </c>
      <c r="E162" s="478" t="s">
        <v>557</v>
      </c>
      <c r="F162" s="458">
        <v>15.5</v>
      </c>
      <c r="G162" s="458">
        <v>9</v>
      </c>
      <c r="H162" s="458">
        <v>9</v>
      </c>
      <c r="I162" s="459">
        <v>25</v>
      </c>
      <c r="J162" s="459" t="s">
        <v>1038</v>
      </c>
      <c r="K162" s="567">
        <f t="shared" ref="K162:K163" si="145">H162-F162</f>
        <v>-6.5</v>
      </c>
      <c r="L162" s="459">
        <v>100</v>
      </c>
      <c r="M162" s="496">
        <f t="shared" ref="M162:M163" si="146">(K162*N162)-L162</f>
        <v>-5625</v>
      </c>
      <c r="N162" s="459">
        <v>850</v>
      </c>
      <c r="O162" s="497" t="s">
        <v>620</v>
      </c>
      <c r="P162" s="533">
        <v>44309</v>
      </c>
      <c r="Q162" s="363"/>
      <c r="R162" s="324" t="s">
        <v>792</v>
      </c>
      <c r="Z162" s="369"/>
      <c r="AA162" s="369"/>
      <c r="AB162" s="369"/>
      <c r="AC162" s="369"/>
      <c r="AD162" s="369"/>
      <c r="AE162" s="369"/>
      <c r="AF162" s="369"/>
      <c r="AG162" s="369"/>
      <c r="AH162" s="369"/>
    </row>
    <row r="163" spans="1:34" s="37" customFormat="1" ht="14.25">
      <c r="A163" s="542">
        <v>47</v>
      </c>
      <c r="B163" s="465">
        <v>44309</v>
      </c>
      <c r="C163" s="516"/>
      <c r="D163" s="444" t="s">
        <v>1040</v>
      </c>
      <c r="E163" s="517" t="s">
        <v>557</v>
      </c>
      <c r="F163" s="442">
        <v>8</v>
      </c>
      <c r="G163" s="442">
        <v>3.8</v>
      </c>
      <c r="H163" s="442">
        <v>10</v>
      </c>
      <c r="I163" s="443">
        <v>16</v>
      </c>
      <c r="J163" s="443" t="s">
        <v>999</v>
      </c>
      <c r="K163" s="518">
        <f t="shared" si="145"/>
        <v>2</v>
      </c>
      <c r="L163" s="443">
        <v>100</v>
      </c>
      <c r="M163" s="519">
        <f t="shared" si="146"/>
        <v>2650</v>
      </c>
      <c r="N163" s="443">
        <v>1375</v>
      </c>
      <c r="O163" s="520" t="s">
        <v>556</v>
      </c>
      <c r="P163" s="522">
        <v>44309</v>
      </c>
      <c r="Q163" s="363"/>
      <c r="R163" s="324" t="s">
        <v>559</v>
      </c>
      <c r="Z163" s="369"/>
      <c r="AA163" s="369"/>
      <c r="AB163" s="369"/>
      <c r="AC163" s="369"/>
      <c r="AD163" s="369"/>
      <c r="AE163" s="369"/>
      <c r="AF163" s="369"/>
      <c r="AG163" s="369"/>
      <c r="AH163" s="369"/>
    </row>
    <row r="164" spans="1:34" s="369" customFormat="1" ht="13.9" customHeight="1">
      <c r="A164" s="542">
        <v>48</v>
      </c>
      <c r="B164" s="465">
        <v>44309</v>
      </c>
      <c r="C164" s="516"/>
      <c r="D164" s="444" t="s">
        <v>1040</v>
      </c>
      <c r="E164" s="517" t="s">
        <v>557</v>
      </c>
      <c r="F164" s="442">
        <v>8</v>
      </c>
      <c r="G164" s="442">
        <v>3.8</v>
      </c>
      <c r="H164" s="442">
        <v>14</v>
      </c>
      <c r="I164" s="443">
        <v>16</v>
      </c>
      <c r="J164" s="443" t="s">
        <v>990</v>
      </c>
      <c r="K164" s="518">
        <f t="shared" ref="K164" si="147">H164-F164</f>
        <v>6</v>
      </c>
      <c r="L164" s="443">
        <v>100</v>
      </c>
      <c r="M164" s="519">
        <f t="shared" ref="M164" si="148">(K164*N164)-L164</f>
        <v>8150</v>
      </c>
      <c r="N164" s="443">
        <v>1375</v>
      </c>
      <c r="O164" s="520" t="s">
        <v>556</v>
      </c>
      <c r="P164" s="441">
        <v>44312</v>
      </c>
      <c r="Q164" s="363"/>
      <c r="R164" s="324" t="s">
        <v>559</v>
      </c>
      <c r="S164" s="37"/>
      <c r="Y164" s="37"/>
      <c r="Z164" s="37"/>
    </row>
    <row r="165" spans="1:34" s="37" customFormat="1" ht="14.25">
      <c r="A165" s="542">
        <v>49</v>
      </c>
      <c r="B165" s="465">
        <v>44309</v>
      </c>
      <c r="C165" s="516"/>
      <c r="D165" s="444" t="s">
        <v>1043</v>
      </c>
      <c r="E165" s="517" t="s">
        <v>557</v>
      </c>
      <c r="F165" s="442">
        <v>9.5</v>
      </c>
      <c r="G165" s="442">
        <v>4.75</v>
      </c>
      <c r="H165" s="442">
        <v>11.75</v>
      </c>
      <c r="I165" s="443" t="s">
        <v>1044</v>
      </c>
      <c r="J165" s="443" t="s">
        <v>1045</v>
      </c>
      <c r="K165" s="518">
        <f t="shared" ref="K165" si="149">H165-F165</f>
        <v>2.25</v>
      </c>
      <c r="L165" s="443">
        <v>100</v>
      </c>
      <c r="M165" s="519">
        <f t="shared" ref="M165" si="150">(K165*N165)-L165</f>
        <v>2375</v>
      </c>
      <c r="N165" s="443">
        <v>1100</v>
      </c>
      <c r="O165" s="520" t="s">
        <v>556</v>
      </c>
      <c r="P165" s="522">
        <v>44309</v>
      </c>
      <c r="Q165" s="363"/>
      <c r="R165" s="324" t="s">
        <v>559</v>
      </c>
      <c r="Z165" s="369"/>
      <c r="AA165" s="369"/>
      <c r="AB165" s="369"/>
      <c r="AC165" s="369"/>
      <c r="AD165" s="369"/>
      <c r="AE165" s="369"/>
      <c r="AF165" s="369"/>
      <c r="AG165" s="369"/>
      <c r="AH165" s="369"/>
    </row>
    <row r="166" spans="1:34" s="37" customFormat="1" ht="14.25">
      <c r="A166" s="542">
        <v>50</v>
      </c>
      <c r="B166" s="465">
        <v>44309</v>
      </c>
      <c r="C166" s="516"/>
      <c r="D166" s="444" t="s">
        <v>1030</v>
      </c>
      <c r="E166" s="517" t="s">
        <v>557</v>
      </c>
      <c r="F166" s="442">
        <v>31</v>
      </c>
      <c r="G166" s="442">
        <v>13</v>
      </c>
      <c r="H166" s="442">
        <v>37.5</v>
      </c>
      <c r="I166" s="443">
        <v>60</v>
      </c>
      <c r="J166" s="443" t="s">
        <v>883</v>
      </c>
      <c r="K166" s="518">
        <f t="shared" ref="K166" si="151">H166-F166</f>
        <v>6.5</v>
      </c>
      <c r="L166" s="443">
        <v>100</v>
      </c>
      <c r="M166" s="519">
        <f t="shared" ref="M166" si="152">(K166*N166)-L166</f>
        <v>1850</v>
      </c>
      <c r="N166" s="443">
        <v>300</v>
      </c>
      <c r="O166" s="520" t="s">
        <v>556</v>
      </c>
      <c r="P166" s="522">
        <v>44309</v>
      </c>
      <c r="Q166" s="363"/>
      <c r="R166" s="324" t="s">
        <v>792</v>
      </c>
      <c r="Z166" s="369"/>
      <c r="AA166" s="369"/>
      <c r="AB166" s="369"/>
      <c r="AC166" s="369"/>
      <c r="AD166" s="369"/>
      <c r="AE166" s="369"/>
      <c r="AF166" s="369"/>
      <c r="AG166" s="369"/>
      <c r="AH166" s="369"/>
    </row>
    <row r="167" spans="1:34" s="37" customFormat="1" ht="14.25">
      <c r="A167" s="542">
        <v>51</v>
      </c>
      <c r="B167" s="465">
        <v>44312</v>
      </c>
      <c r="C167" s="516"/>
      <c r="D167" s="444" t="s">
        <v>1050</v>
      </c>
      <c r="E167" s="517" t="s">
        <v>557</v>
      </c>
      <c r="F167" s="442">
        <v>100</v>
      </c>
      <c r="G167" s="442">
        <v>60</v>
      </c>
      <c r="H167" s="442">
        <v>115.5</v>
      </c>
      <c r="I167" s="443">
        <v>180</v>
      </c>
      <c r="J167" s="443" t="s">
        <v>1053</v>
      </c>
      <c r="K167" s="518">
        <f t="shared" ref="K167:K168" si="153">H167-F167</f>
        <v>15.5</v>
      </c>
      <c r="L167" s="443">
        <v>100</v>
      </c>
      <c r="M167" s="519">
        <f t="shared" ref="M167:M168" si="154">(K167*N167)-L167</f>
        <v>1062.5</v>
      </c>
      <c r="N167" s="443">
        <v>75</v>
      </c>
      <c r="O167" s="520" t="s">
        <v>556</v>
      </c>
      <c r="P167" s="522">
        <v>44312</v>
      </c>
      <c r="Q167" s="363"/>
      <c r="R167" s="324" t="s">
        <v>792</v>
      </c>
      <c r="Z167" s="369"/>
      <c r="AA167" s="369"/>
      <c r="AB167" s="369"/>
      <c r="AC167" s="369"/>
      <c r="AD167" s="369"/>
      <c r="AE167" s="369"/>
      <c r="AF167" s="369"/>
      <c r="AG167" s="369"/>
      <c r="AH167" s="369"/>
    </row>
    <row r="168" spans="1:34" s="37" customFormat="1" ht="14.25">
      <c r="A168" s="535">
        <v>52</v>
      </c>
      <c r="B168" s="470">
        <v>44313</v>
      </c>
      <c r="C168" s="477"/>
      <c r="D168" s="457" t="s">
        <v>1050</v>
      </c>
      <c r="E168" s="478" t="s">
        <v>557</v>
      </c>
      <c r="F168" s="458">
        <v>71</v>
      </c>
      <c r="G168" s="458">
        <v>30</v>
      </c>
      <c r="H168" s="458">
        <v>32</v>
      </c>
      <c r="I168" s="459">
        <v>140</v>
      </c>
      <c r="J168" s="459" t="s">
        <v>1058</v>
      </c>
      <c r="K168" s="579">
        <f t="shared" si="153"/>
        <v>-39</v>
      </c>
      <c r="L168" s="459">
        <v>100</v>
      </c>
      <c r="M168" s="496">
        <f t="shared" si="154"/>
        <v>-3025</v>
      </c>
      <c r="N168" s="459">
        <v>75</v>
      </c>
      <c r="O168" s="497" t="s">
        <v>620</v>
      </c>
      <c r="P168" s="533">
        <v>44313</v>
      </c>
      <c r="Q168" s="363"/>
      <c r="R168" s="324"/>
      <c r="Z168" s="369"/>
      <c r="AA168" s="369"/>
      <c r="AB168" s="369"/>
      <c r="AC168" s="369"/>
      <c r="AD168" s="369"/>
      <c r="AE168" s="369"/>
      <c r="AF168" s="369"/>
      <c r="AG168" s="369"/>
      <c r="AH168" s="369"/>
    </row>
    <row r="169" spans="1:34" s="37" customFormat="1" ht="14.25">
      <c r="A169" s="542">
        <v>53</v>
      </c>
      <c r="B169" s="465">
        <v>44313</v>
      </c>
      <c r="C169" s="516"/>
      <c r="D169" s="444" t="s">
        <v>1057</v>
      </c>
      <c r="E169" s="517" t="s">
        <v>557</v>
      </c>
      <c r="F169" s="442">
        <v>23</v>
      </c>
      <c r="G169" s="442">
        <v>9</v>
      </c>
      <c r="H169" s="442">
        <v>29</v>
      </c>
      <c r="I169" s="443" t="s">
        <v>954</v>
      </c>
      <c r="J169" s="443" t="s">
        <v>990</v>
      </c>
      <c r="K169" s="518">
        <f t="shared" ref="K169:K170" si="155">H169-F169</f>
        <v>6</v>
      </c>
      <c r="L169" s="443">
        <v>100</v>
      </c>
      <c r="M169" s="519">
        <f t="shared" ref="M169:M170" si="156">(K169*N169)-L169</f>
        <v>1700</v>
      </c>
      <c r="N169" s="443">
        <v>300</v>
      </c>
      <c r="O169" s="520" t="s">
        <v>556</v>
      </c>
      <c r="P169" s="522">
        <v>44313</v>
      </c>
      <c r="Q169" s="363"/>
      <c r="R169" s="324"/>
      <c r="Z169" s="369"/>
      <c r="AA169" s="369"/>
      <c r="AB169" s="369"/>
      <c r="AC169" s="369"/>
      <c r="AD169" s="369"/>
      <c r="AE169" s="369"/>
      <c r="AF169" s="369"/>
      <c r="AG169" s="369"/>
      <c r="AH169" s="369"/>
    </row>
    <row r="170" spans="1:34" s="37" customFormat="1" ht="14.25">
      <c r="A170" s="535">
        <v>54</v>
      </c>
      <c r="B170" s="470">
        <v>44314</v>
      </c>
      <c r="C170" s="477"/>
      <c r="D170" s="457" t="s">
        <v>1073</v>
      </c>
      <c r="E170" s="478" t="s">
        <v>557</v>
      </c>
      <c r="F170" s="458">
        <v>51.5</v>
      </c>
      <c r="G170" s="458">
        <v>18</v>
      </c>
      <c r="H170" s="458">
        <v>28</v>
      </c>
      <c r="I170" s="459">
        <v>110</v>
      </c>
      <c r="J170" s="459" t="s">
        <v>1079</v>
      </c>
      <c r="K170" s="459">
        <f t="shared" si="155"/>
        <v>-23.5</v>
      </c>
      <c r="L170" s="459">
        <v>100</v>
      </c>
      <c r="M170" s="496">
        <f t="shared" si="156"/>
        <v>-1862.5</v>
      </c>
      <c r="N170" s="459">
        <v>75</v>
      </c>
      <c r="O170" s="497" t="s">
        <v>620</v>
      </c>
      <c r="P170" s="533">
        <v>44314</v>
      </c>
      <c r="Q170" s="363"/>
      <c r="R170" s="324"/>
      <c r="Z170" s="369"/>
      <c r="AA170" s="369"/>
      <c r="AB170" s="369"/>
      <c r="AC170" s="369"/>
      <c r="AD170" s="369"/>
      <c r="AE170" s="369"/>
      <c r="AF170" s="369"/>
      <c r="AG170" s="369"/>
      <c r="AH170" s="369"/>
    </row>
    <row r="171" spans="1:34" s="37" customFormat="1" ht="14.25">
      <c r="A171" s="542">
        <v>55</v>
      </c>
      <c r="B171" s="465">
        <v>44315</v>
      </c>
      <c r="C171" s="516"/>
      <c r="D171" s="444" t="s">
        <v>1086</v>
      </c>
      <c r="E171" s="517" t="s">
        <v>557</v>
      </c>
      <c r="F171" s="442">
        <v>21</v>
      </c>
      <c r="G171" s="442"/>
      <c r="H171" s="442">
        <v>36</v>
      </c>
      <c r="I171" s="443" t="s">
        <v>1087</v>
      </c>
      <c r="J171" s="443" t="s">
        <v>887</v>
      </c>
      <c r="K171" s="518">
        <f t="shared" ref="K171" si="157">H171-F171</f>
        <v>15</v>
      </c>
      <c r="L171" s="443">
        <v>100</v>
      </c>
      <c r="M171" s="519">
        <f t="shared" ref="M171" si="158">(K171*N171)-L171</f>
        <v>1025</v>
      </c>
      <c r="N171" s="443">
        <v>75</v>
      </c>
      <c r="O171" s="520" t="s">
        <v>556</v>
      </c>
      <c r="P171" s="522">
        <v>44315</v>
      </c>
      <c r="Q171" s="363"/>
      <c r="R171" s="324"/>
      <c r="Z171" s="369"/>
      <c r="AA171" s="369"/>
      <c r="AB171" s="369"/>
      <c r="AC171" s="369"/>
      <c r="AD171" s="369"/>
      <c r="AE171" s="369"/>
      <c r="AF171" s="369"/>
      <c r="AG171" s="369"/>
      <c r="AH171" s="369"/>
    </row>
    <row r="172" spans="1:34" s="37" customFormat="1" ht="14.25">
      <c r="A172" s="542">
        <v>59</v>
      </c>
      <c r="B172" s="465">
        <v>44315</v>
      </c>
      <c r="C172" s="516"/>
      <c r="D172" s="444" t="s">
        <v>1088</v>
      </c>
      <c r="E172" s="517" t="s">
        <v>557</v>
      </c>
      <c r="F172" s="442">
        <v>60</v>
      </c>
      <c r="G172" s="442">
        <v>44</v>
      </c>
      <c r="H172" s="442">
        <v>69</v>
      </c>
      <c r="I172" s="443" t="s">
        <v>1089</v>
      </c>
      <c r="J172" s="443" t="s">
        <v>799</v>
      </c>
      <c r="K172" s="518">
        <f t="shared" ref="K172:K173" si="159">H172-F172</f>
        <v>9</v>
      </c>
      <c r="L172" s="443">
        <v>100</v>
      </c>
      <c r="M172" s="519">
        <f t="shared" ref="M172:M173" si="160">(K172*N172)-L172</f>
        <v>2600</v>
      </c>
      <c r="N172" s="443">
        <v>300</v>
      </c>
      <c r="O172" s="520" t="s">
        <v>556</v>
      </c>
      <c r="P172" s="441">
        <v>44316</v>
      </c>
      <c r="Q172" s="363"/>
      <c r="R172" s="324"/>
      <c r="Z172" s="369"/>
      <c r="AA172" s="369"/>
      <c r="AB172" s="369"/>
      <c r="AC172" s="369"/>
      <c r="AD172" s="369"/>
      <c r="AE172" s="369"/>
      <c r="AF172" s="369"/>
      <c r="AG172" s="369"/>
      <c r="AH172" s="369"/>
    </row>
    <row r="173" spans="1:34" s="37" customFormat="1" ht="14.25">
      <c r="A173" s="535">
        <v>60</v>
      </c>
      <c r="B173" s="470">
        <v>44316</v>
      </c>
      <c r="C173" s="477"/>
      <c r="D173" s="457" t="s">
        <v>1088</v>
      </c>
      <c r="E173" s="478" t="s">
        <v>557</v>
      </c>
      <c r="F173" s="458">
        <v>50</v>
      </c>
      <c r="G173" s="458">
        <v>34</v>
      </c>
      <c r="H173" s="458">
        <v>34</v>
      </c>
      <c r="I173" s="459">
        <v>75</v>
      </c>
      <c r="J173" s="459" t="s">
        <v>1176</v>
      </c>
      <c r="K173" s="459">
        <f t="shared" si="159"/>
        <v>-16</v>
      </c>
      <c r="L173" s="459">
        <v>100</v>
      </c>
      <c r="M173" s="496">
        <f t="shared" si="160"/>
        <v>-4900</v>
      </c>
      <c r="N173" s="459">
        <v>300</v>
      </c>
      <c r="O173" s="497" t="s">
        <v>620</v>
      </c>
      <c r="P173" s="501">
        <v>44316</v>
      </c>
      <c r="Q173" s="363"/>
      <c r="R173" s="324"/>
      <c r="Z173" s="369"/>
      <c r="AA173" s="369"/>
      <c r="AB173" s="369"/>
      <c r="AC173" s="369"/>
      <c r="AD173" s="369"/>
      <c r="AE173" s="369"/>
      <c r="AF173" s="369"/>
      <c r="AG173" s="369"/>
      <c r="AH173" s="369"/>
    </row>
    <row r="174" spans="1:34" s="37" customFormat="1" ht="14.25">
      <c r="A174" s="353"/>
      <c r="B174" s="354"/>
      <c r="C174" s="354"/>
      <c r="D174" s="355"/>
      <c r="E174" s="353"/>
      <c r="F174" s="370"/>
      <c r="G174" s="353"/>
      <c r="H174" s="353"/>
      <c r="I174" s="353"/>
      <c r="J174" s="354"/>
      <c r="K174" s="371"/>
      <c r="L174" s="353"/>
      <c r="M174" s="353"/>
      <c r="N174" s="353"/>
      <c r="O174" s="372"/>
      <c r="P174" s="363"/>
      <c r="Q174" s="363"/>
      <c r="R174" s="324"/>
      <c r="Z174" s="369"/>
      <c r="AA174" s="369"/>
      <c r="AB174" s="369"/>
      <c r="AC174" s="369"/>
      <c r="AD174" s="369"/>
      <c r="AE174" s="369"/>
      <c r="AF174" s="369"/>
      <c r="AG174" s="369"/>
      <c r="AH174" s="369"/>
    </row>
    <row r="175" spans="1:34" ht="15">
      <c r="A175" s="96" t="s">
        <v>575</v>
      </c>
      <c r="B175" s="97"/>
      <c r="C175" s="97"/>
      <c r="D175" s="98"/>
      <c r="E175" s="31"/>
      <c r="F175" s="29"/>
      <c r="G175" s="29"/>
      <c r="H175" s="70"/>
      <c r="I175" s="116"/>
      <c r="J175" s="117"/>
      <c r="K175" s="14"/>
      <c r="L175" s="14"/>
      <c r="M175" s="14"/>
      <c r="N175" s="8"/>
      <c r="O175" s="50"/>
      <c r="Q175" s="92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34" ht="38.25">
      <c r="A176" s="17" t="s">
        <v>16</v>
      </c>
      <c r="B176" s="18" t="s">
        <v>534</v>
      </c>
      <c r="C176" s="18"/>
      <c r="D176" s="19" t="s">
        <v>545</v>
      </c>
      <c r="E176" s="18" t="s">
        <v>546</v>
      </c>
      <c r="F176" s="18" t="s">
        <v>547</v>
      </c>
      <c r="G176" s="18" t="s">
        <v>548</v>
      </c>
      <c r="H176" s="18" t="s">
        <v>549</v>
      </c>
      <c r="I176" s="18" t="s">
        <v>550</v>
      </c>
      <c r="J176" s="17" t="s">
        <v>551</v>
      </c>
      <c r="K176" s="59" t="s">
        <v>567</v>
      </c>
      <c r="L176" s="392" t="s">
        <v>819</v>
      </c>
      <c r="M176" s="60" t="s">
        <v>818</v>
      </c>
      <c r="N176" s="18" t="s">
        <v>554</v>
      </c>
      <c r="O176" s="75" t="s">
        <v>555</v>
      </c>
      <c r="P176" s="94"/>
      <c r="Q176" s="8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9" s="369" customFormat="1" ht="14.25">
      <c r="A177" s="543">
        <v>1</v>
      </c>
      <c r="B177" s="544">
        <v>44203</v>
      </c>
      <c r="C177" s="545"/>
      <c r="D177" s="546" t="s">
        <v>480</v>
      </c>
      <c r="E177" s="547" t="s">
        <v>856</v>
      </c>
      <c r="F177" s="548">
        <v>422</v>
      </c>
      <c r="G177" s="549">
        <v>385</v>
      </c>
      <c r="H177" s="548">
        <v>422</v>
      </c>
      <c r="I177" s="550" t="s">
        <v>829</v>
      </c>
      <c r="J177" s="551" t="s">
        <v>960</v>
      </c>
      <c r="K177" s="551">
        <f t="shared" ref="K177" si="161">H177-F177</f>
        <v>0</v>
      </c>
      <c r="L177" s="552">
        <f>(F177*-0.8)/100</f>
        <v>-3.3760000000000003</v>
      </c>
      <c r="M177" s="553">
        <f t="shared" ref="M177" si="162">(K177+L177)/F177</f>
        <v>-8.0000000000000002E-3</v>
      </c>
      <c r="N177" s="551" t="s">
        <v>665</v>
      </c>
      <c r="O177" s="554">
        <v>44298</v>
      </c>
      <c r="P177" s="95"/>
      <c r="Q177" s="414"/>
      <c r="R177" s="451" t="s">
        <v>559</v>
      </c>
      <c r="S177" s="408"/>
      <c r="T177" s="408"/>
      <c r="U177" s="408"/>
      <c r="V177" s="408"/>
      <c r="W177" s="408"/>
      <c r="X177" s="408"/>
      <c r="Y177" s="408"/>
      <c r="Z177" s="408"/>
    </row>
    <row r="178" spans="1:29" s="369" customFormat="1" ht="14.25">
      <c r="A178" s="479">
        <v>2</v>
      </c>
      <c r="B178" s="480">
        <v>44238</v>
      </c>
      <c r="C178" s="481"/>
      <c r="D178" s="482" t="s">
        <v>445</v>
      </c>
      <c r="E178" s="483" t="s">
        <v>557</v>
      </c>
      <c r="F178" s="484">
        <v>1515</v>
      </c>
      <c r="G178" s="485">
        <v>1390</v>
      </c>
      <c r="H178" s="484">
        <v>1595</v>
      </c>
      <c r="I178" s="486" t="s">
        <v>838</v>
      </c>
      <c r="J178" s="487" t="s">
        <v>845</v>
      </c>
      <c r="K178" s="487">
        <f t="shared" ref="K178" si="163">H178-F178</f>
        <v>80</v>
      </c>
      <c r="L178" s="488">
        <f>(F178*-0.8)/100</f>
        <v>-12.12</v>
      </c>
      <c r="M178" s="489">
        <f t="shared" ref="M178" si="164">(K178+L178)/F178</f>
        <v>4.4805280528052799E-2</v>
      </c>
      <c r="N178" s="490" t="s">
        <v>556</v>
      </c>
      <c r="O178" s="491">
        <v>44271</v>
      </c>
      <c r="P178" s="95"/>
      <c r="Q178" s="414"/>
      <c r="R178" s="451" t="s">
        <v>559</v>
      </c>
      <c r="S178" s="408"/>
      <c r="T178" s="408"/>
      <c r="U178" s="408"/>
      <c r="V178" s="408"/>
      <c r="W178" s="408"/>
      <c r="X178" s="408"/>
      <c r="Y178" s="408"/>
      <c r="Z178" s="408"/>
    </row>
    <row r="179" spans="1:29" s="369" customFormat="1" ht="14.25">
      <c r="A179" s="509">
        <v>3</v>
      </c>
      <c r="B179" s="472">
        <v>44274</v>
      </c>
      <c r="C179" s="510"/>
      <c r="D179" s="511" t="s">
        <v>744</v>
      </c>
      <c r="E179" s="474" t="s">
        <v>557</v>
      </c>
      <c r="F179" s="442">
        <v>4070</v>
      </c>
      <c r="G179" s="475">
        <v>3750</v>
      </c>
      <c r="H179" s="442">
        <v>4530</v>
      </c>
      <c r="I179" s="476">
        <v>4800</v>
      </c>
      <c r="J179" s="512" t="s">
        <v>865</v>
      </c>
      <c r="K179" s="512">
        <f t="shared" ref="K179" si="165">H179-F179</f>
        <v>460</v>
      </c>
      <c r="L179" s="513">
        <f>(F179*-0.8)/100</f>
        <v>-32.56</v>
      </c>
      <c r="M179" s="440">
        <f t="shared" ref="M179" si="166">(K179+L179)/F179</f>
        <v>0.10502211302211302</v>
      </c>
      <c r="N179" s="514" t="s">
        <v>556</v>
      </c>
      <c r="O179" s="441">
        <v>44287</v>
      </c>
      <c r="P179" s="95"/>
      <c r="Q179" s="414"/>
      <c r="R179" s="451" t="s">
        <v>559</v>
      </c>
      <c r="S179" s="408"/>
      <c r="T179" s="408"/>
      <c r="U179" s="408"/>
      <c r="V179" s="408"/>
      <c r="W179" s="408"/>
      <c r="X179" s="408"/>
      <c r="Y179" s="408"/>
      <c r="Z179" s="408"/>
    </row>
    <row r="180" spans="1:29" s="369" customFormat="1" ht="14.25">
      <c r="A180" s="431"/>
      <c r="B180" s="373"/>
      <c r="C180" s="433"/>
      <c r="D180" s="385"/>
      <c r="E180" s="378"/>
      <c r="F180" s="387"/>
      <c r="G180" s="383"/>
      <c r="H180" s="387"/>
      <c r="I180" s="375"/>
      <c r="J180" s="412"/>
      <c r="K180" s="412"/>
      <c r="L180" s="413"/>
      <c r="M180" s="400"/>
      <c r="N180" s="379"/>
      <c r="O180" s="407"/>
      <c r="P180" s="95"/>
      <c r="Q180" s="414"/>
      <c r="R180" s="451"/>
      <c r="S180" s="408"/>
      <c r="T180" s="408"/>
      <c r="U180" s="408"/>
      <c r="V180" s="408"/>
      <c r="W180" s="408"/>
      <c r="X180" s="408"/>
      <c r="Y180" s="408"/>
      <c r="Z180" s="408"/>
    </row>
    <row r="181" spans="1:29" s="5" customFormat="1">
      <c r="A181" s="364"/>
      <c r="B181" s="365"/>
      <c r="C181" s="366"/>
      <c r="D181" s="367"/>
      <c r="E181" s="396"/>
      <c r="F181" s="396"/>
      <c r="G181" s="449"/>
      <c r="H181" s="449"/>
      <c r="I181" s="396"/>
      <c r="J181" s="450"/>
      <c r="K181" s="445"/>
      <c r="L181" s="446"/>
      <c r="M181" s="447"/>
      <c r="N181" s="448"/>
      <c r="O181" s="368"/>
      <c r="P181" s="120"/>
      <c r="Q181"/>
      <c r="R181" s="91"/>
      <c r="T181" s="54"/>
      <c r="U181" s="54"/>
      <c r="V181" s="54"/>
      <c r="W181" s="54"/>
      <c r="X181" s="54"/>
      <c r="Y181" s="54"/>
      <c r="Z181" s="54"/>
    </row>
    <row r="182" spans="1:29">
      <c r="A182" s="20" t="s">
        <v>560</v>
      </c>
      <c r="B182" s="20"/>
      <c r="C182" s="20"/>
      <c r="D182" s="20"/>
      <c r="E182" s="2"/>
      <c r="F182" s="27" t="s">
        <v>562</v>
      </c>
      <c r="G182" s="79"/>
      <c r="H182" s="79"/>
      <c r="I182" s="35"/>
      <c r="J182" s="82"/>
      <c r="K182" s="80"/>
      <c r="L182" s="81"/>
      <c r="M182" s="82"/>
      <c r="N182" s="83"/>
      <c r="O182" s="121"/>
      <c r="P182" s="8"/>
      <c r="Q182" s="13"/>
      <c r="R182" s="93"/>
      <c r="S182" s="13"/>
      <c r="T182" s="13"/>
      <c r="U182" s="13"/>
      <c r="V182" s="13"/>
      <c r="W182" s="13"/>
      <c r="X182" s="13"/>
      <c r="Y182" s="13"/>
    </row>
    <row r="183" spans="1:29">
      <c r="A183" s="26" t="s">
        <v>561</v>
      </c>
      <c r="B183" s="20"/>
      <c r="C183" s="20"/>
      <c r="D183" s="20"/>
      <c r="E183" s="29"/>
      <c r="F183" s="27" t="s">
        <v>564</v>
      </c>
      <c r="G183" s="9"/>
      <c r="H183" s="9"/>
      <c r="I183" s="9"/>
      <c r="J183" s="50"/>
      <c r="K183" s="9"/>
      <c r="L183" s="9"/>
      <c r="M183" s="9"/>
      <c r="N183" s="8"/>
      <c r="O183" s="50"/>
      <c r="Q183" s="4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9">
      <c r="A184" s="26"/>
      <c r="B184" s="20"/>
      <c r="C184" s="20"/>
      <c r="D184" s="20"/>
      <c r="E184" s="29"/>
      <c r="F184" s="27"/>
      <c r="G184" s="9"/>
      <c r="H184" s="9"/>
      <c r="I184" s="9"/>
      <c r="J184" s="50"/>
      <c r="K184" s="9"/>
      <c r="L184" s="9"/>
      <c r="M184" s="9"/>
      <c r="N184" s="8"/>
      <c r="O184" s="50"/>
      <c r="Q184" s="4"/>
      <c r="R184" s="79"/>
      <c r="S184" s="13"/>
      <c r="T184" s="13"/>
      <c r="U184" s="13"/>
      <c r="V184" s="13"/>
      <c r="W184" s="13"/>
      <c r="X184" s="13"/>
      <c r="Y184" s="13"/>
      <c r="Z184" s="13"/>
    </row>
    <row r="185" spans="1:29" ht="15">
      <c r="A185" s="8"/>
      <c r="B185" s="30" t="s">
        <v>823</v>
      </c>
      <c r="C185" s="30"/>
      <c r="D185" s="30"/>
      <c r="E185" s="30"/>
      <c r="F185" s="31"/>
      <c r="G185" s="29"/>
      <c r="H185" s="29"/>
      <c r="I185" s="70"/>
      <c r="J185" s="71"/>
      <c r="K185" s="72"/>
      <c r="L185" s="391"/>
      <c r="M185" s="9"/>
      <c r="N185" s="8"/>
      <c r="O185" s="50"/>
      <c r="Q185" s="4"/>
      <c r="R185" s="79"/>
      <c r="S185" s="13"/>
      <c r="T185" s="13"/>
      <c r="U185" s="13"/>
      <c r="V185" s="13"/>
      <c r="W185" s="13"/>
      <c r="X185" s="13"/>
      <c r="Y185" s="13"/>
      <c r="Z185" s="13"/>
    </row>
    <row r="186" spans="1:29" ht="38.25">
      <c r="A186" s="17" t="s">
        <v>16</v>
      </c>
      <c r="B186" s="18" t="s">
        <v>534</v>
      </c>
      <c r="C186" s="18"/>
      <c r="D186" s="19" t="s">
        <v>545</v>
      </c>
      <c r="E186" s="18" t="s">
        <v>546</v>
      </c>
      <c r="F186" s="18" t="s">
        <v>547</v>
      </c>
      <c r="G186" s="18" t="s">
        <v>566</v>
      </c>
      <c r="H186" s="18" t="s">
        <v>549</v>
      </c>
      <c r="I186" s="18" t="s">
        <v>550</v>
      </c>
      <c r="J186" s="73" t="s">
        <v>551</v>
      </c>
      <c r="K186" s="59" t="s">
        <v>567</v>
      </c>
      <c r="L186" s="74" t="s">
        <v>568</v>
      </c>
      <c r="M186" s="18" t="s">
        <v>569</v>
      </c>
      <c r="N186" s="392" t="s">
        <v>819</v>
      </c>
      <c r="O186" s="60" t="s">
        <v>818</v>
      </c>
      <c r="P186" s="18" t="s">
        <v>554</v>
      </c>
      <c r="Q186" s="75" t="s">
        <v>555</v>
      </c>
      <c r="R186" s="79"/>
      <c r="S186" s="13"/>
      <c r="T186" s="13"/>
      <c r="U186" s="13"/>
      <c r="V186" s="13"/>
      <c r="W186" s="13"/>
      <c r="X186" s="13"/>
      <c r="Y186" s="13"/>
      <c r="Z186" s="13"/>
    </row>
    <row r="187" spans="1:29" ht="14.25">
      <c r="A187" s="358"/>
      <c r="B187" s="373"/>
      <c r="C187" s="377"/>
      <c r="D187" s="385"/>
      <c r="E187" s="378"/>
      <c r="F187" s="401"/>
      <c r="G187" s="383"/>
      <c r="H187" s="378"/>
      <c r="I187" s="375"/>
      <c r="J187" s="412"/>
      <c r="K187" s="412"/>
      <c r="L187" s="413"/>
      <c r="M187" s="411"/>
      <c r="N187" s="413"/>
      <c r="O187" s="400"/>
      <c r="P187" s="379"/>
      <c r="Q187" s="393"/>
      <c r="R187" s="409"/>
      <c r="S187" s="399"/>
      <c r="T187" s="13"/>
      <c r="U187" s="408"/>
      <c r="V187" s="408"/>
      <c r="W187" s="408"/>
      <c r="X187" s="408"/>
      <c r="Y187" s="408"/>
      <c r="Z187" s="408"/>
      <c r="AA187" s="369"/>
      <c r="AB187" s="369"/>
      <c r="AC187" s="369"/>
    </row>
    <row r="188" spans="1:29" ht="14.25">
      <c r="A188" s="358"/>
      <c r="B188" s="373"/>
      <c r="C188" s="377"/>
      <c r="D188" s="385"/>
      <c r="E188" s="378"/>
      <c r="F188" s="401"/>
      <c r="G188" s="383"/>
      <c r="H188" s="378"/>
      <c r="I188" s="375"/>
      <c r="J188" s="412"/>
      <c r="K188" s="412"/>
      <c r="L188" s="413"/>
      <c r="M188" s="411"/>
      <c r="N188" s="413"/>
      <c r="O188" s="400"/>
      <c r="P188" s="379"/>
      <c r="Q188" s="393"/>
      <c r="R188" s="409"/>
      <c r="S188" s="399"/>
      <c r="T188" s="13"/>
      <c r="U188" s="408"/>
      <c r="V188" s="408"/>
      <c r="W188" s="408"/>
      <c r="X188" s="408"/>
      <c r="Y188" s="408"/>
      <c r="Z188" s="408"/>
      <c r="AA188" s="369"/>
      <c r="AB188" s="369"/>
      <c r="AC188" s="369"/>
    </row>
    <row r="189" spans="1:29" s="369" customFormat="1" ht="14.25">
      <c r="A189" s="358"/>
      <c r="B189" s="373"/>
      <c r="C189" s="377"/>
      <c r="D189" s="385"/>
      <c r="E189" s="378"/>
      <c r="F189" s="401"/>
      <c r="G189" s="383"/>
      <c r="H189" s="378"/>
      <c r="I189" s="375"/>
      <c r="J189" s="412"/>
      <c r="K189" s="412"/>
      <c r="L189" s="413"/>
      <c r="M189" s="411"/>
      <c r="N189" s="413"/>
      <c r="O189" s="400"/>
      <c r="P189" s="379"/>
      <c r="Q189" s="393"/>
      <c r="R189" s="406"/>
      <c r="S189" s="408"/>
      <c r="T189" s="408"/>
      <c r="U189" s="408"/>
      <c r="V189" s="408"/>
      <c r="W189" s="408"/>
      <c r="X189" s="408"/>
      <c r="Y189" s="408"/>
      <c r="Z189" s="408"/>
    </row>
    <row r="190" spans="1:29" s="369" customFormat="1" ht="14.25">
      <c r="A190" s="358"/>
      <c r="B190" s="373"/>
      <c r="C190" s="377"/>
      <c r="D190" s="385"/>
      <c r="E190" s="378"/>
      <c r="F190" s="412"/>
      <c r="G190" s="387"/>
      <c r="H190" s="378"/>
      <c r="I190" s="375"/>
      <c r="J190" s="412"/>
      <c r="K190" s="412"/>
      <c r="L190" s="413"/>
      <c r="M190" s="411"/>
      <c r="N190" s="413"/>
      <c r="O190" s="400"/>
      <c r="P190" s="379"/>
      <c r="Q190" s="393"/>
      <c r="R190" s="406"/>
      <c r="S190" s="408"/>
      <c r="T190" s="408"/>
      <c r="U190" s="408"/>
      <c r="V190" s="408"/>
      <c r="W190" s="408"/>
      <c r="X190" s="408"/>
      <c r="Y190" s="408"/>
      <c r="Z190" s="408"/>
    </row>
    <row r="191" spans="1:29" s="369" customFormat="1" ht="14.25">
      <c r="A191" s="358"/>
      <c r="B191" s="373"/>
      <c r="C191" s="377"/>
      <c r="D191" s="385"/>
      <c r="E191" s="378"/>
      <c r="F191" s="412"/>
      <c r="G191" s="387"/>
      <c r="H191" s="378"/>
      <c r="I191" s="375"/>
      <c r="J191" s="412"/>
      <c r="K191" s="412"/>
      <c r="L191" s="413"/>
      <c r="M191" s="411"/>
      <c r="N191" s="413"/>
      <c r="O191" s="400"/>
      <c r="P191" s="379"/>
      <c r="Q191" s="393"/>
      <c r="R191" s="406"/>
      <c r="S191" s="408"/>
      <c r="T191" s="408"/>
      <c r="U191" s="408"/>
      <c r="V191" s="408"/>
      <c r="W191" s="408"/>
      <c r="X191" s="408"/>
      <c r="Y191" s="408"/>
      <c r="Z191" s="408"/>
    </row>
    <row r="192" spans="1:29" s="369" customFormat="1" ht="14.25">
      <c r="A192" s="358"/>
      <c r="B192" s="373"/>
      <c r="C192" s="377"/>
      <c r="D192" s="385"/>
      <c r="E192" s="378"/>
      <c r="F192" s="401"/>
      <c r="G192" s="383"/>
      <c r="H192" s="378"/>
      <c r="I192" s="375"/>
      <c r="J192" s="412"/>
      <c r="K192" s="403"/>
      <c r="L192" s="413"/>
      <c r="M192" s="411"/>
      <c r="N192" s="413"/>
      <c r="O192" s="400"/>
      <c r="P192" s="405"/>
      <c r="Q192" s="393"/>
      <c r="R192" s="406"/>
      <c r="S192" s="408"/>
      <c r="T192" s="408"/>
      <c r="U192" s="408"/>
      <c r="V192" s="408"/>
      <c r="W192" s="408"/>
      <c r="X192" s="408"/>
      <c r="Y192" s="408"/>
      <c r="Z192" s="408"/>
    </row>
    <row r="193" spans="1:26" s="369" customFormat="1" ht="14.25">
      <c r="A193" s="358"/>
      <c r="B193" s="373"/>
      <c r="C193" s="377"/>
      <c r="D193" s="385"/>
      <c r="E193" s="378"/>
      <c r="F193" s="401"/>
      <c r="G193" s="383"/>
      <c r="H193" s="378"/>
      <c r="I193" s="375"/>
      <c r="J193" s="403"/>
      <c r="K193" s="403"/>
      <c r="L193" s="403"/>
      <c r="M193" s="403"/>
      <c r="N193" s="404"/>
      <c r="O193" s="415"/>
      <c r="P193" s="405"/>
      <c r="Q193" s="393"/>
      <c r="R193" s="406"/>
      <c r="S193" s="408"/>
      <c r="T193" s="408"/>
      <c r="U193" s="408"/>
      <c r="V193" s="408"/>
      <c r="W193" s="408"/>
      <c r="X193" s="408"/>
      <c r="Y193" s="408"/>
      <c r="Z193" s="408"/>
    </row>
    <row r="194" spans="1:26" s="369" customFormat="1" ht="14.25">
      <c r="A194" s="358"/>
      <c r="B194" s="373"/>
      <c r="C194" s="377"/>
      <c r="D194" s="385"/>
      <c r="E194" s="378"/>
      <c r="F194" s="412"/>
      <c r="G194" s="387"/>
      <c r="H194" s="378"/>
      <c r="I194" s="375"/>
      <c r="J194" s="412"/>
      <c r="K194" s="412"/>
      <c r="L194" s="413"/>
      <c r="M194" s="411"/>
      <c r="N194" s="413"/>
      <c r="O194" s="400"/>
      <c r="P194" s="379"/>
      <c r="Q194" s="393"/>
      <c r="R194" s="409"/>
      <c r="S194" s="399"/>
      <c r="T194" s="408"/>
      <c r="U194" s="408"/>
      <c r="V194" s="408"/>
      <c r="W194" s="408"/>
      <c r="X194" s="408"/>
      <c r="Y194" s="408"/>
      <c r="Z194" s="408"/>
    </row>
    <row r="195" spans="1:26" s="369" customFormat="1" ht="14.25">
      <c r="A195" s="358"/>
      <c r="B195" s="373"/>
      <c r="C195" s="377"/>
      <c r="D195" s="385"/>
      <c r="E195" s="378"/>
      <c r="F195" s="401"/>
      <c r="G195" s="383"/>
      <c r="H195" s="378"/>
      <c r="I195" s="375"/>
      <c r="J195" s="352"/>
      <c r="K195" s="352"/>
      <c r="L195" s="352"/>
      <c r="M195" s="352"/>
      <c r="N195" s="402"/>
      <c r="O195" s="400"/>
      <c r="P195" s="380"/>
      <c r="Q195" s="393"/>
      <c r="R195" s="409"/>
      <c r="S195" s="399"/>
      <c r="T195" s="408"/>
      <c r="U195" s="408"/>
      <c r="V195" s="408"/>
      <c r="W195" s="408"/>
      <c r="X195" s="408"/>
      <c r="Y195" s="408"/>
      <c r="Z195" s="408"/>
    </row>
    <row r="196" spans="1:26">
      <c r="A196" s="26"/>
      <c r="B196" s="20"/>
      <c r="C196" s="20"/>
      <c r="D196" s="20"/>
      <c r="E196" s="29"/>
      <c r="F196" s="27"/>
      <c r="G196" s="9"/>
      <c r="H196" s="9"/>
      <c r="I196" s="9"/>
      <c r="J196" s="50"/>
      <c r="K196" s="9"/>
      <c r="L196" s="9"/>
      <c r="M196" s="9"/>
      <c r="N196" s="8"/>
      <c r="O196" s="50"/>
      <c r="P196" s="4"/>
      <c r="Q196" s="8"/>
      <c r="R196" s="138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26"/>
      <c r="B197" s="20"/>
      <c r="C197" s="20"/>
      <c r="D197" s="20"/>
      <c r="E197" s="29"/>
      <c r="F197" s="27"/>
      <c r="G197" s="38"/>
      <c r="H197" s="39"/>
      <c r="I197" s="79"/>
      <c r="J197" s="14"/>
      <c r="K197" s="80"/>
      <c r="L197" s="81"/>
      <c r="M197" s="82"/>
      <c r="N197" s="83"/>
      <c r="O197" s="84"/>
      <c r="P197" s="8"/>
      <c r="Q197" s="13"/>
      <c r="R197" s="138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"/>
      <c r="B198" s="42"/>
      <c r="C198" s="99"/>
      <c r="D198" s="3"/>
      <c r="E198" s="35"/>
      <c r="F198" s="79"/>
      <c r="G198" s="38"/>
      <c r="H198" s="39"/>
      <c r="I198" s="79"/>
      <c r="J198" s="14"/>
      <c r="K198" s="80"/>
      <c r="L198" s="81"/>
      <c r="M198" s="82"/>
      <c r="N198" s="83"/>
      <c r="O198" s="84"/>
      <c r="P198" s="8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 ht="15">
      <c r="A199" s="2"/>
      <c r="B199" s="100" t="s">
        <v>576</v>
      </c>
      <c r="C199" s="100"/>
      <c r="D199" s="100"/>
      <c r="E199" s="100"/>
      <c r="F199" s="14"/>
      <c r="G199" s="14"/>
      <c r="H199" s="101"/>
      <c r="I199" s="14"/>
      <c r="J199" s="71"/>
      <c r="K199" s="72"/>
      <c r="L199" s="14"/>
      <c r="M199" s="14"/>
      <c r="N199" s="13"/>
      <c r="O199" s="95"/>
      <c r="P199" s="8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 ht="38.25">
      <c r="A200" s="17" t="s">
        <v>16</v>
      </c>
      <c r="B200" s="18" t="s">
        <v>534</v>
      </c>
      <c r="C200" s="18"/>
      <c r="D200" s="19" t="s">
        <v>545</v>
      </c>
      <c r="E200" s="18" t="s">
        <v>546</v>
      </c>
      <c r="F200" s="18" t="s">
        <v>547</v>
      </c>
      <c r="G200" s="18" t="s">
        <v>577</v>
      </c>
      <c r="H200" s="18" t="s">
        <v>578</v>
      </c>
      <c r="I200" s="18" t="s">
        <v>550</v>
      </c>
      <c r="J200" s="58" t="s">
        <v>551</v>
      </c>
      <c r="K200" s="18" t="s">
        <v>552</v>
      </c>
      <c r="L200" s="18" t="s">
        <v>553</v>
      </c>
      <c r="M200" s="18" t="s">
        <v>554</v>
      </c>
      <c r="N200" s="19" t="s">
        <v>555</v>
      </c>
      <c r="O200" s="95"/>
      <c r="P200" s="8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</v>
      </c>
      <c r="B201" s="102">
        <v>41579</v>
      </c>
      <c r="C201" s="102"/>
      <c r="D201" s="103" t="s">
        <v>579</v>
      </c>
      <c r="E201" s="104" t="s">
        <v>580</v>
      </c>
      <c r="F201" s="105">
        <v>82</v>
      </c>
      <c r="G201" s="104" t="s">
        <v>581</v>
      </c>
      <c r="H201" s="104">
        <v>100</v>
      </c>
      <c r="I201" s="122">
        <v>100</v>
      </c>
      <c r="J201" s="123" t="s">
        <v>582</v>
      </c>
      <c r="K201" s="124">
        <f t="shared" ref="K201:K232" si="167">H201-F201</f>
        <v>18</v>
      </c>
      <c r="L201" s="125">
        <f t="shared" ref="L201:L232" si="168">K201/F201</f>
        <v>0.21951219512195122</v>
      </c>
      <c r="M201" s="126" t="s">
        <v>556</v>
      </c>
      <c r="N201" s="127">
        <v>42657</v>
      </c>
      <c r="O201" s="50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2</v>
      </c>
      <c r="B202" s="102">
        <v>41794</v>
      </c>
      <c r="C202" s="102"/>
      <c r="D202" s="103" t="s">
        <v>583</v>
      </c>
      <c r="E202" s="104" t="s">
        <v>557</v>
      </c>
      <c r="F202" s="105">
        <v>257</v>
      </c>
      <c r="G202" s="104" t="s">
        <v>581</v>
      </c>
      <c r="H202" s="104">
        <v>300</v>
      </c>
      <c r="I202" s="122">
        <v>300</v>
      </c>
      <c r="J202" s="123" t="s">
        <v>582</v>
      </c>
      <c r="K202" s="124">
        <f t="shared" si="167"/>
        <v>43</v>
      </c>
      <c r="L202" s="125">
        <f t="shared" si="168"/>
        <v>0.16731517509727625</v>
      </c>
      <c r="M202" s="126" t="s">
        <v>556</v>
      </c>
      <c r="N202" s="127">
        <v>41822</v>
      </c>
      <c r="O202" s="50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3</v>
      </c>
      <c r="B203" s="102">
        <v>41828</v>
      </c>
      <c r="C203" s="102"/>
      <c r="D203" s="103" t="s">
        <v>584</v>
      </c>
      <c r="E203" s="104" t="s">
        <v>557</v>
      </c>
      <c r="F203" s="105">
        <v>393</v>
      </c>
      <c r="G203" s="104" t="s">
        <v>581</v>
      </c>
      <c r="H203" s="104">
        <v>468</v>
      </c>
      <c r="I203" s="122">
        <v>468</v>
      </c>
      <c r="J203" s="123" t="s">
        <v>582</v>
      </c>
      <c r="K203" s="124">
        <f t="shared" si="167"/>
        <v>75</v>
      </c>
      <c r="L203" s="125">
        <f t="shared" si="168"/>
        <v>0.19083969465648856</v>
      </c>
      <c r="M203" s="126" t="s">
        <v>556</v>
      </c>
      <c r="N203" s="127">
        <v>41863</v>
      </c>
      <c r="O203" s="50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4</v>
      </c>
      <c r="B204" s="102">
        <v>41857</v>
      </c>
      <c r="C204" s="102"/>
      <c r="D204" s="103" t="s">
        <v>585</v>
      </c>
      <c r="E204" s="104" t="s">
        <v>557</v>
      </c>
      <c r="F204" s="105">
        <v>205</v>
      </c>
      <c r="G204" s="104" t="s">
        <v>581</v>
      </c>
      <c r="H204" s="104">
        <v>275</v>
      </c>
      <c r="I204" s="122">
        <v>250</v>
      </c>
      <c r="J204" s="123" t="s">
        <v>582</v>
      </c>
      <c r="K204" s="124">
        <f t="shared" si="167"/>
        <v>70</v>
      </c>
      <c r="L204" s="125">
        <f t="shared" si="168"/>
        <v>0.34146341463414637</v>
      </c>
      <c r="M204" s="126" t="s">
        <v>556</v>
      </c>
      <c r="N204" s="127">
        <v>41962</v>
      </c>
      <c r="O204" s="50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5</v>
      </c>
      <c r="B205" s="102">
        <v>41886</v>
      </c>
      <c r="C205" s="102"/>
      <c r="D205" s="103" t="s">
        <v>586</v>
      </c>
      <c r="E205" s="104" t="s">
        <v>557</v>
      </c>
      <c r="F205" s="105">
        <v>162</v>
      </c>
      <c r="G205" s="104" t="s">
        <v>581</v>
      </c>
      <c r="H205" s="104">
        <v>190</v>
      </c>
      <c r="I205" s="122">
        <v>190</v>
      </c>
      <c r="J205" s="123" t="s">
        <v>582</v>
      </c>
      <c r="K205" s="124">
        <f t="shared" si="167"/>
        <v>28</v>
      </c>
      <c r="L205" s="125">
        <f t="shared" si="168"/>
        <v>0.1728395061728395</v>
      </c>
      <c r="M205" s="126" t="s">
        <v>556</v>
      </c>
      <c r="N205" s="127">
        <v>42006</v>
      </c>
      <c r="O205" s="50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</v>
      </c>
      <c r="B206" s="102">
        <v>41886</v>
      </c>
      <c r="C206" s="102"/>
      <c r="D206" s="103" t="s">
        <v>587</v>
      </c>
      <c r="E206" s="104" t="s">
        <v>557</v>
      </c>
      <c r="F206" s="105">
        <v>75</v>
      </c>
      <c r="G206" s="104" t="s">
        <v>581</v>
      </c>
      <c r="H206" s="104">
        <v>91.5</v>
      </c>
      <c r="I206" s="122" t="s">
        <v>588</v>
      </c>
      <c r="J206" s="123" t="s">
        <v>589</v>
      </c>
      <c r="K206" s="124">
        <f t="shared" si="167"/>
        <v>16.5</v>
      </c>
      <c r="L206" s="125">
        <f t="shared" si="168"/>
        <v>0.22</v>
      </c>
      <c r="M206" s="126" t="s">
        <v>556</v>
      </c>
      <c r="N206" s="127">
        <v>41954</v>
      </c>
      <c r="O206" s="50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</v>
      </c>
      <c r="B207" s="102">
        <v>41913</v>
      </c>
      <c r="C207" s="102"/>
      <c r="D207" s="103" t="s">
        <v>590</v>
      </c>
      <c r="E207" s="104" t="s">
        <v>557</v>
      </c>
      <c r="F207" s="105">
        <v>850</v>
      </c>
      <c r="G207" s="104" t="s">
        <v>581</v>
      </c>
      <c r="H207" s="104">
        <v>982.5</v>
      </c>
      <c r="I207" s="122">
        <v>1050</v>
      </c>
      <c r="J207" s="123" t="s">
        <v>591</v>
      </c>
      <c r="K207" s="124">
        <f t="shared" si="167"/>
        <v>132.5</v>
      </c>
      <c r="L207" s="125">
        <f t="shared" si="168"/>
        <v>0.15588235294117647</v>
      </c>
      <c r="M207" s="126" t="s">
        <v>556</v>
      </c>
      <c r="N207" s="127">
        <v>42039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</v>
      </c>
      <c r="B208" s="102">
        <v>41913</v>
      </c>
      <c r="C208" s="102"/>
      <c r="D208" s="103" t="s">
        <v>592</v>
      </c>
      <c r="E208" s="104" t="s">
        <v>557</v>
      </c>
      <c r="F208" s="105">
        <v>475</v>
      </c>
      <c r="G208" s="104" t="s">
        <v>581</v>
      </c>
      <c r="H208" s="104">
        <v>515</v>
      </c>
      <c r="I208" s="122">
        <v>600</v>
      </c>
      <c r="J208" s="123" t="s">
        <v>593</v>
      </c>
      <c r="K208" s="124">
        <f t="shared" si="167"/>
        <v>40</v>
      </c>
      <c r="L208" s="125">
        <f t="shared" si="168"/>
        <v>8.4210526315789472E-2</v>
      </c>
      <c r="M208" s="126" t="s">
        <v>556</v>
      </c>
      <c r="N208" s="127">
        <v>41939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9</v>
      </c>
      <c r="B209" s="102">
        <v>41913</v>
      </c>
      <c r="C209" s="102"/>
      <c r="D209" s="103" t="s">
        <v>594</v>
      </c>
      <c r="E209" s="104" t="s">
        <v>557</v>
      </c>
      <c r="F209" s="105">
        <v>86</v>
      </c>
      <c r="G209" s="104" t="s">
        <v>581</v>
      </c>
      <c r="H209" s="104">
        <v>99</v>
      </c>
      <c r="I209" s="122">
        <v>140</v>
      </c>
      <c r="J209" s="123" t="s">
        <v>595</v>
      </c>
      <c r="K209" s="124">
        <f t="shared" si="167"/>
        <v>13</v>
      </c>
      <c r="L209" s="125">
        <f t="shared" si="168"/>
        <v>0.15116279069767441</v>
      </c>
      <c r="M209" s="126" t="s">
        <v>556</v>
      </c>
      <c r="N209" s="127">
        <v>41939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10</v>
      </c>
      <c r="B210" s="102">
        <v>41926</v>
      </c>
      <c r="C210" s="102"/>
      <c r="D210" s="103" t="s">
        <v>596</v>
      </c>
      <c r="E210" s="104" t="s">
        <v>557</v>
      </c>
      <c r="F210" s="105">
        <v>496.6</v>
      </c>
      <c r="G210" s="104" t="s">
        <v>581</v>
      </c>
      <c r="H210" s="104">
        <v>621</v>
      </c>
      <c r="I210" s="122">
        <v>580</v>
      </c>
      <c r="J210" s="123" t="s">
        <v>582</v>
      </c>
      <c r="K210" s="124">
        <f t="shared" si="167"/>
        <v>124.39999999999998</v>
      </c>
      <c r="L210" s="125">
        <f t="shared" si="168"/>
        <v>0.25050342327829234</v>
      </c>
      <c r="M210" s="126" t="s">
        <v>556</v>
      </c>
      <c r="N210" s="127">
        <v>42605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11</v>
      </c>
      <c r="B211" s="102">
        <v>41926</v>
      </c>
      <c r="C211" s="102"/>
      <c r="D211" s="103" t="s">
        <v>597</v>
      </c>
      <c r="E211" s="104" t="s">
        <v>557</v>
      </c>
      <c r="F211" s="105">
        <v>2481.9</v>
      </c>
      <c r="G211" s="104" t="s">
        <v>581</v>
      </c>
      <c r="H211" s="104">
        <v>2840</v>
      </c>
      <c r="I211" s="122">
        <v>2870</v>
      </c>
      <c r="J211" s="123" t="s">
        <v>598</v>
      </c>
      <c r="K211" s="124">
        <f t="shared" si="167"/>
        <v>358.09999999999991</v>
      </c>
      <c r="L211" s="125">
        <f t="shared" si="168"/>
        <v>0.14428462065353154</v>
      </c>
      <c r="M211" s="126" t="s">
        <v>556</v>
      </c>
      <c r="N211" s="127">
        <v>42017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12</v>
      </c>
      <c r="B212" s="102">
        <v>41928</v>
      </c>
      <c r="C212" s="102"/>
      <c r="D212" s="103" t="s">
        <v>599</v>
      </c>
      <c r="E212" s="104" t="s">
        <v>557</v>
      </c>
      <c r="F212" s="105">
        <v>84.5</v>
      </c>
      <c r="G212" s="104" t="s">
        <v>581</v>
      </c>
      <c r="H212" s="104">
        <v>93</v>
      </c>
      <c r="I212" s="122">
        <v>110</v>
      </c>
      <c r="J212" s="123" t="s">
        <v>600</v>
      </c>
      <c r="K212" s="124">
        <f t="shared" si="167"/>
        <v>8.5</v>
      </c>
      <c r="L212" s="125">
        <f t="shared" si="168"/>
        <v>0.10059171597633136</v>
      </c>
      <c r="M212" s="126" t="s">
        <v>556</v>
      </c>
      <c r="N212" s="127">
        <v>41939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13</v>
      </c>
      <c r="B213" s="102">
        <v>41928</v>
      </c>
      <c r="C213" s="102"/>
      <c r="D213" s="103" t="s">
        <v>601</v>
      </c>
      <c r="E213" s="104" t="s">
        <v>557</v>
      </c>
      <c r="F213" s="105">
        <v>401</v>
      </c>
      <c r="G213" s="104" t="s">
        <v>581</v>
      </c>
      <c r="H213" s="104">
        <v>428</v>
      </c>
      <c r="I213" s="122">
        <v>450</v>
      </c>
      <c r="J213" s="123" t="s">
        <v>602</v>
      </c>
      <c r="K213" s="124">
        <f t="shared" si="167"/>
        <v>27</v>
      </c>
      <c r="L213" s="125">
        <f t="shared" si="168"/>
        <v>6.7331670822942641E-2</v>
      </c>
      <c r="M213" s="126" t="s">
        <v>556</v>
      </c>
      <c r="N213" s="127">
        <v>42020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14</v>
      </c>
      <c r="B214" s="102">
        <v>41928</v>
      </c>
      <c r="C214" s="102"/>
      <c r="D214" s="103" t="s">
        <v>603</v>
      </c>
      <c r="E214" s="104" t="s">
        <v>557</v>
      </c>
      <c r="F214" s="105">
        <v>101</v>
      </c>
      <c r="G214" s="104" t="s">
        <v>581</v>
      </c>
      <c r="H214" s="104">
        <v>112</v>
      </c>
      <c r="I214" s="122">
        <v>120</v>
      </c>
      <c r="J214" s="123" t="s">
        <v>604</v>
      </c>
      <c r="K214" s="124">
        <f t="shared" si="167"/>
        <v>11</v>
      </c>
      <c r="L214" s="125">
        <f t="shared" si="168"/>
        <v>0.10891089108910891</v>
      </c>
      <c r="M214" s="126" t="s">
        <v>556</v>
      </c>
      <c r="N214" s="127">
        <v>41939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15</v>
      </c>
      <c r="B215" s="102">
        <v>41954</v>
      </c>
      <c r="C215" s="102"/>
      <c r="D215" s="103" t="s">
        <v>605</v>
      </c>
      <c r="E215" s="104" t="s">
        <v>557</v>
      </c>
      <c r="F215" s="105">
        <v>59</v>
      </c>
      <c r="G215" s="104" t="s">
        <v>581</v>
      </c>
      <c r="H215" s="104">
        <v>76</v>
      </c>
      <c r="I215" s="122">
        <v>76</v>
      </c>
      <c r="J215" s="123" t="s">
        <v>582</v>
      </c>
      <c r="K215" s="124">
        <f t="shared" si="167"/>
        <v>17</v>
      </c>
      <c r="L215" s="125">
        <f t="shared" si="168"/>
        <v>0.28813559322033899</v>
      </c>
      <c r="M215" s="126" t="s">
        <v>556</v>
      </c>
      <c r="N215" s="127">
        <v>43032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16</v>
      </c>
      <c r="B216" s="102">
        <v>41954</v>
      </c>
      <c r="C216" s="102"/>
      <c r="D216" s="103" t="s">
        <v>594</v>
      </c>
      <c r="E216" s="104" t="s">
        <v>557</v>
      </c>
      <c r="F216" s="105">
        <v>99</v>
      </c>
      <c r="G216" s="104" t="s">
        <v>581</v>
      </c>
      <c r="H216" s="104">
        <v>120</v>
      </c>
      <c r="I216" s="122">
        <v>120</v>
      </c>
      <c r="J216" s="123" t="s">
        <v>606</v>
      </c>
      <c r="K216" s="124">
        <f t="shared" si="167"/>
        <v>21</v>
      </c>
      <c r="L216" s="125">
        <f t="shared" si="168"/>
        <v>0.21212121212121213</v>
      </c>
      <c r="M216" s="126" t="s">
        <v>556</v>
      </c>
      <c r="N216" s="127">
        <v>41960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17</v>
      </c>
      <c r="B217" s="102">
        <v>41956</v>
      </c>
      <c r="C217" s="102"/>
      <c r="D217" s="103" t="s">
        <v>607</v>
      </c>
      <c r="E217" s="104" t="s">
        <v>557</v>
      </c>
      <c r="F217" s="105">
        <v>22</v>
      </c>
      <c r="G217" s="104" t="s">
        <v>581</v>
      </c>
      <c r="H217" s="104">
        <v>33.549999999999997</v>
      </c>
      <c r="I217" s="122">
        <v>32</v>
      </c>
      <c r="J217" s="123" t="s">
        <v>608</v>
      </c>
      <c r="K217" s="124">
        <f t="shared" si="167"/>
        <v>11.549999999999997</v>
      </c>
      <c r="L217" s="125">
        <f t="shared" si="168"/>
        <v>0.52499999999999991</v>
      </c>
      <c r="M217" s="126" t="s">
        <v>556</v>
      </c>
      <c r="N217" s="127">
        <v>42188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18</v>
      </c>
      <c r="B218" s="102">
        <v>41976</v>
      </c>
      <c r="C218" s="102"/>
      <c r="D218" s="103" t="s">
        <v>609</v>
      </c>
      <c r="E218" s="104" t="s">
        <v>557</v>
      </c>
      <c r="F218" s="105">
        <v>440</v>
      </c>
      <c r="G218" s="104" t="s">
        <v>581</v>
      </c>
      <c r="H218" s="104">
        <v>520</v>
      </c>
      <c r="I218" s="122">
        <v>520</v>
      </c>
      <c r="J218" s="123" t="s">
        <v>610</v>
      </c>
      <c r="K218" s="124">
        <f t="shared" si="167"/>
        <v>80</v>
      </c>
      <c r="L218" s="125">
        <f t="shared" si="168"/>
        <v>0.18181818181818182</v>
      </c>
      <c r="M218" s="126" t="s">
        <v>556</v>
      </c>
      <c r="N218" s="127">
        <v>42208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19</v>
      </c>
      <c r="B219" s="102">
        <v>41976</v>
      </c>
      <c r="C219" s="102"/>
      <c r="D219" s="103" t="s">
        <v>611</v>
      </c>
      <c r="E219" s="104" t="s">
        <v>557</v>
      </c>
      <c r="F219" s="105">
        <v>360</v>
      </c>
      <c r="G219" s="104" t="s">
        <v>581</v>
      </c>
      <c r="H219" s="104">
        <v>427</v>
      </c>
      <c r="I219" s="122">
        <v>425</v>
      </c>
      <c r="J219" s="123" t="s">
        <v>612</v>
      </c>
      <c r="K219" s="124">
        <f t="shared" si="167"/>
        <v>67</v>
      </c>
      <c r="L219" s="125">
        <f t="shared" si="168"/>
        <v>0.18611111111111112</v>
      </c>
      <c r="M219" s="126" t="s">
        <v>556</v>
      </c>
      <c r="N219" s="127">
        <v>42058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20</v>
      </c>
      <c r="B220" s="102">
        <v>42012</v>
      </c>
      <c r="C220" s="102"/>
      <c r="D220" s="103" t="s">
        <v>613</v>
      </c>
      <c r="E220" s="104" t="s">
        <v>557</v>
      </c>
      <c r="F220" s="105">
        <v>360</v>
      </c>
      <c r="G220" s="104" t="s">
        <v>581</v>
      </c>
      <c r="H220" s="104">
        <v>455</v>
      </c>
      <c r="I220" s="122">
        <v>420</v>
      </c>
      <c r="J220" s="123" t="s">
        <v>614</v>
      </c>
      <c r="K220" s="124">
        <f t="shared" si="167"/>
        <v>95</v>
      </c>
      <c r="L220" s="125">
        <f t="shared" si="168"/>
        <v>0.2638888888888889</v>
      </c>
      <c r="M220" s="126" t="s">
        <v>556</v>
      </c>
      <c r="N220" s="127">
        <v>42024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21</v>
      </c>
      <c r="B221" s="102">
        <v>42012</v>
      </c>
      <c r="C221" s="102"/>
      <c r="D221" s="103" t="s">
        <v>615</v>
      </c>
      <c r="E221" s="104" t="s">
        <v>557</v>
      </c>
      <c r="F221" s="105">
        <v>130</v>
      </c>
      <c r="G221" s="104"/>
      <c r="H221" s="104">
        <v>175.5</v>
      </c>
      <c r="I221" s="122">
        <v>165</v>
      </c>
      <c r="J221" s="123" t="s">
        <v>616</v>
      </c>
      <c r="K221" s="124">
        <f t="shared" si="167"/>
        <v>45.5</v>
      </c>
      <c r="L221" s="125">
        <f t="shared" si="168"/>
        <v>0.35</v>
      </c>
      <c r="M221" s="126" t="s">
        <v>556</v>
      </c>
      <c r="N221" s="127">
        <v>43088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22</v>
      </c>
      <c r="B222" s="102">
        <v>42040</v>
      </c>
      <c r="C222" s="102"/>
      <c r="D222" s="103" t="s">
        <v>376</v>
      </c>
      <c r="E222" s="104" t="s">
        <v>580</v>
      </c>
      <c r="F222" s="105">
        <v>98</v>
      </c>
      <c r="G222" s="104"/>
      <c r="H222" s="104">
        <v>120</v>
      </c>
      <c r="I222" s="122">
        <v>120</v>
      </c>
      <c r="J222" s="123" t="s">
        <v>582</v>
      </c>
      <c r="K222" s="124">
        <f t="shared" si="167"/>
        <v>22</v>
      </c>
      <c r="L222" s="125">
        <f t="shared" si="168"/>
        <v>0.22448979591836735</v>
      </c>
      <c r="M222" s="126" t="s">
        <v>556</v>
      </c>
      <c r="N222" s="127">
        <v>42753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23</v>
      </c>
      <c r="B223" s="102">
        <v>42040</v>
      </c>
      <c r="C223" s="102"/>
      <c r="D223" s="103" t="s">
        <v>617</v>
      </c>
      <c r="E223" s="104" t="s">
        <v>580</v>
      </c>
      <c r="F223" s="105">
        <v>196</v>
      </c>
      <c r="G223" s="104"/>
      <c r="H223" s="104">
        <v>262</v>
      </c>
      <c r="I223" s="122">
        <v>255</v>
      </c>
      <c r="J223" s="123" t="s">
        <v>582</v>
      </c>
      <c r="K223" s="124">
        <f t="shared" si="167"/>
        <v>66</v>
      </c>
      <c r="L223" s="125">
        <f t="shared" si="168"/>
        <v>0.33673469387755101</v>
      </c>
      <c r="M223" s="126" t="s">
        <v>556</v>
      </c>
      <c r="N223" s="127">
        <v>42599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24</v>
      </c>
      <c r="B224" s="106">
        <v>42067</v>
      </c>
      <c r="C224" s="106"/>
      <c r="D224" s="107" t="s">
        <v>375</v>
      </c>
      <c r="E224" s="108" t="s">
        <v>580</v>
      </c>
      <c r="F224" s="109">
        <v>235</v>
      </c>
      <c r="G224" s="109"/>
      <c r="H224" s="110">
        <v>77</v>
      </c>
      <c r="I224" s="128" t="s">
        <v>618</v>
      </c>
      <c r="J224" s="129" t="s">
        <v>619</v>
      </c>
      <c r="K224" s="130">
        <f t="shared" si="167"/>
        <v>-158</v>
      </c>
      <c r="L224" s="131">
        <f t="shared" si="168"/>
        <v>-0.67234042553191486</v>
      </c>
      <c r="M224" s="132" t="s">
        <v>620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25</v>
      </c>
      <c r="B225" s="102">
        <v>42067</v>
      </c>
      <c r="C225" s="102"/>
      <c r="D225" s="103" t="s">
        <v>453</v>
      </c>
      <c r="E225" s="104" t="s">
        <v>580</v>
      </c>
      <c r="F225" s="105">
        <v>185</v>
      </c>
      <c r="G225" s="104"/>
      <c r="H225" s="104">
        <v>224</v>
      </c>
      <c r="I225" s="122" t="s">
        <v>621</v>
      </c>
      <c r="J225" s="123" t="s">
        <v>582</v>
      </c>
      <c r="K225" s="124">
        <f t="shared" si="167"/>
        <v>39</v>
      </c>
      <c r="L225" s="125">
        <f t="shared" si="168"/>
        <v>0.21081081081081082</v>
      </c>
      <c r="M225" s="126" t="s">
        <v>556</v>
      </c>
      <c r="N225" s="127">
        <v>42647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39">
        <v>26</v>
      </c>
      <c r="B226" s="111">
        <v>42090</v>
      </c>
      <c r="C226" s="111"/>
      <c r="D226" s="112" t="s">
        <v>622</v>
      </c>
      <c r="E226" s="113" t="s">
        <v>580</v>
      </c>
      <c r="F226" s="114">
        <v>49.5</v>
      </c>
      <c r="G226" s="115"/>
      <c r="H226" s="115">
        <v>15.85</v>
      </c>
      <c r="I226" s="115">
        <v>67</v>
      </c>
      <c r="J226" s="134" t="s">
        <v>623</v>
      </c>
      <c r="K226" s="115">
        <f t="shared" si="167"/>
        <v>-33.65</v>
      </c>
      <c r="L226" s="135">
        <f t="shared" si="168"/>
        <v>-0.67979797979797973</v>
      </c>
      <c r="M226" s="132" t="s">
        <v>620</v>
      </c>
      <c r="N226" s="136">
        <v>43627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27</v>
      </c>
      <c r="B227" s="102">
        <v>42093</v>
      </c>
      <c r="C227" s="102"/>
      <c r="D227" s="103" t="s">
        <v>624</v>
      </c>
      <c r="E227" s="104" t="s">
        <v>580</v>
      </c>
      <c r="F227" s="105">
        <v>183.5</v>
      </c>
      <c r="G227" s="104"/>
      <c r="H227" s="104">
        <v>219</v>
      </c>
      <c r="I227" s="122">
        <v>218</v>
      </c>
      <c r="J227" s="123" t="s">
        <v>625</v>
      </c>
      <c r="K227" s="124">
        <f t="shared" si="167"/>
        <v>35.5</v>
      </c>
      <c r="L227" s="125">
        <f t="shared" si="168"/>
        <v>0.19346049046321526</v>
      </c>
      <c r="M227" s="126" t="s">
        <v>556</v>
      </c>
      <c r="N227" s="127">
        <v>42103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28</v>
      </c>
      <c r="B228" s="102">
        <v>42114</v>
      </c>
      <c r="C228" s="102"/>
      <c r="D228" s="103" t="s">
        <v>626</v>
      </c>
      <c r="E228" s="104" t="s">
        <v>580</v>
      </c>
      <c r="F228" s="105">
        <f>(227+237)/2</f>
        <v>232</v>
      </c>
      <c r="G228" s="104"/>
      <c r="H228" s="104">
        <v>298</v>
      </c>
      <c r="I228" s="122">
        <v>298</v>
      </c>
      <c r="J228" s="123" t="s">
        <v>582</v>
      </c>
      <c r="K228" s="124">
        <f t="shared" si="167"/>
        <v>66</v>
      </c>
      <c r="L228" s="125">
        <f t="shared" si="168"/>
        <v>0.28448275862068967</v>
      </c>
      <c r="M228" s="126" t="s">
        <v>556</v>
      </c>
      <c r="N228" s="127">
        <v>42823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29</v>
      </c>
      <c r="B229" s="102">
        <v>42128</v>
      </c>
      <c r="C229" s="102"/>
      <c r="D229" s="103" t="s">
        <v>627</v>
      </c>
      <c r="E229" s="104" t="s">
        <v>557</v>
      </c>
      <c r="F229" s="105">
        <v>385</v>
      </c>
      <c r="G229" s="104"/>
      <c r="H229" s="104">
        <f>212.5+331</f>
        <v>543.5</v>
      </c>
      <c r="I229" s="122">
        <v>510</v>
      </c>
      <c r="J229" s="123" t="s">
        <v>628</v>
      </c>
      <c r="K229" s="124">
        <f t="shared" si="167"/>
        <v>158.5</v>
      </c>
      <c r="L229" s="125">
        <f t="shared" si="168"/>
        <v>0.41168831168831171</v>
      </c>
      <c r="M229" s="126" t="s">
        <v>556</v>
      </c>
      <c r="N229" s="127">
        <v>42235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30</v>
      </c>
      <c r="B230" s="102">
        <v>42128</v>
      </c>
      <c r="C230" s="102"/>
      <c r="D230" s="103" t="s">
        <v>629</v>
      </c>
      <c r="E230" s="104" t="s">
        <v>557</v>
      </c>
      <c r="F230" s="105">
        <v>115.5</v>
      </c>
      <c r="G230" s="104"/>
      <c r="H230" s="104">
        <v>146</v>
      </c>
      <c r="I230" s="122">
        <v>142</v>
      </c>
      <c r="J230" s="123" t="s">
        <v>630</v>
      </c>
      <c r="K230" s="124">
        <f t="shared" si="167"/>
        <v>30.5</v>
      </c>
      <c r="L230" s="125">
        <f t="shared" si="168"/>
        <v>0.26406926406926406</v>
      </c>
      <c r="M230" s="126" t="s">
        <v>556</v>
      </c>
      <c r="N230" s="127">
        <v>42202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31</v>
      </c>
      <c r="B231" s="102">
        <v>42151</v>
      </c>
      <c r="C231" s="102"/>
      <c r="D231" s="103" t="s">
        <v>631</v>
      </c>
      <c r="E231" s="104" t="s">
        <v>557</v>
      </c>
      <c r="F231" s="105">
        <v>237.5</v>
      </c>
      <c r="G231" s="104"/>
      <c r="H231" s="104">
        <v>279.5</v>
      </c>
      <c r="I231" s="122">
        <v>278</v>
      </c>
      <c r="J231" s="123" t="s">
        <v>582</v>
      </c>
      <c r="K231" s="124">
        <f t="shared" si="167"/>
        <v>42</v>
      </c>
      <c r="L231" s="125">
        <f t="shared" si="168"/>
        <v>0.17684210526315788</v>
      </c>
      <c r="M231" s="126" t="s">
        <v>556</v>
      </c>
      <c r="N231" s="127">
        <v>42222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32</v>
      </c>
      <c r="B232" s="102">
        <v>42174</v>
      </c>
      <c r="C232" s="102"/>
      <c r="D232" s="103" t="s">
        <v>601</v>
      </c>
      <c r="E232" s="104" t="s">
        <v>580</v>
      </c>
      <c r="F232" s="105">
        <v>340</v>
      </c>
      <c r="G232" s="104"/>
      <c r="H232" s="104">
        <v>448</v>
      </c>
      <c r="I232" s="122">
        <v>448</v>
      </c>
      <c r="J232" s="123" t="s">
        <v>582</v>
      </c>
      <c r="K232" s="124">
        <f t="shared" si="167"/>
        <v>108</v>
      </c>
      <c r="L232" s="125">
        <f t="shared" si="168"/>
        <v>0.31764705882352939</v>
      </c>
      <c r="M232" s="126" t="s">
        <v>556</v>
      </c>
      <c r="N232" s="127">
        <v>43018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33</v>
      </c>
      <c r="B233" s="102">
        <v>42191</v>
      </c>
      <c r="C233" s="102"/>
      <c r="D233" s="103" t="s">
        <v>632</v>
      </c>
      <c r="E233" s="104" t="s">
        <v>580</v>
      </c>
      <c r="F233" s="105">
        <v>390</v>
      </c>
      <c r="G233" s="104"/>
      <c r="H233" s="104">
        <v>460</v>
      </c>
      <c r="I233" s="122">
        <v>460</v>
      </c>
      <c r="J233" s="123" t="s">
        <v>582</v>
      </c>
      <c r="K233" s="124">
        <f t="shared" ref="K233:K253" si="169">H233-F233</f>
        <v>70</v>
      </c>
      <c r="L233" s="125">
        <f t="shared" ref="L233:L253" si="170">K233/F233</f>
        <v>0.17948717948717949</v>
      </c>
      <c r="M233" s="126" t="s">
        <v>556</v>
      </c>
      <c r="N233" s="127">
        <v>42478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5">
        <v>34</v>
      </c>
      <c r="B234" s="106">
        <v>42195</v>
      </c>
      <c r="C234" s="106"/>
      <c r="D234" s="107" t="s">
        <v>633</v>
      </c>
      <c r="E234" s="108" t="s">
        <v>580</v>
      </c>
      <c r="F234" s="109">
        <v>122.5</v>
      </c>
      <c r="G234" s="109"/>
      <c r="H234" s="110">
        <v>61</v>
      </c>
      <c r="I234" s="128">
        <v>172</v>
      </c>
      <c r="J234" s="129" t="s">
        <v>634</v>
      </c>
      <c r="K234" s="130">
        <f t="shared" si="169"/>
        <v>-61.5</v>
      </c>
      <c r="L234" s="131">
        <f t="shared" si="170"/>
        <v>-0.50204081632653064</v>
      </c>
      <c r="M234" s="132" t="s">
        <v>620</v>
      </c>
      <c r="N234" s="133">
        <v>43333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35</v>
      </c>
      <c r="B235" s="102">
        <v>42219</v>
      </c>
      <c r="C235" s="102"/>
      <c r="D235" s="103" t="s">
        <v>635</v>
      </c>
      <c r="E235" s="104" t="s">
        <v>580</v>
      </c>
      <c r="F235" s="105">
        <v>297.5</v>
      </c>
      <c r="G235" s="104"/>
      <c r="H235" s="104">
        <v>350</v>
      </c>
      <c r="I235" s="122">
        <v>360</v>
      </c>
      <c r="J235" s="123" t="s">
        <v>636</v>
      </c>
      <c r="K235" s="124">
        <f t="shared" si="169"/>
        <v>52.5</v>
      </c>
      <c r="L235" s="125">
        <f t="shared" si="170"/>
        <v>0.17647058823529413</v>
      </c>
      <c r="M235" s="126" t="s">
        <v>556</v>
      </c>
      <c r="N235" s="127">
        <v>42232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36</v>
      </c>
      <c r="B236" s="102">
        <v>42219</v>
      </c>
      <c r="C236" s="102"/>
      <c r="D236" s="103" t="s">
        <v>637</v>
      </c>
      <c r="E236" s="104" t="s">
        <v>580</v>
      </c>
      <c r="F236" s="105">
        <v>115.5</v>
      </c>
      <c r="G236" s="104"/>
      <c r="H236" s="104">
        <v>149</v>
      </c>
      <c r="I236" s="122">
        <v>140</v>
      </c>
      <c r="J236" s="137" t="s">
        <v>638</v>
      </c>
      <c r="K236" s="124">
        <f t="shared" si="169"/>
        <v>33.5</v>
      </c>
      <c r="L236" s="125">
        <f t="shared" si="170"/>
        <v>0.29004329004329005</v>
      </c>
      <c r="M236" s="126" t="s">
        <v>556</v>
      </c>
      <c r="N236" s="127">
        <v>42740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37</v>
      </c>
      <c r="B237" s="102">
        <v>42251</v>
      </c>
      <c r="C237" s="102"/>
      <c r="D237" s="103" t="s">
        <v>631</v>
      </c>
      <c r="E237" s="104" t="s">
        <v>580</v>
      </c>
      <c r="F237" s="105">
        <v>226</v>
      </c>
      <c r="G237" s="104"/>
      <c r="H237" s="104">
        <v>292</v>
      </c>
      <c r="I237" s="122">
        <v>292</v>
      </c>
      <c r="J237" s="123" t="s">
        <v>639</v>
      </c>
      <c r="K237" s="124">
        <f t="shared" si="169"/>
        <v>66</v>
      </c>
      <c r="L237" s="125">
        <f t="shared" si="170"/>
        <v>0.29203539823008851</v>
      </c>
      <c r="M237" s="126" t="s">
        <v>556</v>
      </c>
      <c r="N237" s="127">
        <v>42286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38</v>
      </c>
      <c r="B238" s="102">
        <v>42254</v>
      </c>
      <c r="C238" s="102"/>
      <c r="D238" s="103" t="s">
        <v>626</v>
      </c>
      <c r="E238" s="104" t="s">
        <v>580</v>
      </c>
      <c r="F238" s="105">
        <v>232.5</v>
      </c>
      <c r="G238" s="104"/>
      <c r="H238" s="104">
        <v>312.5</v>
      </c>
      <c r="I238" s="122">
        <v>310</v>
      </c>
      <c r="J238" s="123" t="s">
        <v>582</v>
      </c>
      <c r="K238" s="124">
        <f t="shared" si="169"/>
        <v>80</v>
      </c>
      <c r="L238" s="125">
        <f t="shared" si="170"/>
        <v>0.34408602150537637</v>
      </c>
      <c r="M238" s="126" t="s">
        <v>556</v>
      </c>
      <c r="N238" s="127">
        <v>42823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39</v>
      </c>
      <c r="B239" s="102">
        <v>42268</v>
      </c>
      <c r="C239" s="102"/>
      <c r="D239" s="103" t="s">
        <v>640</v>
      </c>
      <c r="E239" s="104" t="s">
        <v>580</v>
      </c>
      <c r="F239" s="105">
        <v>196.5</v>
      </c>
      <c r="G239" s="104"/>
      <c r="H239" s="104">
        <v>238</v>
      </c>
      <c r="I239" s="122">
        <v>238</v>
      </c>
      <c r="J239" s="123" t="s">
        <v>639</v>
      </c>
      <c r="K239" s="124">
        <f t="shared" si="169"/>
        <v>41.5</v>
      </c>
      <c r="L239" s="125">
        <f t="shared" si="170"/>
        <v>0.21119592875318066</v>
      </c>
      <c r="M239" s="126" t="s">
        <v>556</v>
      </c>
      <c r="N239" s="127">
        <v>42291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40</v>
      </c>
      <c r="B240" s="102">
        <v>42271</v>
      </c>
      <c r="C240" s="102"/>
      <c r="D240" s="103" t="s">
        <v>579</v>
      </c>
      <c r="E240" s="104" t="s">
        <v>580</v>
      </c>
      <c r="F240" s="105">
        <v>65</v>
      </c>
      <c r="G240" s="104"/>
      <c r="H240" s="104">
        <v>82</v>
      </c>
      <c r="I240" s="122">
        <v>82</v>
      </c>
      <c r="J240" s="123" t="s">
        <v>639</v>
      </c>
      <c r="K240" s="124">
        <f t="shared" si="169"/>
        <v>17</v>
      </c>
      <c r="L240" s="125">
        <f t="shared" si="170"/>
        <v>0.26153846153846155</v>
      </c>
      <c r="M240" s="126" t="s">
        <v>556</v>
      </c>
      <c r="N240" s="127">
        <v>42578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41</v>
      </c>
      <c r="B241" s="102">
        <v>42291</v>
      </c>
      <c r="C241" s="102"/>
      <c r="D241" s="103" t="s">
        <v>641</v>
      </c>
      <c r="E241" s="104" t="s">
        <v>580</v>
      </c>
      <c r="F241" s="105">
        <v>144</v>
      </c>
      <c r="G241" s="104"/>
      <c r="H241" s="104">
        <v>182.5</v>
      </c>
      <c r="I241" s="122">
        <v>181</v>
      </c>
      <c r="J241" s="123" t="s">
        <v>639</v>
      </c>
      <c r="K241" s="124">
        <f t="shared" si="169"/>
        <v>38.5</v>
      </c>
      <c r="L241" s="125">
        <f t="shared" si="170"/>
        <v>0.2673611111111111</v>
      </c>
      <c r="M241" s="126" t="s">
        <v>556</v>
      </c>
      <c r="N241" s="127">
        <v>42817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42</v>
      </c>
      <c r="B242" s="102">
        <v>42291</v>
      </c>
      <c r="C242" s="102"/>
      <c r="D242" s="103" t="s">
        <v>642</v>
      </c>
      <c r="E242" s="104" t="s">
        <v>580</v>
      </c>
      <c r="F242" s="105">
        <v>264</v>
      </c>
      <c r="G242" s="104"/>
      <c r="H242" s="104">
        <v>311</v>
      </c>
      <c r="I242" s="122">
        <v>311</v>
      </c>
      <c r="J242" s="123" t="s">
        <v>639</v>
      </c>
      <c r="K242" s="124">
        <f t="shared" si="169"/>
        <v>47</v>
      </c>
      <c r="L242" s="125">
        <f t="shared" si="170"/>
        <v>0.17803030303030304</v>
      </c>
      <c r="M242" s="126" t="s">
        <v>556</v>
      </c>
      <c r="N242" s="127">
        <v>42604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43</v>
      </c>
      <c r="B243" s="102">
        <v>42318</v>
      </c>
      <c r="C243" s="102"/>
      <c r="D243" s="103" t="s">
        <v>643</v>
      </c>
      <c r="E243" s="104" t="s">
        <v>557</v>
      </c>
      <c r="F243" s="105">
        <v>549.5</v>
      </c>
      <c r="G243" s="104"/>
      <c r="H243" s="104">
        <v>630</v>
      </c>
      <c r="I243" s="122">
        <v>630</v>
      </c>
      <c r="J243" s="123" t="s">
        <v>639</v>
      </c>
      <c r="K243" s="124">
        <f t="shared" si="169"/>
        <v>80.5</v>
      </c>
      <c r="L243" s="125">
        <f t="shared" si="170"/>
        <v>0.1464968152866242</v>
      </c>
      <c r="M243" s="126" t="s">
        <v>556</v>
      </c>
      <c r="N243" s="127">
        <v>42419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44</v>
      </c>
      <c r="B244" s="102">
        <v>42342</v>
      </c>
      <c r="C244" s="102"/>
      <c r="D244" s="103" t="s">
        <v>644</v>
      </c>
      <c r="E244" s="104" t="s">
        <v>580</v>
      </c>
      <c r="F244" s="105">
        <v>1027.5</v>
      </c>
      <c r="G244" s="104"/>
      <c r="H244" s="104">
        <v>1315</v>
      </c>
      <c r="I244" s="122">
        <v>1250</v>
      </c>
      <c r="J244" s="123" t="s">
        <v>639</v>
      </c>
      <c r="K244" s="124">
        <f t="shared" si="169"/>
        <v>287.5</v>
      </c>
      <c r="L244" s="125">
        <f t="shared" si="170"/>
        <v>0.27980535279805352</v>
      </c>
      <c r="M244" s="126" t="s">
        <v>556</v>
      </c>
      <c r="N244" s="127">
        <v>43244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45</v>
      </c>
      <c r="B245" s="102">
        <v>42367</v>
      </c>
      <c r="C245" s="102"/>
      <c r="D245" s="103" t="s">
        <v>645</v>
      </c>
      <c r="E245" s="104" t="s">
        <v>580</v>
      </c>
      <c r="F245" s="105">
        <v>465</v>
      </c>
      <c r="G245" s="104"/>
      <c r="H245" s="104">
        <v>540</v>
      </c>
      <c r="I245" s="122">
        <v>540</v>
      </c>
      <c r="J245" s="123" t="s">
        <v>639</v>
      </c>
      <c r="K245" s="124">
        <f t="shared" si="169"/>
        <v>75</v>
      </c>
      <c r="L245" s="125">
        <f t="shared" si="170"/>
        <v>0.16129032258064516</v>
      </c>
      <c r="M245" s="126" t="s">
        <v>556</v>
      </c>
      <c r="N245" s="127">
        <v>42530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46</v>
      </c>
      <c r="B246" s="102">
        <v>42380</v>
      </c>
      <c r="C246" s="102"/>
      <c r="D246" s="103" t="s">
        <v>376</v>
      </c>
      <c r="E246" s="104" t="s">
        <v>557</v>
      </c>
      <c r="F246" s="105">
        <v>81</v>
      </c>
      <c r="G246" s="104"/>
      <c r="H246" s="104">
        <v>110</v>
      </c>
      <c r="I246" s="122">
        <v>110</v>
      </c>
      <c r="J246" s="123" t="s">
        <v>639</v>
      </c>
      <c r="K246" s="124">
        <f t="shared" si="169"/>
        <v>29</v>
      </c>
      <c r="L246" s="125">
        <f t="shared" si="170"/>
        <v>0.35802469135802467</v>
      </c>
      <c r="M246" s="126" t="s">
        <v>556</v>
      </c>
      <c r="N246" s="127">
        <v>42745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47</v>
      </c>
      <c r="B247" s="102">
        <v>42382</v>
      </c>
      <c r="C247" s="102"/>
      <c r="D247" s="103" t="s">
        <v>646</v>
      </c>
      <c r="E247" s="104" t="s">
        <v>557</v>
      </c>
      <c r="F247" s="105">
        <v>417.5</v>
      </c>
      <c r="G247" s="104"/>
      <c r="H247" s="104">
        <v>547</v>
      </c>
      <c r="I247" s="122">
        <v>535</v>
      </c>
      <c r="J247" s="123" t="s">
        <v>639</v>
      </c>
      <c r="K247" s="124">
        <f t="shared" si="169"/>
        <v>129.5</v>
      </c>
      <c r="L247" s="125">
        <f t="shared" si="170"/>
        <v>0.31017964071856285</v>
      </c>
      <c r="M247" s="126" t="s">
        <v>556</v>
      </c>
      <c r="N247" s="127">
        <v>42578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48</v>
      </c>
      <c r="B248" s="102">
        <v>42408</v>
      </c>
      <c r="C248" s="102"/>
      <c r="D248" s="103" t="s">
        <v>647</v>
      </c>
      <c r="E248" s="104" t="s">
        <v>580</v>
      </c>
      <c r="F248" s="105">
        <v>650</v>
      </c>
      <c r="G248" s="104"/>
      <c r="H248" s="104">
        <v>800</v>
      </c>
      <c r="I248" s="122">
        <v>800</v>
      </c>
      <c r="J248" s="123" t="s">
        <v>639</v>
      </c>
      <c r="K248" s="124">
        <f t="shared" si="169"/>
        <v>150</v>
      </c>
      <c r="L248" s="125">
        <f t="shared" si="170"/>
        <v>0.23076923076923078</v>
      </c>
      <c r="M248" s="126" t="s">
        <v>556</v>
      </c>
      <c r="N248" s="127">
        <v>43154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49</v>
      </c>
      <c r="B249" s="102">
        <v>42433</v>
      </c>
      <c r="C249" s="102"/>
      <c r="D249" s="103" t="s">
        <v>193</v>
      </c>
      <c r="E249" s="104" t="s">
        <v>580</v>
      </c>
      <c r="F249" s="105">
        <v>437.5</v>
      </c>
      <c r="G249" s="104"/>
      <c r="H249" s="104">
        <v>504.5</v>
      </c>
      <c r="I249" s="122">
        <v>522</v>
      </c>
      <c r="J249" s="123" t="s">
        <v>648</v>
      </c>
      <c r="K249" s="124">
        <f t="shared" si="169"/>
        <v>67</v>
      </c>
      <c r="L249" s="125">
        <f t="shared" si="170"/>
        <v>0.15314285714285714</v>
      </c>
      <c r="M249" s="126" t="s">
        <v>556</v>
      </c>
      <c r="N249" s="127">
        <v>42480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50</v>
      </c>
      <c r="B250" s="102">
        <v>42438</v>
      </c>
      <c r="C250" s="102"/>
      <c r="D250" s="103" t="s">
        <v>649</v>
      </c>
      <c r="E250" s="104" t="s">
        <v>580</v>
      </c>
      <c r="F250" s="105">
        <v>189.5</v>
      </c>
      <c r="G250" s="104"/>
      <c r="H250" s="104">
        <v>218</v>
      </c>
      <c r="I250" s="122">
        <v>218</v>
      </c>
      <c r="J250" s="123" t="s">
        <v>639</v>
      </c>
      <c r="K250" s="124">
        <f t="shared" si="169"/>
        <v>28.5</v>
      </c>
      <c r="L250" s="125">
        <f t="shared" si="170"/>
        <v>0.15039577836411611</v>
      </c>
      <c r="M250" s="126" t="s">
        <v>556</v>
      </c>
      <c r="N250" s="127">
        <v>43034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39">
        <v>51</v>
      </c>
      <c r="B251" s="111">
        <v>42471</v>
      </c>
      <c r="C251" s="111"/>
      <c r="D251" s="112" t="s">
        <v>650</v>
      </c>
      <c r="E251" s="113" t="s">
        <v>580</v>
      </c>
      <c r="F251" s="114">
        <v>36.5</v>
      </c>
      <c r="G251" s="115"/>
      <c r="H251" s="115">
        <v>15.85</v>
      </c>
      <c r="I251" s="115">
        <v>60</v>
      </c>
      <c r="J251" s="134" t="s">
        <v>651</v>
      </c>
      <c r="K251" s="130">
        <f t="shared" si="169"/>
        <v>-20.65</v>
      </c>
      <c r="L251" s="164">
        <f t="shared" si="170"/>
        <v>-0.5657534246575342</v>
      </c>
      <c r="M251" s="132" t="s">
        <v>620</v>
      </c>
      <c r="N251" s="165">
        <v>43627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52</v>
      </c>
      <c r="B252" s="102">
        <v>42472</v>
      </c>
      <c r="C252" s="102"/>
      <c r="D252" s="103" t="s">
        <v>652</v>
      </c>
      <c r="E252" s="104" t="s">
        <v>580</v>
      </c>
      <c r="F252" s="105">
        <v>93</v>
      </c>
      <c r="G252" s="104"/>
      <c r="H252" s="104">
        <v>149</v>
      </c>
      <c r="I252" s="122">
        <v>140</v>
      </c>
      <c r="J252" s="137" t="s">
        <v>653</v>
      </c>
      <c r="K252" s="124">
        <f t="shared" si="169"/>
        <v>56</v>
      </c>
      <c r="L252" s="125">
        <f t="shared" si="170"/>
        <v>0.60215053763440862</v>
      </c>
      <c r="M252" s="126" t="s">
        <v>556</v>
      </c>
      <c r="N252" s="127">
        <v>42740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53</v>
      </c>
      <c r="B253" s="102">
        <v>42472</v>
      </c>
      <c r="C253" s="102"/>
      <c r="D253" s="103" t="s">
        <v>654</v>
      </c>
      <c r="E253" s="104" t="s">
        <v>580</v>
      </c>
      <c r="F253" s="105">
        <v>130</v>
      </c>
      <c r="G253" s="104"/>
      <c r="H253" s="104">
        <v>150</v>
      </c>
      <c r="I253" s="122" t="s">
        <v>655</v>
      </c>
      <c r="J253" s="123" t="s">
        <v>639</v>
      </c>
      <c r="K253" s="124">
        <f t="shared" si="169"/>
        <v>20</v>
      </c>
      <c r="L253" s="125">
        <f t="shared" si="170"/>
        <v>0.15384615384615385</v>
      </c>
      <c r="M253" s="126" t="s">
        <v>556</v>
      </c>
      <c r="N253" s="127">
        <v>42564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54</v>
      </c>
      <c r="B254" s="102">
        <v>42473</v>
      </c>
      <c r="C254" s="102"/>
      <c r="D254" s="103" t="s">
        <v>344</v>
      </c>
      <c r="E254" s="104" t="s">
        <v>580</v>
      </c>
      <c r="F254" s="105">
        <v>196</v>
      </c>
      <c r="G254" s="104"/>
      <c r="H254" s="104">
        <v>299</v>
      </c>
      <c r="I254" s="122">
        <v>299</v>
      </c>
      <c r="J254" s="123" t="s">
        <v>639</v>
      </c>
      <c r="K254" s="124">
        <v>103</v>
      </c>
      <c r="L254" s="125">
        <v>0.52551020408163296</v>
      </c>
      <c r="M254" s="126" t="s">
        <v>556</v>
      </c>
      <c r="N254" s="127">
        <v>42620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55</v>
      </c>
      <c r="B255" s="102">
        <v>42473</v>
      </c>
      <c r="C255" s="102"/>
      <c r="D255" s="103" t="s">
        <v>713</v>
      </c>
      <c r="E255" s="104" t="s">
        <v>580</v>
      </c>
      <c r="F255" s="105">
        <v>88</v>
      </c>
      <c r="G255" s="104"/>
      <c r="H255" s="104">
        <v>103</v>
      </c>
      <c r="I255" s="122">
        <v>103</v>
      </c>
      <c r="J255" s="123" t="s">
        <v>639</v>
      </c>
      <c r="K255" s="124">
        <v>15</v>
      </c>
      <c r="L255" s="125">
        <v>0.170454545454545</v>
      </c>
      <c r="M255" s="126" t="s">
        <v>556</v>
      </c>
      <c r="N255" s="127">
        <v>42530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56</v>
      </c>
      <c r="B256" s="102">
        <v>42492</v>
      </c>
      <c r="C256" s="102"/>
      <c r="D256" s="103" t="s">
        <v>656</v>
      </c>
      <c r="E256" s="104" t="s">
        <v>580</v>
      </c>
      <c r="F256" s="105">
        <v>127.5</v>
      </c>
      <c r="G256" s="104"/>
      <c r="H256" s="104">
        <v>148</v>
      </c>
      <c r="I256" s="122" t="s">
        <v>657</v>
      </c>
      <c r="J256" s="123" t="s">
        <v>639</v>
      </c>
      <c r="K256" s="124">
        <f>H256-F256</f>
        <v>20.5</v>
      </c>
      <c r="L256" s="125">
        <f>K256/F256</f>
        <v>0.16078431372549021</v>
      </c>
      <c r="M256" s="126" t="s">
        <v>556</v>
      </c>
      <c r="N256" s="127">
        <v>42564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57</v>
      </c>
      <c r="B257" s="102">
        <v>42493</v>
      </c>
      <c r="C257" s="102"/>
      <c r="D257" s="103" t="s">
        <v>658</v>
      </c>
      <c r="E257" s="104" t="s">
        <v>580</v>
      </c>
      <c r="F257" s="105">
        <v>675</v>
      </c>
      <c r="G257" s="104"/>
      <c r="H257" s="104">
        <v>815</v>
      </c>
      <c r="I257" s="122" t="s">
        <v>659</v>
      </c>
      <c r="J257" s="123" t="s">
        <v>639</v>
      </c>
      <c r="K257" s="124">
        <f>H257-F257</f>
        <v>140</v>
      </c>
      <c r="L257" s="125">
        <f>K257/F257</f>
        <v>0.2074074074074074</v>
      </c>
      <c r="M257" s="126" t="s">
        <v>556</v>
      </c>
      <c r="N257" s="127">
        <v>43154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58</v>
      </c>
      <c r="B258" s="106">
        <v>42522</v>
      </c>
      <c r="C258" s="106"/>
      <c r="D258" s="107" t="s">
        <v>714</v>
      </c>
      <c r="E258" s="108" t="s">
        <v>580</v>
      </c>
      <c r="F258" s="109">
        <v>500</v>
      </c>
      <c r="G258" s="109"/>
      <c r="H258" s="110">
        <v>232.5</v>
      </c>
      <c r="I258" s="128" t="s">
        <v>715</v>
      </c>
      <c r="J258" s="129" t="s">
        <v>716</v>
      </c>
      <c r="K258" s="130">
        <f>H258-F258</f>
        <v>-267.5</v>
      </c>
      <c r="L258" s="131">
        <f>K258/F258</f>
        <v>-0.53500000000000003</v>
      </c>
      <c r="M258" s="132" t="s">
        <v>620</v>
      </c>
      <c r="N258" s="133">
        <v>43735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59</v>
      </c>
      <c r="B259" s="102">
        <v>42527</v>
      </c>
      <c r="C259" s="102"/>
      <c r="D259" s="103" t="s">
        <v>660</v>
      </c>
      <c r="E259" s="104" t="s">
        <v>580</v>
      </c>
      <c r="F259" s="105">
        <v>110</v>
      </c>
      <c r="G259" s="104"/>
      <c r="H259" s="104">
        <v>126.5</v>
      </c>
      <c r="I259" s="122">
        <v>125</v>
      </c>
      <c r="J259" s="123" t="s">
        <v>589</v>
      </c>
      <c r="K259" s="124">
        <f>H259-F259</f>
        <v>16.5</v>
      </c>
      <c r="L259" s="125">
        <f>K259/F259</f>
        <v>0.15</v>
      </c>
      <c r="M259" s="126" t="s">
        <v>556</v>
      </c>
      <c r="N259" s="127">
        <v>42552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60</v>
      </c>
      <c r="B260" s="102">
        <v>42538</v>
      </c>
      <c r="C260" s="102"/>
      <c r="D260" s="103" t="s">
        <v>661</v>
      </c>
      <c r="E260" s="104" t="s">
        <v>580</v>
      </c>
      <c r="F260" s="105">
        <v>44</v>
      </c>
      <c r="G260" s="104"/>
      <c r="H260" s="104">
        <v>69.5</v>
      </c>
      <c r="I260" s="122">
        <v>69.5</v>
      </c>
      <c r="J260" s="123" t="s">
        <v>662</v>
      </c>
      <c r="K260" s="124">
        <f>H260-F260</f>
        <v>25.5</v>
      </c>
      <c r="L260" s="125">
        <f>K260/F260</f>
        <v>0.57954545454545459</v>
      </c>
      <c r="M260" s="126" t="s">
        <v>556</v>
      </c>
      <c r="N260" s="127">
        <v>42977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61</v>
      </c>
      <c r="B261" s="102">
        <v>42549</v>
      </c>
      <c r="C261" s="102"/>
      <c r="D261" s="144" t="s">
        <v>717</v>
      </c>
      <c r="E261" s="104" t="s">
        <v>580</v>
      </c>
      <c r="F261" s="105">
        <v>262.5</v>
      </c>
      <c r="G261" s="104"/>
      <c r="H261" s="104">
        <v>340</v>
      </c>
      <c r="I261" s="122">
        <v>333</v>
      </c>
      <c r="J261" s="123" t="s">
        <v>718</v>
      </c>
      <c r="K261" s="124">
        <v>77.5</v>
      </c>
      <c r="L261" s="125">
        <v>0.29523809523809502</v>
      </c>
      <c r="M261" s="126" t="s">
        <v>556</v>
      </c>
      <c r="N261" s="127">
        <v>43017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62</v>
      </c>
      <c r="B262" s="102">
        <v>42549</v>
      </c>
      <c r="C262" s="102"/>
      <c r="D262" s="144" t="s">
        <v>719</v>
      </c>
      <c r="E262" s="104" t="s">
        <v>580</v>
      </c>
      <c r="F262" s="105">
        <v>840</v>
      </c>
      <c r="G262" s="104"/>
      <c r="H262" s="104">
        <v>1230</v>
      </c>
      <c r="I262" s="122">
        <v>1230</v>
      </c>
      <c r="J262" s="123" t="s">
        <v>639</v>
      </c>
      <c r="K262" s="124">
        <v>390</v>
      </c>
      <c r="L262" s="125">
        <v>0.46428571428571402</v>
      </c>
      <c r="M262" s="126" t="s">
        <v>556</v>
      </c>
      <c r="N262" s="127">
        <v>42649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0">
        <v>63</v>
      </c>
      <c r="B263" s="139">
        <v>42556</v>
      </c>
      <c r="C263" s="139"/>
      <c r="D263" s="140" t="s">
        <v>663</v>
      </c>
      <c r="E263" s="141" t="s">
        <v>580</v>
      </c>
      <c r="F263" s="142">
        <v>395</v>
      </c>
      <c r="G263" s="143"/>
      <c r="H263" s="143">
        <f>(468.5+342.5)/2</f>
        <v>405.5</v>
      </c>
      <c r="I263" s="143">
        <v>510</v>
      </c>
      <c r="J263" s="166" t="s">
        <v>664</v>
      </c>
      <c r="K263" s="167">
        <f t="shared" ref="K263:K269" si="171">H263-F263</f>
        <v>10.5</v>
      </c>
      <c r="L263" s="168">
        <f t="shared" ref="L263:L269" si="172">K263/F263</f>
        <v>2.6582278481012658E-2</v>
      </c>
      <c r="M263" s="169" t="s">
        <v>665</v>
      </c>
      <c r="N263" s="170">
        <v>43606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5">
        <v>64</v>
      </c>
      <c r="B264" s="106">
        <v>42584</v>
      </c>
      <c r="C264" s="106"/>
      <c r="D264" s="107" t="s">
        <v>666</v>
      </c>
      <c r="E264" s="108" t="s">
        <v>557</v>
      </c>
      <c r="F264" s="109">
        <f>169.5-12.8</f>
        <v>156.69999999999999</v>
      </c>
      <c r="G264" s="109"/>
      <c r="H264" s="110">
        <v>77</v>
      </c>
      <c r="I264" s="128" t="s">
        <v>667</v>
      </c>
      <c r="J264" s="359" t="s">
        <v>795</v>
      </c>
      <c r="K264" s="130">
        <f t="shared" si="171"/>
        <v>-79.699999999999989</v>
      </c>
      <c r="L264" s="131">
        <f t="shared" si="172"/>
        <v>-0.50861518825781749</v>
      </c>
      <c r="M264" s="132" t="s">
        <v>620</v>
      </c>
      <c r="N264" s="133">
        <v>43522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5">
        <v>65</v>
      </c>
      <c r="B265" s="106">
        <v>42586</v>
      </c>
      <c r="C265" s="106"/>
      <c r="D265" s="107" t="s">
        <v>668</v>
      </c>
      <c r="E265" s="108" t="s">
        <v>580</v>
      </c>
      <c r="F265" s="109">
        <v>400</v>
      </c>
      <c r="G265" s="109"/>
      <c r="H265" s="110">
        <v>305</v>
      </c>
      <c r="I265" s="128">
        <v>475</v>
      </c>
      <c r="J265" s="129" t="s">
        <v>669</v>
      </c>
      <c r="K265" s="130">
        <f t="shared" si="171"/>
        <v>-95</v>
      </c>
      <c r="L265" s="131">
        <f t="shared" si="172"/>
        <v>-0.23749999999999999</v>
      </c>
      <c r="M265" s="132" t="s">
        <v>620</v>
      </c>
      <c r="N265" s="133">
        <v>43606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66</v>
      </c>
      <c r="B266" s="102">
        <v>42593</v>
      </c>
      <c r="C266" s="102"/>
      <c r="D266" s="103" t="s">
        <v>670</v>
      </c>
      <c r="E266" s="104" t="s">
        <v>580</v>
      </c>
      <c r="F266" s="105">
        <v>86.5</v>
      </c>
      <c r="G266" s="104"/>
      <c r="H266" s="104">
        <v>130</v>
      </c>
      <c r="I266" s="122">
        <v>130</v>
      </c>
      <c r="J266" s="137" t="s">
        <v>671</v>
      </c>
      <c r="K266" s="124">
        <f t="shared" si="171"/>
        <v>43.5</v>
      </c>
      <c r="L266" s="125">
        <f t="shared" si="172"/>
        <v>0.50289017341040465</v>
      </c>
      <c r="M266" s="126" t="s">
        <v>556</v>
      </c>
      <c r="N266" s="127">
        <v>43091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5">
        <v>67</v>
      </c>
      <c r="B267" s="106">
        <v>42600</v>
      </c>
      <c r="C267" s="106"/>
      <c r="D267" s="107" t="s">
        <v>367</v>
      </c>
      <c r="E267" s="108" t="s">
        <v>580</v>
      </c>
      <c r="F267" s="109">
        <v>133.5</v>
      </c>
      <c r="G267" s="109"/>
      <c r="H267" s="110">
        <v>126.5</v>
      </c>
      <c r="I267" s="128">
        <v>178</v>
      </c>
      <c r="J267" s="129" t="s">
        <v>672</v>
      </c>
      <c r="K267" s="130">
        <f t="shared" si="171"/>
        <v>-7</v>
      </c>
      <c r="L267" s="131">
        <f t="shared" si="172"/>
        <v>-5.2434456928838954E-2</v>
      </c>
      <c r="M267" s="132" t="s">
        <v>620</v>
      </c>
      <c r="N267" s="133">
        <v>42615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68</v>
      </c>
      <c r="B268" s="102">
        <v>42613</v>
      </c>
      <c r="C268" s="102"/>
      <c r="D268" s="103" t="s">
        <v>673</v>
      </c>
      <c r="E268" s="104" t="s">
        <v>580</v>
      </c>
      <c r="F268" s="105">
        <v>560</v>
      </c>
      <c r="G268" s="104"/>
      <c r="H268" s="104">
        <v>725</v>
      </c>
      <c r="I268" s="122">
        <v>725</v>
      </c>
      <c r="J268" s="123" t="s">
        <v>582</v>
      </c>
      <c r="K268" s="124">
        <f t="shared" si="171"/>
        <v>165</v>
      </c>
      <c r="L268" s="125">
        <f t="shared" si="172"/>
        <v>0.29464285714285715</v>
      </c>
      <c r="M268" s="126" t="s">
        <v>556</v>
      </c>
      <c r="N268" s="127">
        <v>42456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69</v>
      </c>
      <c r="B269" s="102">
        <v>42614</v>
      </c>
      <c r="C269" s="102"/>
      <c r="D269" s="103" t="s">
        <v>674</v>
      </c>
      <c r="E269" s="104" t="s">
        <v>580</v>
      </c>
      <c r="F269" s="105">
        <v>160.5</v>
      </c>
      <c r="G269" s="104"/>
      <c r="H269" s="104">
        <v>210</v>
      </c>
      <c r="I269" s="122">
        <v>210</v>
      </c>
      <c r="J269" s="123" t="s">
        <v>582</v>
      </c>
      <c r="K269" s="124">
        <f t="shared" si="171"/>
        <v>49.5</v>
      </c>
      <c r="L269" s="125">
        <f t="shared" si="172"/>
        <v>0.30841121495327101</v>
      </c>
      <c r="M269" s="126" t="s">
        <v>556</v>
      </c>
      <c r="N269" s="127">
        <v>42871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70</v>
      </c>
      <c r="B270" s="102">
        <v>42646</v>
      </c>
      <c r="C270" s="102"/>
      <c r="D270" s="144" t="s">
        <v>390</v>
      </c>
      <c r="E270" s="104" t="s">
        <v>580</v>
      </c>
      <c r="F270" s="105">
        <v>430</v>
      </c>
      <c r="G270" s="104"/>
      <c r="H270" s="104">
        <v>596</v>
      </c>
      <c r="I270" s="122">
        <v>575</v>
      </c>
      <c r="J270" s="123" t="s">
        <v>720</v>
      </c>
      <c r="K270" s="124">
        <v>166</v>
      </c>
      <c r="L270" s="125">
        <v>0.38604651162790699</v>
      </c>
      <c r="M270" s="126" t="s">
        <v>556</v>
      </c>
      <c r="N270" s="127">
        <v>42769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71</v>
      </c>
      <c r="B271" s="102">
        <v>42657</v>
      </c>
      <c r="C271" s="102"/>
      <c r="D271" s="103" t="s">
        <v>675</v>
      </c>
      <c r="E271" s="104" t="s">
        <v>580</v>
      </c>
      <c r="F271" s="105">
        <v>280</v>
      </c>
      <c r="G271" s="104"/>
      <c r="H271" s="104">
        <v>345</v>
      </c>
      <c r="I271" s="122">
        <v>345</v>
      </c>
      <c r="J271" s="123" t="s">
        <v>582</v>
      </c>
      <c r="K271" s="124">
        <f t="shared" ref="K271:K276" si="173">H271-F271</f>
        <v>65</v>
      </c>
      <c r="L271" s="125">
        <f>K271/F271</f>
        <v>0.23214285714285715</v>
      </c>
      <c r="M271" s="126" t="s">
        <v>556</v>
      </c>
      <c r="N271" s="127">
        <v>42814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72</v>
      </c>
      <c r="B272" s="102">
        <v>42657</v>
      </c>
      <c r="C272" s="102"/>
      <c r="D272" s="103" t="s">
        <v>676</v>
      </c>
      <c r="E272" s="104" t="s">
        <v>580</v>
      </c>
      <c r="F272" s="105">
        <v>245</v>
      </c>
      <c r="G272" s="104"/>
      <c r="H272" s="104">
        <v>325.5</v>
      </c>
      <c r="I272" s="122">
        <v>330</v>
      </c>
      <c r="J272" s="123" t="s">
        <v>677</v>
      </c>
      <c r="K272" s="124">
        <f t="shared" si="173"/>
        <v>80.5</v>
      </c>
      <c r="L272" s="125">
        <f>K272/F272</f>
        <v>0.32857142857142857</v>
      </c>
      <c r="M272" s="126" t="s">
        <v>556</v>
      </c>
      <c r="N272" s="127">
        <v>42769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73</v>
      </c>
      <c r="B273" s="102">
        <v>42660</v>
      </c>
      <c r="C273" s="102"/>
      <c r="D273" s="103" t="s">
        <v>340</v>
      </c>
      <c r="E273" s="104" t="s">
        <v>580</v>
      </c>
      <c r="F273" s="105">
        <v>125</v>
      </c>
      <c r="G273" s="104"/>
      <c r="H273" s="104">
        <v>160</v>
      </c>
      <c r="I273" s="122">
        <v>160</v>
      </c>
      <c r="J273" s="123" t="s">
        <v>639</v>
      </c>
      <c r="K273" s="124">
        <f t="shared" si="173"/>
        <v>35</v>
      </c>
      <c r="L273" s="125">
        <v>0.28000000000000003</v>
      </c>
      <c r="M273" s="126" t="s">
        <v>556</v>
      </c>
      <c r="N273" s="127">
        <v>42803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74</v>
      </c>
      <c r="B274" s="102">
        <v>42660</v>
      </c>
      <c r="C274" s="102"/>
      <c r="D274" s="103" t="s">
        <v>455</v>
      </c>
      <c r="E274" s="104" t="s">
        <v>580</v>
      </c>
      <c r="F274" s="105">
        <v>114</v>
      </c>
      <c r="G274" s="104"/>
      <c r="H274" s="104">
        <v>145</v>
      </c>
      <c r="I274" s="122">
        <v>145</v>
      </c>
      <c r="J274" s="123" t="s">
        <v>639</v>
      </c>
      <c r="K274" s="124">
        <f t="shared" si="173"/>
        <v>31</v>
      </c>
      <c r="L274" s="125">
        <f>K274/F274</f>
        <v>0.27192982456140352</v>
      </c>
      <c r="M274" s="126" t="s">
        <v>556</v>
      </c>
      <c r="N274" s="127">
        <v>42859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75</v>
      </c>
      <c r="B275" s="102">
        <v>42660</v>
      </c>
      <c r="C275" s="102"/>
      <c r="D275" s="103" t="s">
        <v>678</v>
      </c>
      <c r="E275" s="104" t="s">
        <v>580</v>
      </c>
      <c r="F275" s="105">
        <v>212</v>
      </c>
      <c r="G275" s="104"/>
      <c r="H275" s="104">
        <v>280</v>
      </c>
      <c r="I275" s="122">
        <v>276</v>
      </c>
      <c r="J275" s="123" t="s">
        <v>679</v>
      </c>
      <c r="K275" s="124">
        <f t="shared" si="173"/>
        <v>68</v>
      </c>
      <c r="L275" s="125">
        <f>K275/F275</f>
        <v>0.32075471698113206</v>
      </c>
      <c r="M275" s="126" t="s">
        <v>556</v>
      </c>
      <c r="N275" s="127">
        <v>42858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76</v>
      </c>
      <c r="B276" s="102">
        <v>42678</v>
      </c>
      <c r="C276" s="102"/>
      <c r="D276" s="103" t="s">
        <v>149</v>
      </c>
      <c r="E276" s="104" t="s">
        <v>580</v>
      </c>
      <c r="F276" s="105">
        <v>155</v>
      </c>
      <c r="G276" s="104"/>
      <c r="H276" s="104">
        <v>210</v>
      </c>
      <c r="I276" s="122">
        <v>210</v>
      </c>
      <c r="J276" s="123" t="s">
        <v>680</v>
      </c>
      <c r="K276" s="124">
        <f t="shared" si="173"/>
        <v>55</v>
      </c>
      <c r="L276" s="125">
        <f>K276/F276</f>
        <v>0.35483870967741937</v>
      </c>
      <c r="M276" s="126" t="s">
        <v>556</v>
      </c>
      <c r="N276" s="127">
        <v>42944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5">
        <v>77</v>
      </c>
      <c r="B277" s="106">
        <v>42710</v>
      </c>
      <c r="C277" s="106"/>
      <c r="D277" s="107" t="s">
        <v>721</v>
      </c>
      <c r="E277" s="108" t="s">
        <v>580</v>
      </c>
      <c r="F277" s="109">
        <v>150.5</v>
      </c>
      <c r="G277" s="109"/>
      <c r="H277" s="110">
        <v>72.5</v>
      </c>
      <c r="I277" s="128">
        <v>174</v>
      </c>
      <c r="J277" s="129" t="s">
        <v>722</v>
      </c>
      <c r="K277" s="130">
        <v>-78</v>
      </c>
      <c r="L277" s="131">
        <v>-0.51827242524916906</v>
      </c>
      <c r="M277" s="132" t="s">
        <v>620</v>
      </c>
      <c r="N277" s="133">
        <v>43333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78</v>
      </c>
      <c r="B278" s="102">
        <v>42712</v>
      </c>
      <c r="C278" s="102"/>
      <c r="D278" s="103" t="s">
        <v>123</v>
      </c>
      <c r="E278" s="104" t="s">
        <v>580</v>
      </c>
      <c r="F278" s="105">
        <v>380</v>
      </c>
      <c r="G278" s="104"/>
      <c r="H278" s="104">
        <v>478</v>
      </c>
      <c r="I278" s="122">
        <v>468</v>
      </c>
      <c r="J278" s="123" t="s">
        <v>639</v>
      </c>
      <c r="K278" s="124">
        <f>H278-F278</f>
        <v>98</v>
      </c>
      <c r="L278" s="125">
        <f>K278/F278</f>
        <v>0.25789473684210529</v>
      </c>
      <c r="M278" s="126" t="s">
        <v>556</v>
      </c>
      <c r="N278" s="127">
        <v>43025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79</v>
      </c>
      <c r="B279" s="102">
        <v>42734</v>
      </c>
      <c r="C279" s="102"/>
      <c r="D279" s="103" t="s">
        <v>244</v>
      </c>
      <c r="E279" s="104" t="s">
        <v>580</v>
      </c>
      <c r="F279" s="105">
        <v>305</v>
      </c>
      <c r="G279" s="104"/>
      <c r="H279" s="104">
        <v>375</v>
      </c>
      <c r="I279" s="122">
        <v>375</v>
      </c>
      <c r="J279" s="123" t="s">
        <v>639</v>
      </c>
      <c r="K279" s="124">
        <f>H279-F279</f>
        <v>70</v>
      </c>
      <c r="L279" s="125">
        <f>K279/F279</f>
        <v>0.22950819672131148</v>
      </c>
      <c r="M279" s="126" t="s">
        <v>556</v>
      </c>
      <c r="N279" s="127">
        <v>42768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80</v>
      </c>
      <c r="B280" s="102">
        <v>42739</v>
      </c>
      <c r="C280" s="102"/>
      <c r="D280" s="103" t="s">
        <v>342</v>
      </c>
      <c r="E280" s="104" t="s">
        <v>580</v>
      </c>
      <c r="F280" s="105">
        <v>99.5</v>
      </c>
      <c r="G280" s="104"/>
      <c r="H280" s="104">
        <v>158</v>
      </c>
      <c r="I280" s="122">
        <v>158</v>
      </c>
      <c r="J280" s="123" t="s">
        <v>639</v>
      </c>
      <c r="K280" s="124">
        <f>H280-F280</f>
        <v>58.5</v>
      </c>
      <c r="L280" s="125">
        <f>K280/F280</f>
        <v>0.5879396984924623</v>
      </c>
      <c r="M280" s="126" t="s">
        <v>556</v>
      </c>
      <c r="N280" s="127">
        <v>42898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81</v>
      </c>
      <c r="B281" s="102">
        <v>42739</v>
      </c>
      <c r="C281" s="102"/>
      <c r="D281" s="103" t="s">
        <v>342</v>
      </c>
      <c r="E281" s="104" t="s">
        <v>580</v>
      </c>
      <c r="F281" s="105">
        <v>99.5</v>
      </c>
      <c r="G281" s="104"/>
      <c r="H281" s="104">
        <v>158</v>
      </c>
      <c r="I281" s="122">
        <v>158</v>
      </c>
      <c r="J281" s="123" t="s">
        <v>639</v>
      </c>
      <c r="K281" s="124">
        <v>58.5</v>
      </c>
      <c r="L281" s="125">
        <v>0.58793969849246197</v>
      </c>
      <c r="M281" s="126" t="s">
        <v>556</v>
      </c>
      <c r="N281" s="127">
        <v>42898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82</v>
      </c>
      <c r="B282" s="102">
        <v>42786</v>
      </c>
      <c r="C282" s="102"/>
      <c r="D282" s="103" t="s">
        <v>166</v>
      </c>
      <c r="E282" s="104" t="s">
        <v>580</v>
      </c>
      <c r="F282" s="105">
        <v>140.5</v>
      </c>
      <c r="G282" s="104"/>
      <c r="H282" s="104">
        <v>220</v>
      </c>
      <c r="I282" s="122">
        <v>220</v>
      </c>
      <c r="J282" s="123" t="s">
        <v>639</v>
      </c>
      <c r="K282" s="124">
        <f>H282-F282</f>
        <v>79.5</v>
      </c>
      <c r="L282" s="125">
        <f>K282/F282</f>
        <v>0.5658362989323843</v>
      </c>
      <c r="M282" s="126" t="s">
        <v>556</v>
      </c>
      <c r="N282" s="127">
        <v>42864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83</v>
      </c>
      <c r="B283" s="102">
        <v>42786</v>
      </c>
      <c r="C283" s="102"/>
      <c r="D283" s="103" t="s">
        <v>723</v>
      </c>
      <c r="E283" s="104" t="s">
        <v>580</v>
      </c>
      <c r="F283" s="105">
        <v>202.5</v>
      </c>
      <c r="G283" s="104"/>
      <c r="H283" s="104">
        <v>234</v>
      </c>
      <c r="I283" s="122">
        <v>234</v>
      </c>
      <c r="J283" s="123" t="s">
        <v>639</v>
      </c>
      <c r="K283" s="124">
        <v>31.5</v>
      </c>
      <c r="L283" s="125">
        <v>0.155555555555556</v>
      </c>
      <c r="M283" s="126" t="s">
        <v>556</v>
      </c>
      <c r="N283" s="127">
        <v>42836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84</v>
      </c>
      <c r="B284" s="102">
        <v>42818</v>
      </c>
      <c r="C284" s="102"/>
      <c r="D284" s="103" t="s">
        <v>517</v>
      </c>
      <c r="E284" s="104" t="s">
        <v>580</v>
      </c>
      <c r="F284" s="105">
        <v>300.5</v>
      </c>
      <c r="G284" s="104"/>
      <c r="H284" s="104">
        <v>417.5</v>
      </c>
      <c r="I284" s="122">
        <v>420</v>
      </c>
      <c r="J284" s="123" t="s">
        <v>681</v>
      </c>
      <c r="K284" s="124">
        <f>H284-F284</f>
        <v>117</v>
      </c>
      <c r="L284" s="125">
        <f>K284/F284</f>
        <v>0.38935108153078202</v>
      </c>
      <c r="M284" s="126" t="s">
        <v>556</v>
      </c>
      <c r="N284" s="127">
        <v>43070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85</v>
      </c>
      <c r="B285" s="102">
        <v>42818</v>
      </c>
      <c r="C285" s="102"/>
      <c r="D285" s="103" t="s">
        <v>719</v>
      </c>
      <c r="E285" s="104" t="s">
        <v>580</v>
      </c>
      <c r="F285" s="105">
        <v>850</v>
      </c>
      <c r="G285" s="104"/>
      <c r="H285" s="104">
        <v>1042.5</v>
      </c>
      <c r="I285" s="122">
        <v>1023</v>
      </c>
      <c r="J285" s="123" t="s">
        <v>724</v>
      </c>
      <c r="K285" s="124">
        <v>192.5</v>
      </c>
      <c r="L285" s="125">
        <v>0.22647058823529401</v>
      </c>
      <c r="M285" s="126" t="s">
        <v>556</v>
      </c>
      <c r="N285" s="127">
        <v>42830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86</v>
      </c>
      <c r="B286" s="102">
        <v>42830</v>
      </c>
      <c r="C286" s="102"/>
      <c r="D286" s="103" t="s">
        <v>471</v>
      </c>
      <c r="E286" s="104" t="s">
        <v>580</v>
      </c>
      <c r="F286" s="105">
        <v>785</v>
      </c>
      <c r="G286" s="104"/>
      <c r="H286" s="104">
        <v>930</v>
      </c>
      <c r="I286" s="122">
        <v>920</v>
      </c>
      <c r="J286" s="123" t="s">
        <v>682</v>
      </c>
      <c r="K286" s="124">
        <f>H286-F286</f>
        <v>145</v>
      </c>
      <c r="L286" s="125">
        <f>K286/F286</f>
        <v>0.18471337579617833</v>
      </c>
      <c r="M286" s="126" t="s">
        <v>556</v>
      </c>
      <c r="N286" s="127">
        <v>42976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5">
        <v>87</v>
      </c>
      <c r="B287" s="106">
        <v>42831</v>
      </c>
      <c r="C287" s="106"/>
      <c r="D287" s="107" t="s">
        <v>725</v>
      </c>
      <c r="E287" s="108" t="s">
        <v>580</v>
      </c>
      <c r="F287" s="109">
        <v>40</v>
      </c>
      <c r="G287" s="109"/>
      <c r="H287" s="110">
        <v>13.1</v>
      </c>
      <c r="I287" s="128">
        <v>60</v>
      </c>
      <c r="J287" s="134" t="s">
        <v>726</v>
      </c>
      <c r="K287" s="130">
        <v>-26.9</v>
      </c>
      <c r="L287" s="131">
        <v>-0.67249999999999999</v>
      </c>
      <c r="M287" s="132" t="s">
        <v>620</v>
      </c>
      <c r="N287" s="133">
        <v>43138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88</v>
      </c>
      <c r="B288" s="102">
        <v>42837</v>
      </c>
      <c r="C288" s="102"/>
      <c r="D288" s="103" t="s">
        <v>87</v>
      </c>
      <c r="E288" s="104" t="s">
        <v>580</v>
      </c>
      <c r="F288" s="105">
        <v>289.5</v>
      </c>
      <c r="G288" s="104"/>
      <c r="H288" s="104">
        <v>354</v>
      </c>
      <c r="I288" s="122">
        <v>360</v>
      </c>
      <c r="J288" s="123" t="s">
        <v>683</v>
      </c>
      <c r="K288" s="124">
        <f t="shared" ref="K288:K296" si="174">H288-F288</f>
        <v>64.5</v>
      </c>
      <c r="L288" s="125">
        <f t="shared" ref="L288:L296" si="175">K288/F288</f>
        <v>0.22279792746113988</v>
      </c>
      <c r="M288" s="126" t="s">
        <v>556</v>
      </c>
      <c r="N288" s="127">
        <v>43040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89</v>
      </c>
      <c r="B289" s="102">
        <v>42845</v>
      </c>
      <c r="C289" s="102"/>
      <c r="D289" s="103" t="s">
        <v>416</v>
      </c>
      <c r="E289" s="104" t="s">
        <v>580</v>
      </c>
      <c r="F289" s="105">
        <v>700</v>
      </c>
      <c r="G289" s="104"/>
      <c r="H289" s="104">
        <v>840</v>
      </c>
      <c r="I289" s="122">
        <v>840</v>
      </c>
      <c r="J289" s="123" t="s">
        <v>684</v>
      </c>
      <c r="K289" s="124">
        <f t="shared" si="174"/>
        <v>140</v>
      </c>
      <c r="L289" s="125">
        <f t="shared" si="175"/>
        <v>0.2</v>
      </c>
      <c r="M289" s="126" t="s">
        <v>556</v>
      </c>
      <c r="N289" s="127">
        <v>42893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90</v>
      </c>
      <c r="B290" s="102">
        <v>42887</v>
      </c>
      <c r="C290" s="102"/>
      <c r="D290" s="144" t="s">
        <v>353</v>
      </c>
      <c r="E290" s="104" t="s">
        <v>580</v>
      </c>
      <c r="F290" s="105">
        <v>130</v>
      </c>
      <c r="G290" s="104"/>
      <c r="H290" s="104">
        <v>144.25</v>
      </c>
      <c r="I290" s="122">
        <v>170</v>
      </c>
      <c r="J290" s="123" t="s">
        <v>685</v>
      </c>
      <c r="K290" s="124">
        <f t="shared" si="174"/>
        <v>14.25</v>
      </c>
      <c r="L290" s="125">
        <f t="shared" si="175"/>
        <v>0.10961538461538461</v>
      </c>
      <c r="M290" s="126" t="s">
        <v>556</v>
      </c>
      <c r="N290" s="127">
        <v>43675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91</v>
      </c>
      <c r="B291" s="102">
        <v>42901</v>
      </c>
      <c r="C291" s="102"/>
      <c r="D291" s="144" t="s">
        <v>686</v>
      </c>
      <c r="E291" s="104" t="s">
        <v>580</v>
      </c>
      <c r="F291" s="105">
        <v>214.5</v>
      </c>
      <c r="G291" s="104"/>
      <c r="H291" s="104">
        <v>262</v>
      </c>
      <c r="I291" s="122">
        <v>262</v>
      </c>
      <c r="J291" s="123" t="s">
        <v>687</v>
      </c>
      <c r="K291" s="124">
        <f t="shared" si="174"/>
        <v>47.5</v>
      </c>
      <c r="L291" s="125">
        <f t="shared" si="175"/>
        <v>0.22144522144522144</v>
      </c>
      <c r="M291" s="126" t="s">
        <v>556</v>
      </c>
      <c r="N291" s="127">
        <v>42977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92</v>
      </c>
      <c r="B292" s="150">
        <v>42933</v>
      </c>
      <c r="C292" s="150"/>
      <c r="D292" s="151" t="s">
        <v>688</v>
      </c>
      <c r="E292" s="152" t="s">
        <v>580</v>
      </c>
      <c r="F292" s="153">
        <v>370</v>
      </c>
      <c r="G292" s="152"/>
      <c r="H292" s="152">
        <v>447.5</v>
      </c>
      <c r="I292" s="174">
        <v>450</v>
      </c>
      <c r="J292" s="218" t="s">
        <v>639</v>
      </c>
      <c r="K292" s="124">
        <f t="shared" si="174"/>
        <v>77.5</v>
      </c>
      <c r="L292" s="176">
        <f t="shared" si="175"/>
        <v>0.20945945945945946</v>
      </c>
      <c r="M292" s="177" t="s">
        <v>556</v>
      </c>
      <c r="N292" s="178">
        <v>43035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93</v>
      </c>
      <c r="B293" s="150">
        <v>42943</v>
      </c>
      <c r="C293" s="150"/>
      <c r="D293" s="151" t="s">
        <v>164</v>
      </c>
      <c r="E293" s="152" t="s">
        <v>580</v>
      </c>
      <c r="F293" s="153">
        <v>657.5</v>
      </c>
      <c r="G293" s="152"/>
      <c r="H293" s="152">
        <v>825</v>
      </c>
      <c r="I293" s="174">
        <v>820</v>
      </c>
      <c r="J293" s="218" t="s">
        <v>639</v>
      </c>
      <c r="K293" s="124">
        <f t="shared" si="174"/>
        <v>167.5</v>
      </c>
      <c r="L293" s="176">
        <f t="shared" si="175"/>
        <v>0.25475285171102663</v>
      </c>
      <c r="M293" s="177" t="s">
        <v>556</v>
      </c>
      <c r="N293" s="178">
        <v>43090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94</v>
      </c>
      <c r="B294" s="102">
        <v>42964</v>
      </c>
      <c r="C294" s="102"/>
      <c r="D294" s="103" t="s">
        <v>357</v>
      </c>
      <c r="E294" s="104" t="s">
        <v>580</v>
      </c>
      <c r="F294" s="105">
        <v>605</v>
      </c>
      <c r="G294" s="104"/>
      <c r="H294" s="104">
        <v>750</v>
      </c>
      <c r="I294" s="122">
        <v>750</v>
      </c>
      <c r="J294" s="123" t="s">
        <v>682</v>
      </c>
      <c r="K294" s="124">
        <f t="shared" si="174"/>
        <v>145</v>
      </c>
      <c r="L294" s="125">
        <f t="shared" si="175"/>
        <v>0.23966942148760331</v>
      </c>
      <c r="M294" s="126" t="s">
        <v>556</v>
      </c>
      <c r="N294" s="127">
        <v>43027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41">
        <v>95</v>
      </c>
      <c r="B295" s="145">
        <v>42979</v>
      </c>
      <c r="C295" s="145"/>
      <c r="D295" s="146" t="s">
        <v>475</v>
      </c>
      <c r="E295" s="147" t="s">
        <v>580</v>
      </c>
      <c r="F295" s="148">
        <v>255</v>
      </c>
      <c r="G295" s="149"/>
      <c r="H295" s="149">
        <v>217.25</v>
      </c>
      <c r="I295" s="149">
        <v>320</v>
      </c>
      <c r="J295" s="171" t="s">
        <v>689</v>
      </c>
      <c r="K295" s="130">
        <f t="shared" si="174"/>
        <v>-37.75</v>
      </c>
      <c r="L295" s="172">
        <f t="shared" si="175"/>
        <v>-0.14803921568627451</v>
      </c>
      <c r="M295" s="132" t="s">
        <v>620</v>
      </c>
      <c r="N295" s="173">
        <v>43661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96</v>
      </c>
      <c r="B296" s="102">
        <v>42997</v>
      </c>
      <c r="C296" s="102"/>
      <c r="D296" s="103" t="s">
        <v>690</v>
      </c>
      <c r="E296" s="104" t="s">
        <v>580</v>
      </c>
      <c r="F296" s="105">
        <v>215</v>
      </c>
      <c r="G296" s="104"/>
      <c r="H296" s="104">
        <v>258</v>
      </c>
      <c r="I296" s="122">
        <v>258</v>
      </c>
      <c r="J296" s="123" t="s">
        <v>639</v>
      </c>
      <c r="K296" s="124">
        <f t="shared" si="174"/>
        <v>43</v>
      </c>
      <c r="L296" s="125">
        <f t="shared" si="175"/>
        <v>0.2</v>
      </c>
      <c r="M296" s="126" t="s">
        <v>556</v>
      </c>
      <c r="N296" s="127">
        <v>43040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97</v>
      </c>
      <c r="B297" s="102">
        <v>42997</v>
      </c>
      <c r="C297" s="102"/>
      <c r="D297" s="103" t="s">
        <v>690</v>
      </c>
      <c r="E297" s="104" t="s">
        <v>580</v>
      </c>
      <c r="F297" s="105">
        <v>215</v>
      </c>
      <c r="G297" s="104"/>
      <c r="H297" s="104">
        <v>258</v>
      </c>
      <c r="I297" s="122">
        <v>258</v>
      </c>
      <c r="J297" s="218" t="s">
        <v>639</v>
      </c>
      <c r="K297" s="124">
        <v>43</v>
      </c>
      <c r="L297" s="125">
        <v>0.2</v>
      </c>
      <c r="M297" s="126" t="s">
        <v>556</v>
      </c>
      <c r="N297" s="127">
        <v>43040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98</v>
      </c>
      <c r="B298" s="198">
        <v>42998</v>
      </c>
      <c r="C298" s="198"/>
      <c r="D298" s="350" t="s">
        <v>780</v>
      </c>
      <c r="E298" s="199" t="s">
        <v>580</v>
      </c>
      <c r="F298" s="200">
        <v>75</v>
      </c>
      <c r="G298" s="199"/>
      <c r="H298" s="199">
        <v>90</v>
      </c>
      <c r="I298" s="219">
        <v>90</v>
      </c>
      <c r="J298" s="123" t="s">
        <v>691</v>
      </c>
      <c r="K298" s="124">
        <f t="shared" ref="K298:K303" si="176">H298-F298</f>
        <v>15</v>
      </c>
      <c r="L298" s="125">
        <f t="shared" ref="L298:L303" si="177">K298/F298</f>
        <v>0.2</v>
      </c>
      <c r="M298" s="126" t="s">
        <v>556</v>
      </c>
      <c r="N298" s="127">
        <v>43019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6">
        <v>99</v>
      </c>
      <c r="B299" s="150">
        <v>43011</v>
      </c>
      <c r="C299" s="150"/>
      <c r="D299" s="151" t="s">
        <v>692</v>
      </c>
      <c r="E299" s="152" t="s">
        <v>580</v>
      </c>
      <c r="F299" s="153">
        <v>315</v>
      </c>
      <c r="G299" s="152"/>
      <c r="H299" s="152">
        <v>392</v>
      </c>
      <c r="I299" s="174">
        <v>384</v>
      </c>
      <c r="J299" s="218" t="s">
        <v>693</v>
      </c>
      <c r="K299" s="124">
        <f t="shared" si="176"/>
        <v>77</v>
      </c>
      <c r="L299" s="176">
        <f t="shared" si="177"/>
        <v>0.24444444444444444</v>
      </c>
      <c r="M299" s="177" t="s">
        <v>556</v>
      </c>
      <c r="N299" s="178">
        <v>43017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6">
        <v>100</v>
      </c>
      <c r="B300" s="150">
        <v>43013</v>
      </c>
      <c r="C300" s="150"/>
      <c r="D300" s="151" t="s">
        <v>694</v>
      </c>
      <c r="E300" s="152" t="s">
        <v>580</v>
      </c>
      <c r="F300" s="153">
        <v>145</v>
      </c>
      <c r="G300" s="152"/>
      <c r="H300" s="152">
        <v>179</v>
      </c>
      <c r="I300" s="174">
        <v>180</v>
      </c>
      <c r="J300" s="218" t="s">
        <v>570</v>
      </c>
      <c r="K300" s="124">
        <f t="shared" si="176"/>
        <v>34</v>
      </c>
      <c r="L300" s="176">
        <f t="shared" si="177"/>
        <v>0.23448275862068965</v>
      </c>
      <c r="M300" s="177" t="s">
        <v>556</v>
      </c>
      <c r="N300" s="178">
        <v>43025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6">
        <v>101</v>
      </c>
      <c r="B301" s="150">
        <v>43014</v>
      </c>
      <c r="C301" s="150"/>
      <c r="D301" s="151" t="s">
        <v>330</v>
      </c>
      <c r="E301" s="152" t="s">
        <v>580</v>
      </c>
      <c r="F301" s="153">
        <v>256</v>
      </c>
      <c r="G301" s="152"/>
      <c r="H301" s="152">
        <v>323</v>
      </c>
      <c r="I301" s="174">
        <v>320</v>
      </c>
      <c r="J301" s="218" t="s">
        <v>639</v>
      </c>
      <c r="K301" s="124">
        <f t="shared" si="176"/>
        <v>67</v>
      </c>
      <c r="L301" s="176">
        <f t="shared" si="177"/>
        <v>0.26171875</v>
      </c>
      <c r="M301" s="177" t="s">
        <v>556</v>
      </c>
      <c r="N301" s="178">
        <v>43067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6">
        <v>102</v>
      </c>
      <c r="B302" s="150">
        <v>43017</v>
      </c>
      <c r="C302" s="150"/>
      <c r="D302" s="151" t="s">
        <v>350</v>
      </c>
      <c r="E302" s="152" t="s">
        <v>580</v>
      </c>
      <c r="F302" s="153">
        <v>137.5</v>
      </c>
      <c r="G302" s="152"/>
      <c r="H302" s="152">
        <v>184</v>
      </c>
      <c r="I302" s="174">
        <v>183</v>
      </c>
      <c r="J302" s="175" t="s">
        <v>695</v>
      </c>
      <c r="K302" s="124">
        <f t="shared" si="176"/>
        <v>46.5</v>
      </c>
      <c r="L302" s="176">
        <f t="shared" si="177"/>
        <v>0.33818181818181819</v>
      </c>
      <c r="M302" s="177" t="s">
        <v>556</v>
      </c>
      <c r="N302" s="178">
        <v>43108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103</v>
      </c>
      <c r="B303" s="150">
        <v>43018</v>
      </c>
      <c r="C303" s="150"/>
      <c r="D303" s="151" t="s">
        <v>696</v>
      </c>
      <c r="E303" s="152" t="s">
        <v>580</v>
      </c>
      <c r="F303" s="153">
        <v>125.5</v>
      </c>
      <c r="G303" s="152"/>
      <c r="H303" s="152">
        <v>158</v>
      </c>
      <c r="I303" s="174">
        <v>155</v>
      </c>
      <c r="J303" s="175" t="s">
        <v>697</v>
      </c>
      <c r="K303" s="124">
        <f t="shared" si="176"/>
        <v>32.5</v>
      </c>
      <c r="L303" s="176">
        <f t="shared" si="177"/>
        <v>0.25896414342629481</v>
      </c>
      <c r="M303" s="177" t="s">
        <v>556</v>
      </c>
      <c r="N303" s="178">
        <v>43067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104</v>
      </c>
      <c r="B304" s="150">
        <v>43018</v>
      </c>
      <c r="C304" s="150"/>
      <c r="D304" s="151" t="s">
        <v>727</v>
      </c>
      <c r="E304" s="152" t="s">
        <v>580</v>
      </c>
      <c r="F304" s="153">
        <v>895</v>
      </c>
      <c r="G304" s="152"/>
      <c r="H304" s="152">
        <v>1122.5</v>
      </c>
      <c r="I304" s="174">
        <v>1078</v>
      </c>
      <c r="J304" s="175" t="s">
        <v>728</v>
      </c>
      <c r="K304" s="124">
        <v>227.5</v>
      </c>
      <c r="L304" s="176">
        <v>0.25418994413407803</v>
      </c>
      <c r="M304" s="177" t="s">
        <v>556</v>
      </c>
      <c r="N304" s="178">
        <v>43117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6">
        <v>105</v>
      </c>
      <c r="B305" s="150">
        <v>43020</v>
      </c>
      <c r="C305" s="150"/>
      <c r="D305" s="151" t="s">
        <v>338</v>
      </c>
      <c r="E305" s="152" t="s">
        <v>580</v>
      </c>
      <c r="F305" s="153">
        <v>525</v>
      </c>
      <c r="G305" s="152"/>
      <c r="H305" s="152">
        <v>629</v>
      </c>
      <c r="I305" s="174">
        <v>629</v>
      </c>
      <c r="J305" s="218" t="s">
        <v>639</v>
      </c>
      <c r="K305" s="124">
        <v>104</v>
      </c>
      <c r="L305" s="176">
        <v>0.19809523809523799</v>
      </c>
      <c r="M305" s="177" t="s">
        <v>556</v>
      </c>
      <c r="N305" s="178">
        <v>43119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6">
        <v>106</v>
      </c>
      <c r="B306" s="150">
        <v>43046</v>
      </c>
      <c r="C306" s="150"/>
      <c r="D306" s="151" t="s">
        <v>379</v>
      </c>
      <c r="E306" s="152" t="s">
        <v>580</v>
      </c>
      <c r="F306" s="153">
        <v>740</v>
      </c>
      <c r="G306" s="152"/>
      <c r="H306" s="152">
        <v>892.5</v>
      </c>
      <c r="I306" s="174">
        <v>900</v>
      </c>
      <c r="J306" s="175" t="s">
        <v>698</v>
      </c>
      <c r="K306" s="124">
        <f>H306-F306</f>
        <v>152.5</v>
      </c>
      <c r="L306" s="176">
        <f>K306/F306</f>
        <v>0.20608108108108109</v>
      </c>
      <c r="M306" s="177" t="s">
        <v>556</v>
      </c>
      <c r="N306" s="178">
        <v>43052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107</v>
      </c>
      <c r="B307" s="102">
        <v>43073</v>
      </c>
      <c r="C307" s="102"/>
      <c r="D307" s="103" t="s">
        <v>699</v>
      </c>
      <c r="E307" s="104" t="s">
        <v>580</v>
      </c>
      <c r="F307" s="105">
        <v>118.5</v>
      </c>
      <c r="G307" s="104"/>
      <c r="H307" s="104">
        <v>143.5</v>
      </c>
      <c r="I307" s="122">
        <v>145</v>
      </c>
      <c r="J307" s="137" t="s">
        <v>700</v>
      </c>
      <c r="K307" s="124">
        <f>H307-F307</f>
        <v>25</v>
      </c>
      <c r="L307" s="125">
        <f>K307/F307</f>
        <v>0.2109704641350211</v>
      </c>
      <c r="M307" s="126" t="s">
        <v>556</v>
      </c>
      <c r="N307" s="127">
        <v>43097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5">
        <v>108</v>
      </c>
      <c r="B308" s="106">
        <v>43090</v>
      </c>
      <c r="C308" s="106"/>
      <c r="D308" s="154" t="s">
        <v>420</v>
      </c>
      <c r="E308" s="108" t="s">
        <v>580</v>
      </c>
      <c r="F308" s="109">
        <v>715</v>
      </c>
      <c r="G308" s="109"/>
      <c r="H308" s="110">
        <v>500</v>
      </c>
      <c r="I308" s="128">
        <v>872</v>
      </c>
      <c r="J308" s="134" t="s">
        <v>701</v>
      </c>
      <c r="K308" s="130">
        <f>H308-F308</f>
        <v>-215</v>
      </c>
      <c r="L308" s="131">
        <f>K308/F308</f>
        <v>-0.30069930069930068</v>
      </c>
      <c r="M308" s="132" t="s">
        <v>620</v>
      </c>
      <c r="N308" s="133">
        <v>43670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109</v>
      </c>
      <c r="B309" s="102">
        <v>43098</v>
      </c>
      <c r="C309" s="102"/>
      <c r="D309" s="103" t="s">
        <v>692</v>
      </c>
      <c r="E309" s="104" t="s">
        <v>580</v>
      </c>
      <c r="F309" s="105">
        <v>435</v>
      </c>
      <c r="G309" s="104"/>
      <c r="H309" s="104">
        <v>542.5</v>
      </c>
      <c r="I309" s="122">
        <v>539</v>
      </c>
      <c r="J309" s="137" t="s">
        <v>639</v>
      </c>
      <c r="K309" s="124">
        <v>107.5</v>
      </c>
      <c r="L309" s="125">
        <v>0.247126436781609</v>
      </c>
      <c r="M309" s="126" t="s">
        <v>556</v>
      </c>
      <c r="N309" s="127">
        <v>43206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110</v>
      </c>
      <c r="B310" s="102">
        <v>43098</v>
      </c>
      <c r="C310" s="102"/>
      <c r="D310" s="103" t="s">
        <v>530</v>
      </c>
      <c r="E310" s="104" t="s">
        <v>580</v>
      </c>
      <c r="F310" s="105">
        <v>885</v>
      </c>
      <c r="G310" s="104"/>
      <c r="H310" s="104">
        <v>1090</v>
      </c>
      <c r="I310" s="122">
        <v>1084</v>
      </c>
      <c r="J310" s="137" t="s">
        <v>639</v>
      </c>
      <c r="K310" s="124">
        <v>205</v>
      </c>
      <c r="L310" s="125">
        <v>0.23163841807909599</v>
      </c>
      <c r="M310" s="126" t="s">
        <v>556</v>
      </c>
      <c r="N310" s="127">
        <v>43213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2">
        <v>111</v>
      </c>
      <c r="B311" s="328">
        <v>43192</v>
      </c>
      <c r="C311" s="328"/>
      <c r="D311" s="112" t="s">
        <v>709</v>
      </c>
      <c r="E311" s="330" t="s">
        <v>580</v>
      </c>
      <c r="F311" s="332">
        <v>478.5</v>
      </c>
      <c r="G311" s="330"/>
      <c r="H311" s="330">
        <v>442</v>
      </c>
      <c r="I311" s="334">
        <v>613</v>
      </c>
      <c r="J311" s="359" t="s">
        <v>797</v>
      </c>
      <c r="K311" s="130">
        <f>H311-F311</f>
        <v>-36.5</v>
      </c>
      <c r="L311" s="131">
        <f>K311/F311</f>
        <v>-7.6280041797283177E-2</v>
      </c>
      <c r="M311" s="132" t="s">
        <v>620</v>
      </c>
      <c r="N311" s="133">
        <v>43762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5">
        <v>112</v>
      </c>
      <c r="B312" s="106">
        <v>43194</v>
      </c>
      <c r="C312" s="106"/>
      <c r="D312" s="349" t="s">
        <v>779</v>
      </c>
      <c r="E312" s="108" t="s">
        <v>580</v>
      </c>
      <c r="F312" s="109">
        <f>141.5-7.3</f>
        <v>134.19999999999999</v>
      </c>
      <c r="G312" s="109"/>
      <c r="H312" s="110">
        <v>77</v>
      </c>
      <c r="I312" s="128">
        <v>180</v>
      </c>
      <c r="J312" s="359" t="s">
        <v>796</v>
      </c>
      <c r="K312" s="130">
        <f>H312-F312</f>
        <v>-57.199999999999989</v>
      </c>
      <c r="L312" s="131">
        <f>K312/F312</f>
        <v>-0.42622950819672129</v>
      </c>
      <c r="M312" s="132" t="s">
        <v>620</v>
      </c>
      <c r="N312" s="133">
        <v>43522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5">
        <v>113</v>
      </c>
      <c r="B313" s="106">
        <v>43209</v>
      </c>
      <c r="C313" s="106"/>
      <c r="D313" s="107" t="s">
        <v>702</v>
      </c>
      <c r="E313" s="108" t="s">
        <v>580</v>
      </c>
      <c r="F313" s="109">
        <v>430</v>
      </c>
      <c r="G313" s="109"/>
      <c r="H313" s="110">
        <v>220</v>
      </c>
      <c r="I313" s="128">
        <v>537</v>
      </c>
      <c r="J313" s="134" t="s">
        <v>703</v>
      </c>
      <c r="K313" s="130">
        <f>H313-F313</f>
        <v>-210</v>
      </c>
      <c r="L313" s="131">
        <f>K313/F313</f>
        <v>-0.48837209302325579</v>
      </c>
      <c r="M313" s="132" t="s">
        <v>620</v>
      </c>
      <c r="N313" s="133">
        <v>43252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43">
        <v>114</v>
      </c>
      <c r="B314" s="155">
        <v>43220</v>
      </c>
      <c r="C314" s="155"/>
      <c r="D314" s="156" t="s">
        <v>380</v>
      </c>
      <c r="E314" s="157" t="s">
        <v>580</v>
      </c>
      <c r="F314" s="159">
        <v>153.5</v>
      </c>
      <c r="G314" s="159"/>
      <c r="H314" s="159">
        <v>196</v>
      </c>
      <c r="I314" s="159">
        <v>196</v>
      </c>
      <c r="J314" s="336" t="s">
        <v>813</v>
      </c>
      <c r="K314" s="179">
        <f>H314-F314</f>
        <v>42.5</v>
      </c>
      <c r="L314" s="180">
        <f>K314/F314</f>
        <v>0.27687296416938112</v>
      </c>
      <c r="M314" s="158" t="s">
        <v>556</v>
      </c>
      <c r="N314" s="181">
        <v>43605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5">
        <v>115</v>
      </c>
      <c r="B315" s="106">
        <v>43306</v>
      </c>
      <c r="C315" s="106"/>
      <c r="D315" s="107" t="s">
        <v>725</v>
      </c>
      <c r="E315" s="108" t="s">
        <v>580</v>
      </c>
      <c r="F315" s="109">
        <v>27.5</v>
      </c>
      <c r="G315" s="109"/>
      <c r="H315" s="110">
        <v>13.1</v>
      </c>
      <c r="I315" s="128">
        <v>60</v>
      </c>
      <c r="J315" s="134" t="s">
        <v>729</v>
      </c>
      <c r="K315" s="130">
        <v>-14.4</v>
      </c>
      <c r="L315" s="131">
        <v>-0.52363636363636401</v>
      </c>
      <c r="M315" s="132" t="s">
        <v>620</v>
      </c>
      <c r="N315" s="133">
        <v>43138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42">
        <v>116</v>
      </c>
      <c r="B316" s="328">
        <v>43318</v>
      </c>
      <c r="C316" s="328"/>
      <c r="D316" s="112" t="s">
        <v>704</v>
      </c>
      <c r="E316" s="330" t="s">
        <v>580</v>
      </c>
      <c r="F316" s="330">
        <v>148.5</v>
      </c>
      <c r="G316" s="330"/>
      <c r="H316" s="330">
        <v>102</v>
      </c>
      <c r="I316" s="334">
        <v>182</v>
      </c>
      <c r="J316" s="134" t="s">
        <v>812</v>
      </c>
      <c r="K316" s="130">
        <f>H316-F316</f>
        <v>-46.5</v>
      </c>
      <c r="L316" s="131">
        <f>K316/F316</f>
        <v>-0.31313131313131315</v>
      </c>
      <c r="M316" s="132" t="s">
        <v>620</v>
      </c>
      <c r="N316" s="133">
        <v>43661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4">
        <v>117</v>
      </c>
      <c r="B317" s="102">
        <v>43335</v>
      </c>
      <c r="C317" s="102"/>
      <c r="D317" s="103" t="s">
        <v>730</v>
      </c>
      <c r="E317" s="104" t="s">
        <v>580</v>
      </c>
      <c r="F317" s="152">
        <v>285</v>
      </c>
      <c r="G317" s="104"/>
      <c r="H317" s="104">
        <v>355</v>
      </c>
      <c r="I317" s="122">
        <v>364</v>
      </c>
      <c r="J317" s="137" t="s">
        <v>731</v>
      </c>
      <c r="K317" s="124">
        <v>70</v>
      </c>
      <c r="L317" s="125">
        <v>0.24561403508771901</v>
      </c>
      <c r="M317" s="126" t="s">
        <v>556</v>
      </c>
      <c r="N317" s="127">
        <v>43455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4">
        <v>118</v>
      </c>
      <c r="B318" s="102">
        <v>43341</v>
      </c>
      <c r="C318" s="102"/>
      <c r="D318" s="103" t="s">
        <v>370</v>
      </c>
      <c r="E318" s="104" t="s">
        <v>580</v>
      </c>
      <c r="F318" s="152">
        <v>525</v>
      </c>
      <c r="G318" s="104"/>
      <c r="H318" s="104">
        <v>585</v>
      </c>
      <c r="I318" s="122">
        <v>635</v>
      </c>
      <c r="J318" s="137" t="s">
        <v>705</v>
      </c>
      <c r="K318" s="124">
        <f t="shared" ref="K318:K330" si="178">H318-F318</f>
        <v>60</v>
      </c>
      <c r="L318" s="125">
        <f t="shared" ref="L318:L330" si="179">K318/F318</f>
        <v>0.11428571428571428</v>
      </c>
      <c r="M318" s="126" t="s">
        <v>556</v>
      </c>
      <c r="N318" s="127">
        <v>43662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4">
        <v>119</v>
      </c>
      <c r="B319" s="102">
        <v>43395</v>
      </c>
      <c r="C319" s="102"/>
      <c r="D319" s="103" t="s">
        <v>357</v>
      </c>
      <c r="E319" s="104" t="s">
        <v>580</v>
      </c>
      <c r="F319" s="152">
        <v>475</v>
      </c>
      <c r="G319" s="104"/>
      <c r="H319" s="104">
        <v>574</v>
      </c>
      <c r="I319" s="122">
        <v>570</v>
      </c>
      <c r="J319" s="137" t="s">
        <v>639</v>
      </c>
      <c r="K319" s="124">
        <f t="shared" si="178"/>
        <v>99</v>
      </c>
      <c r="L319" s="125">
        <f t="shared" si="179"/>
        <v>0.20842105263157895</v>
      </c>
      <c r="M319" s="126" t="s">
        <v>556</v>
      </c>
      <c r="N319" s="127">
        <v>43403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6">
        <v>120</v>
      </c>
      <c r="B320" s="150">
        <v>43397</v>
      </c>
      <c r="C320" s="150"/>
      <c r="D320" s="376" t="s">
        <v>377</v>
      </c>
      <c r="E320" s="152" t="s">
        <v>580</v>
      </c>
      <c r="F320" s="152">
        <v>707.5</v>
      </c>
      <c r="G320" s="152"/>
      <c r="H320" s="152">
        <v>872</v>
      </c>
      <c r="I320" s="174">
        <v>872</v>
      </c>
      <c r="J320" s="175" t="s">
        <v>639</v>
      </c>
      <c r="K320" s="124">
        <f t="shared" si="178"/>
        <v>164.5</v>
      </c>
      <c r="L320" s="176">
        <f t="shared" si="179"/>
        <v>0.23250883392226149</v>
      </c>
      <c r="M320" s="177" t="s">
        <v>556</v>
      </c>
      <c r="N320" s="178">
        <v>43482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6">
        <v>121</v>
      </c>
      <c r="B321" s="150">
        <v>43398</v>
      </c>
      <c r="C321" s="150"/>
      <c r="D321" s="376" t="s">
        <v>339</v>
      </c>
      <c r="E321" s="152" t="s">
        <v>580</v>
      </c>
      <c r="F321" s="152">
        <v>162</v>
      </c>
      <c r="G321" s="152"/>
      <c r="H321" s="152">
        <v>204</v>
      </c>
      <c r="I321" s="174">
        <v>209</v>
      </c>
      <c r="J321" s="175" t="s">
        <v>811</v>
      </c>
      <c r="K321" s="124">
        <f t="shared" si="178"/>
        <v>42</v>
      </c>
      <c r="L321" s="176">
        <f t="shared" si="179"/>
        <v>0.25925925925925924</v>
      </c>
      <c r="M321" s="177" t="s">
        <v>556</v>
      </c>
      <c r="N321" s="178">
        <v>43539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122</v>
      </c>
      <c r="B322" s="198">
        <v>43399</v>
      </c>
      <c r="C322" s="198"/>
      <c r="D322" s="151" t="s">
        <v>465</v>
      </c>
      <c r="E322" s="199" t="s">
        <v>580</v>
      </c>
      <c r="F322" s="199">
        <v>240</v>
      </c>
      <c r="G322" s="199"/>
      <c r="H322" s="199">
        <v>297</v>
      </c>
      <c r="I322" s="219">
        <v>297</v>
      </c>
      <c r="J322" s="175" t="s">
        <v>639</v>
      </c>
      <c r="K322" s="220">
        <f t="shared" si="178"/>
        <v>57</v>
      </c>
      <c r="L322" s="221">
        <f t="shared" si="179"/>
        <v>0.23749999999999999</v>
      </c>
      <c r="M322" s="222" t="s">
        <v>556</v>
      </c>
      <c r="N322" s="223">
        <v>43417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4">
        <v>123</v>
      </c>
      <c r="B323" s="102">
        <v>43439</v>
      </c>
      <c r="C323" s="102"/>
      <c r="D323" s="144" t="s">
        <v>706</v>
      </c>
      <c r="E323" s="104" t="s">
        <v>580</v>
      </c>
      <c r="F323" s="104">
        <v>202.5</v>
      </c>
      <c r="G323" s="104"/>
      <c r="H323" s="104">
        <v>255</v>
      </c>
      <c r="I323" s="122">
        <v>252</v>
      </c>
      <c r="J323" s="137" t="s">
        <v>639</v>
      </c>
      <c r="K323" s="124">
        <f t="shared" si="178"/>
        <v>52.5</v>
      </c>
      <c r="L323" s="125">
        <f t="shared" si="179"/>
        <v>0.25925925925925924</v>
      </c>
      <c r="M323" s="126" t="s">
        <v>556</v>
      </c>
      <c r="N323" s="127">
        <v>43542</v>
      </c>
      <c r="O323" s="54"/>
      <c r="P323" s="13"/>
      <c r="Q323" s="13"/>
      <c r="R323" s="90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7">
        <v>124</v>
      </c>
      <c r="B324" s="198">
        <v>43465</v>
      </c>
      <c r="C324" s="102"/>
      <c r="D324" s="376" t="s">
        <v>402</v>
      </c>
      <c r="E324" s="199" t="s">
        <v>580</v>
      </c>
      <c r="F324" s="199">
        <v>710</v>
      </c>
      <c r="G324" s="199"/>
      <c r="H324" s="199">
        <v>866</v>
      </c>
      <c r="I324" s="219">
        <v>866</v>
      </c>
      <c r="J324" s="175" t="s">
        <v>639</v>
      </c>
      <c r="K324" s="124">
        <f t="shared" si="178"/>
        <v>156</v>
      </c>
      <c r="L324" s="125">
        <f t="shared" si="179"/>
        <v>0.21971830985915494</v>
      </c>
      <c r="M324" s="126" t="s">
        <v>556</v>
      </c>
      <c r="N324" s="338">
        <v>43553</v>
      </c>
      <c r="O324" s="54"/>
      <c r="P324" s="13"/>
      <c r="Q324" s="13"/>
      <c r="R324" s="1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125</v>
      </c>
      <c r="B325" s="198">
        <v>43522</v>
      </c>
      <c r="C325" s="198"/>
      <c r="D325" s="376" t="s">
        <v>139</v>
      </c>
      <c r="E325" s="199" t="s">
        <v>580</v>
      </c>
      <c r="F325" s="199">
        <v>337.25</v>
      </c>
      <c r="G325" s="199"/>
      <c r="H325" s="199">
        <v>398.5</v>
      </c>
      <c r="I325" s="219">
        <v>411</v>
      </c>
      <c r="J325" s="137" t="s">
        <v>810</v>
      </c>
      <c r="K325" s="124">
        <f t="shared" si="178"/>
        <v>61.25</v>
      </c>
      <c r="L325" s="125">
        <f t="shared" si="179"/>
        <v>0.1816160118606375</v>
      </c>
      <c r="M325" s="126" t="s">
        <v>556</v>
      </c>
      <c r="N325" s="338">
        <v>43760</v>
      </c>
      <c r="O325" s="54"/>
      <c r="P325" s="13"/>
      <c r="Q325" s="13"/>
      <c r="R325" s="90" t="s">
        <v>708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344">
        <v>126</v>
      </c>
      <c r="B326" s="160">
        <v>43559</v>
      </c>
      <c r="C326" s="160"/>
      <c r="D326" s="161" t="s">
        <v>394</v>
      </c>
      <c r="E326" s="162" t="s">
        <v>580</v>
      </c>
      <c r="F326" s="162">
        <v>130</v>
      </c>
      <c r="G326" s="162"/>
      <c r="H326" s="162">
        <v>65</v>
      </c>
      <c r="I326" s="182">
        <v>158</v>
      </c>
      <c r="J326" s="134" t="s">
        <v>707</v>
      </c>
      <c r="K326" s="130">
        <f t="shared" si="178"/>
        <v>-65</v>
      </c>
      <c r="L326" s="131">
        <f t="shared" si="179"/>
        <v>-0.5</v>
      </c>
      <c r="M326" s="132" t="s">
        <v>620</v>
      </c>
      <c r="N326" s="133">
        <v>43726</v>
      </c>
      <c r="O326" s="54"/>
      <c r="P326" s="13"/>
      <c r="Q326" s="13"/>
      <c r="R326" s="1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5">
        <v>127</v>
      </c>
      <c r="B327" s="183">
        <v>43017</v>
      </c>
      <c r="C327" s="183"/>
      <c r="D327" s="184" t="s">
        <v>166</v>
      </c>
      <c r="E327" s="185" t="s">
        <v>580</v>
      </c>
      <c r="F327" s="186">
        <v>141.5</v>
      </c>
      <c r="G327" s="187"/>
      <c r="H327" s="187">
        <v>183.5</v>
      </c>
      <c r="I327" s="187">
        <v>210</v>
      </c>
      <c r="J327" s="208" t="s">
        <v>801</v>
      </c>
      <c r="K327" s="209">
        <f t="shared" si="178"/>
        <v>42</v>
      </c>
      <c r="L327" s="210">
        <f t="shared" si="179"/>
        <v>0.29681978798586572</v>
      </c>
      <c r="M327" s="186" t="s">
        <v>556</v>
      </c>
      <c r="N327" s="211">
        <v>43042</v>
      </c>
      <c r="O327" s="54"/>
      <c r="P327" s="13"/>
      <c r="Q327" s="13"/>
      <c r="R327" s="90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344">
        <v>128</v>
      </c>
      <c r="B328" s="160">
        <v>43074</v>
      </c>
      <c r="C328" s="160"/>
      <c r="D328" s="161" t="s">
        <v>295</v>
      </c>
      <c r="E328" s="162" t="s">
        <v>580</v>
      </c>
      <c r="F328" s="163">
        <v>172</v>
      </c>
      <c r="G328" s="162"/>
      <c r="H328" s="162">
        <v>155.25</v>
      </c>
      <c r="I328" s="182">
        <v>230</v>
      </c>
      <c r="J328" s="359" t="s">
        <v>794</v>
      </c>
      <c r="K328" s="130">
        <f t="shared" ref="K328" si="180">H328-F328</f>
        <v>-16.75</v>
      </c>
      <c r="L328" s="131">
        <f t="shared" ref="L328" si="181">K328/F328</f>
        <v>-9.7383720930232565E-2</v>
      </c>
      <c r="M328" s="132" t="s">
        <v>620</v>
      </c>
      <c r="N328" s="133">
        <v>43787</v>
      </c>
      <c r="O328" s="54"/>
      <c r="P328" s="13"/>
      <c r="Q328" s="13"/>
      <c r="R328" s="1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5">
        <v>129</v>
      </c>
      <c r="B329" s="183">
        <v>43398</v>
      </c>
      <c r="C329" s="183"/>
      <c r="D329" s="184" t="s">
        <v>103</v>
      </c>
      <c r="E329" s="185" t="s">
        <v>580</v>
      </c>
      <c r="F329" s="187">
        <v>698.5</v>
      </c>
      <c r="G329" s="187"/>
      <c r="H329" s="187">
        <v>850</v>
      </c>
      <c r="I329" s="187">
        <v>890</v>
      </c>
      <c r="J329" s="212" t="s">
        <v>807</v>
      </c>
      <c r="K329" s="209">
        <f t="shared" si="178"/>
        <v>151.5</v>
      </c>
      <c r="L329" s="210">
        <f t="shared" si="179"/>
        <v>0.21689334287759485</v>
      </c>
      <c r="M329" s="186" t="s">
        <v>556</v>
      </c>
      <c r="N329" s="211">
        <v>43453</v>
      </c>
      <c r="O329" s="54"/>
      <c r="P329" s="13"/>
      <c r="Q329" s="13"/>
      <c r="R329" s="1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130</v>
      </c>
      <c r="B330" s="155">
        <v>42877</v>
      </c>
      <c r="C330" s="155"/>
      <c r="D330" s="156" t="s">
        <v>369</v>
      </c>
      <c r="E330" s="157" t="s">
        <v>580</v>
      </c>
      <c r="F330" s="158">
        <v>127.6</v>
      </c>
      <c r="G330" s="159"/>
      <c r="H330" s="159">
        <v>138</v>
      </c>
      <c r="I330" s="159">
        <v>190</v>
      </c>
      <c r="J330" s="360" t="s">
        <v>798</v>
      </c>
      <c r="K330" s="179">
        <f t="shared" si="178"/>
        <v>10.400000000000006</v>
      </c>
      <c r="L330" s="180">
        <f t="shared" si="179"/>
        <v>8.1504702194357417E-2</v>
      </c>
      <c r="M330" s="158" t="s">
        <v>556</v>
      </c>
      <c r="N330" s="181">
        <v>43774</v>
      </c>
      <c r="O330" s="54"/>
      <c r="P330" s="13"/>
      <c r="Q330" s="13"/>
      <c r="R330" s="90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131</v>
      </c>
      <c r="B331" s="155">
        <v>43158</v>
      </c>
      <c r="C331" s="155"/>
      <c r="D331" s="156" t="s">
        <v>711</v>
      </c>
      <c r="E331" s="157" t="s">
        <v>580</v>
      </c>
      <c r="F331" s="158">
        <v>317</v>
      </c>
      <c r="G331" s="159"/>
      <c r="H331" s="159">
        <v>382.5</v>
      </c>
      <c r="I331" s="159">
        <v>398</v>
      </c>
      <c r="J331" s="360" t="s">
        <v>839</v>
      </c>
      <c r="K331" s="179">
        <f t="shared" ref="K331" si="182">H331-F331</f>
        <v>65.5</v>
      </c>
      <c r="L331" s="180">
        <f t="shared" ref="L331" si="183">K331/F331</f>
        <v>0.20662460567823343</v>
      </c>
      <c r="M331" s="158" t="s">
        <v>556</v>
      </c>
      <c r="N331" s="181">
        <v>44238</v>
      </c>
      <c r="O331" s="54"/>
      <c r="P331" s="13"/>
      <c r="Q331" s="13"/>
      <c r="R331" s="322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344">
        <v>132</v>
      </c>
      <c r="B332" s="160">
        <v>43164</v>
      </c>
      <c r="C332" s="160"/>
      <c r="D332" s="161" t="s">
        <v>133</v>
      </c>
      <c r="E332" s="162" t="s">
        <v>580</v>
      </c>
      <c r="F332" s="163">
        <f>510-14.4</f>
        <v>495.6</v>
      </c>
      <c r="G332" s="162"/>
      <c r="H332" s="162">
        <v>350</v>
      </c>
      <c r="I332" s="182">
        <v>672</v>
      </c>
      <c r="J332" s="359" t="s">
        <v>803</v>
      </c>
      <c r="K332" s="130">
        <f t="shared" ref="K332" si="184">H332-F332</f>
        <v>-145.60000000000002</v>
      </c>
      <c r="L332" s="131">
        <f t="shared" ref="L332" si="185">K332/F332</f>
        <v>-0.29378531073446329</v>
      </c>
      <c r="M332" s="132" t="s">
        <v>620</v>
      </c>
      <c r="N332" s="133">
        <v>43887</v>
      </c>
      <c r="O332" s="54"/>
      <c r="P332" s="13"/>
      <c r="Q332" s="13"/>
      <c r="R332" s="14" t="s">
        <v>708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4">
        <v>133</v>
      </c>
      <c r="B333" s="160">
        <v>43237</v>
      </c>
      <c r="C333" s="160"/>
      <c r="D333" s="161" t="s">
        <v>459</v>
      </c>
      <c r="E333" s="162" t="s">
        <v>580</v>
      </c>
      <c r="F333" s="163">
        <v>230.3</v>
      </c>
      <c r="G333" s="162"/>
      <c r="H333" s="162">
        <v>102.5</v>
      </c>
      <c r="I333" s="182">
        <v>348</v>
      </c>
      <c r="J333" s="359" t="s">
        <v>805</v>
      </c>
      <c r="K333" s="130">
        <f t="shared" ref="K333:K334" si="186">H333-F333</f>
        <v>-127.80000000000001</v>
      </c>
      <c r="L333" s="131">
        <f t="shared" ref="L333:L334" si="187">K333/F333</f>
        <v>-0.55492835432045162</v>
      </c>
      <c r="M333" s="132" t="s">
        <v>620</v>
      </c>
      <c r="N333" s="133">
        <v>43896</v>
      </c>
      <c r="O333" s="54"/>
      <c r="P333" s="13"/>
      <c r="Q333" s="13"/>
      <c r="R333" s="32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134</v>
      </c>
      <c r="B334" s="155">
        <v>43258</v>
      </c>
      <c r="C334" s="155"/>
      <c r="D334" s="156" t="s">
        <v>426</v>
      </c>
      <c r="E334" s="157" t="s">
        <v>580</v>
      </c>
      <c r="F334" s="158">
        <f>342.5-5.1</f>
        <v>337.4</v>
      </c>
      <c r="G334" s="159"/>
      <c r="H334" s="159">
        <v>412.5</v>
      </c>
      <c r="I334" s="159">
        <v>439</v>
      </c>
      <c r="J334" s="360" t="s">
        <v>837</v>
      </c>
      <c r="K334" s="179">
        <f t="shared" si="186"/>
        <v>75.100000000000023</v>
      </c>
      <c r="L334" s="180">
        <f t="shared" si="187"/>
        <v>0.22258446947243635</v>
      </c>
      <c r="M334" s="158" t="s">
        <v>556</v>
      </c>
      <c r="N334" s="181">
        <v>44230</v>
      </c>
      <c r="O334" s="54"/>
      <c r="P334" s="13"/>
      <c r="Q334" s="13"/>
      <c r="R334" s="90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5">
        <v>135</v>
      </c>
      <c r="B335" s="190">
        <v>43285</v>
      </c>
      <c r="C335" s="190"/>
      <c r="D335" s="193" t="s">
        <v>48</v>
      </c>
      <c r="E335" s="191" t="s">
        <v>580</v>
      </c>
      <c r="F335" s="189">
        <f>127.5-5.53</f>
        <v>121.97</v>
      </c>
      <c r="G335" s="191"/>
      <c r="H335" s="191"/>
      <c r="I335" s="213">
        <v>170</v>
      </c>
      <c r="J335" s="225" t="s">
        <v>558</v>
      </c>
      <c r="K335" s="215"/>
      <c r="L335" s="216"/>
      <c r="M335" s="214" t="s">
        <v>558</v>
      </c>
      <c r="N335" s="217"/>
      <c r="O335" s="54"/>
      <c r="P335" s="13"/>
      <c r="Q335" s="13"/>
      <c r="R335" s="14" t="s">
        <v>708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4">
        <v>136</v>
      </c>
      <c r="B336" s="160">
        <v>43294</v>
      </c>
      <c r="C336" s="160"/>
      <c r="D336" s="161" t="s">
        <v>239</v>
      </c>
      <c r="E336" s="162" t="s">
        <v>580</v>
      </c>
      <c r="F336" s="163">
        <v>46.5</v>
      </c>
      <c r="G336" s="162"/>
      <c r="H336" s="162">
        <v>17</v>
      </c>
      <c r="I336" s="182">
        <v>59</v>
      </c>
      <c r="J336" s="359" t="s">
        <v>802</v>
      </c>
      <c r="K336" s="130">
        <f t="shared" ref="K336" si="188">H336-F336</f>
        <v>-29.5</v>
      </c>
      <c r="L336" s="131">
        <f t="shared" ref="L336" si="189">K336/F336</f>
        <v>-0.63440860215053763</v>
      </c>
      <c r="M336" s="132" t="s">
        <v>620</v>
      </c>
      <c r="N336" s="133">
        <v>43887</v>
      </c>
      <c r="O336" s="54"/>
      <c r="P336" s="13"/>
      <c r="Q336" s="13"/>
      <c r="R336" s="1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6">
        <v>137</v>
      </c>
      <c r="B337" s="188">
        <v>43396</v>
      </c>
      <c r="C337" s="188"/>
      <c r="D337" s="193" t="s">
        <v>404</v>
      </c>
      <c r="E337" s="191" t="s">
        <v>580</v>
      </c>
      <c r="F337" s="192">
        <v>156.5</v>
      </c>
      <c r="G337" s="191"/>
      <c r="H337" s="191"/>
      <c r="I337" s="213">
        <v>191</v>
      </c>
      <c r="J337" s="225" t="s">
        <v>558</v>
      </c>
      <c r="K337" s="215"/>
      <c r="L337" s="216"/>
      <c r="M337" s="214" t="s">
        <v>558</v>
      </c>
      <c r="N337" s="217"/>
      <c r="O337" s="54"/>
      <c r="P337" s="13"/>
      <c r="Q337" s="13"/>
      <c r="R337" s="14" t="s">
        <v>708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346">
        <v>138</v>
      </c>
      <c r="B338" s="188">
        <v>43439</v>
      </c>
      <c r="C338" s="188"/>
      <c r="D338" s="193" t="s">
        <v>321</v>
      </c>
      <c r="E338" s="191" t="s">
        <v>580</v>
      </c>
      <c r="F338" s="192">
        <v>259.5</v>
      </c>
      <c r="G338" s="191"/>
      <c r="H338" s="191"/>
      <c r="I338" s="213">
        <v>321</v>
      </c>
      <c r="J338" s="225" t="s">
        <v>558</v>
      </c>
      <c r="K338" s="215"/>
      <c r="L338" s="216"/>
      <c r="M338" s="214" t="s">
        <v>558</v>
      </c>
      <c r="N338" s="217"/>
      <c r="O338" s="13"/>
      <c r="P338" s="13"/>
      <c r="Q338" s="13"/>
      <c r="R338" s="1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344">
        <v>139</v>
      </c>
      <c r="B339" s="160">
        <v>43439</v>
      </c>
      <c r="C339" s="160"/>
      <c r="D339" s="161" t="s">
        <v>732</v>
      </c>
      <c r="E339" s="162" t="s">
        <v>580</v>
      </c>
      <c r="F339" s="162">
        <v>715</v>
      </c>
      <c r="G339" s="162"/>
      <c r="H339" s="162">
        <v>445</v>
      </c>
      <c r="I339" s="182">
        <v>840</v>
      </c>
      <c r="J339" s="134" t="s">
        <v>782</v>
      </c>
      <c r="K339" s="130">
        <f t="shared" ref="K339:K342" si="190">H339-F339</f>
        <v>-270</v>
      </c>
      <c r="L339" s="131">
        <f t="shared" ref="L339:L342" si="191">K339/F339</f>
        <v>-0.3776223776223776</v>
      </c>
      <c r="M339" s="132" t="s">
        <v>620</v>
      </c>
      <c r="N339" s="133">
        <v>43800</v>
      </c>
      <c r="O339" s="54"/>
      <c r="P339" s="13"/>
      <c r="Q339" s="13"/>
      <c r="R339" s="14" t="s">
        <v>708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140</v>
      </c>
      <c r="B340" s="198">
        <v>43469</v>
      </c>
      <c r="C340" s="198"/>
      <c r="D340" s="151" t="s">
        <v>143</v>
      </c>
      <c r="E340" s="199" t="s">
        <v>580</v>
      </c>
      <c r="F340" s="199">
        <v>875</v>
      </c>
      <c r="G340" s="199"/>
      <c r="H340" s="199">
        <v>1165</v>
      </c>
      <c r="I340" s="219">
        <v>1185</v>
      </c>
      <c r="J340" s="137" t="s">
        <v>808</v>
      </c>
      <c r="K340" s="124">
        <f t="shared" si="190"/>
        <v>290</v>
      </c>
      <c r="L340" s="125">
        <f t="shared" si="191"/>
        <v>0.33142857142857141</v>
      </c>
      <c r="M340" s="126" t="s">
        <v>556</v>
      </c>
      <c r="N340" s="338">
        <v>43847</v>
      </c>
      <c r="O340" s="54"/>
      <c r="P340" s="13"/>
      <c r="Q340" s="13"/>
      <c r="R340" s="32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141</v>
      </c>
      <c r="B341" s="198">
        <v>43559</v>
      </c>
      <c r="C341" s="198"/>
      <c r="D341" s="376" t="s">
        <v>336</v>
      </c>
      <c r="E341" s="199" t="s">
        <v>580</v>
      </c>
      <c r="F341" s="199">
        <f>387-14.63</f>
        <v>372.37</v>
      </c>
      <c r="G341" s="199"/>
      <c r="H341" s="199">
        <v>490</v>
      </c>
      <c r="I341" s="219">
        <v>490</v>
      </c>
      <c r="J341" s="137" t="s">
        <v>639</v>
      </c>
      <c r="K341" s="124">
        <f t="shared" si="190"/>
        <v>117.63</v>
      </c>
      <c r="L341" s="125">
        <f t="shared" si="191"/>
        <v>0.31589548030185027</v>
      </c>
      <c r="M341" s="126" t="s">
        <v>556</v>
      </c>
      <c r="N341" s="338">
        <v>43850</v>
      </c>
      <c r="O341" s="54"/>
      <c r="P341" s="13"/>
      <c r="Q341" s="13"/>
      <c r="R341" s="324" t="s">
        <v>708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344">
        <v>142</v>
      </c>
      <c r="B342" s="160">
        <v>43578</v>
      </c>
      <c r="C342" s="160"/>
      <c r="D342" s="161" t="s">
        <v>733</v>
      </c>
      <c r="E342" s="162" t="s">
        <v>557</v>
      </c>
      <c r="F342" s="162">
        <v>220</v>
      </c>
      <c r="G342" s="162"/>
      <c r="H342" s="162">
        <v>127.5</v>
      </c>
      <c r="I342" s="182">
        <v>284</v>
      </c>
      <c r="J342" s="359" t="s">
        <v>806</v>
      </c>
      <c r="K342" s="130">
        <f t="shared" si="190"/>
        <v>-92.5</v>
      </c>
      <c r="L342" s="131">
        <f t="shared" si="191"/>
        <v>-0.42045454545454547</v>
      </c>
      <c r="M342" s="132" t="s">
        <v>620</v>
      </c>
      <c r="N342" s="133">
        <v>43896</v>
      </c>
      <c r="O342" s="54"/>
      <c r="P342" s="13"/>
      <c r="Q342" s="13"/>
      <c r="R342" s="14" t="s">
        <v>708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197">
        <v>143</v>
      </c>
      <c r="B343" s="198">
        <v>43622</v>
      </c>
      <c r="C343" s="198"/>
      <c r="D343" s="376" t="s">
        <v>466</v>
      </c>
      <c r="E343" s="199" t="s">
        <v>557</v>
      </c>
      <c r="F343" s="199">
        <v>332.8</v>
      </c>
      <c r="G343" s="199"/>
      <c r="H343" s="199">
        <v>405</v>
      </c>
      <c r="I343" s="219">
        <v>419</v>
      </c>
      <c r="J343" s="137" t="s">
        <v>809</v>
      </c>
      <c r="K343" s="124">
        <f t="shared" ref="K343" si="192">H343-F343</f>
        <v>72.199999999999989</v>
      </c>
      <c r="L343" s="125">
        <f t="shared" ref="L343" si="193">K343/F343</f>
        <v>0.21694711538461534</v>
      </c>
      <c r="M343" s="126" t="s">
        <v>556</v>
      </c>
      <c r="N343" s="338">
        <v>43860</v>
      </c>
      <c r="O343" s="54"/>
      <c r="P343" s="13"/>
      <c r="Q343" s="13"/>
      <c r="R343" s="1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40">
        <v>144</v>
      </c>
      <c r="B344" s="139">
        <v>43641</v>
      </c>
      <c r="C344" s="139"/>
      <c r="D344" s="140" t="s">
        <v>137</v>
      </c>
      <c r="E344" s="141" t="s">
        <v>580</v>
      </c>
      <c r="F344" s="142">
        <v>386</v>
      </c>
      <c r="G344" s="143"/>
      <c r="H344" s="143">
        <v>395</v>
      </c>
      <c r="I344" s="143">
        <v>452</v>
      </c>
      <c r="J344" s="166" t="s">
        <v>799</v>
      </c>
      <c r="K344" s="167">
        <f t="shared" ref="K344" si="194">H344-F344</f>
        <v>9</v>
      </c>
      <c r="L344" s="168">
        <f t="shared" ref="L344" si="195">K344/F344</f>
        <v>2.3316062176165803E-2</v>
      </c>
      <c r="M344" s="169" t="s">
        <v>665</v>
      </c>
      <c r="N344" s="170">
        <v>43868</v>
      </c>
      <c r="O344" s="13"/>
      <c r="P344" s="13"/>
      <c r="Q344" s="13"/>
      <c r="R344" s="1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347">
        <v>145</v>
      </c>
      <c r="B345" s="188">
        <v>43707</v>
      </c>
      <c r="C345" s="188"/>
      <c r="D345" s="193" t="s">
        <v>255</v>
      </c>
      <c r="E345" s="191" t="s">
        <v>580</v>
      </c>
      <c r="F345" s="191" t="s">
        <v>712</v>
      </c>
      <c r="G345" s="191"/>
      <c r="H345" s="191"/>
      <c r="I345" s="213">
        <v>190</v>
      </c>
      <c r="J345" s="225" t="s">
        <v>558</v>
      </c>
      <c r="K345" s="215"/>
      <c r="L345" s="216"/>
      <c r="M345" s="335" t="s">
        <v>558</v>
      </c>
      <c r="N345" s="217"/>
      <c r="O345" s="13"/>
      <c r="P345" s="13"/>
      <c r="Q345" s="13"/>
      <c r="R345" s="324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146</v>
      </c>
      <c r="B346" s="198">
        <v>43731</v>
      </c>
      <c r="C346" s="198"/>
      <c r="D346" s="151" t="s">
        <v>418</v>
      </c>
      <c r="E346" s="199" t="s">
        <v>580</v>
      </c>
      <c r="F346" s="199">
        <v>235</v>
      </c>
      <c r="G346" s="199"/>
      <c r="H346" s="199">
        <v>295</v>
      </c>
      <c r="I346" s="219">
        <v>296</v>
      </c>
      <c r="J346" s="137" t="s">
        <v>787</v>
      </c>
      <c r="K346" s="124">
        <f t="shared" ref="K346" si="196">H346-F346</f>
        <v>60</v>
      </c>
      <c r="L346" s="125">
        <f t="shared" ref="L346" si="197">K346/F346</f>
        <v>0.25531914893617019</v>
      </c>
      <c r="M346" s="126" t="s">
        <v>556</v>
      </c>
      <c r="N346" s="338">
        <v>43844</v>
      </c>
      <c r="O346" s="54"/>
      <c r="P346" s="13"/>
      <c r="Q346" s="13"/>
      <c r="R346" s="1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147</v>
      </c>
      <c r="B347" s="198">
        <v>43752</v>
      </c>
      <c r="C347" s="198"/>
      <c r="D347" s="151" t="s">
        <v>778</v>
      </c>
      <c r="E347" s="199" t="s">
        <v>580</v>
      </c>
      <c r="F347" s="199">
        <v>277.5</v>
      </c>
      <c r="G347" s="199"/>
      <c r="H347" s="199">
        <v>333</v>
      </c>
      <c r="I347" s="219">
        <v>333</v>
      </c>
      <c r="J347" s="137" t="s">
        <v>788</v>
      </c>
      <c r="K347" s="124">
        <f t="shared" ref="K347" si="198">H347-F347</f>
        <v>55.5</v>
      </c>
      <c r="L347" s="125">
        <f t="shared" ref="L347" si="199">K347/F347</f>
        <v>0.2</v>
      </c>
      <c r="M347" s="126" t="s">
        <v>556</v>
      </c>
      <c r="N347" s="338">
        <v>43846</v>
      </c>
      <c r="O347" s="54"/>
      <c r="P347" s="13"/>
      <c r="Q347" s="13"/>
      <c r="R347" s="324" t="s">
        <v>708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97">
        <v>148</v>
      </c>
      <c r="B348" s="198">
        <v>43752</v>
      </c>
      <c r="C348" s="198"/>
      <c r="D348" s="151" t="s">
        <v>777</v>
      </c>
      <c r="E348" s="199" t="s">
        <v>580</v>
      </c>
      <c r="F348" s="199">
        <v>930</v>
      </c>
      <c r="G348" s="199"/>
      <c r="H348" s="199">
        <v>1165</v>
      </c>
      <c r="I348" s="219">
        <v>1200</v>
      </c>
      <c r="J348" s="137" t="s">
        <v>789</v>
      </c>
      <c r="K348" s="124">
        <f t="shared" ref="K348" si="200">H348-F348</f>
        <v>235</v>
      </c>
      <c r="L348" s="125">
        <f t="shared" ref="L348" si="201">K348/F348</f>
        <v>0.25268817204301075</v>
      </c>
      <c r="M348" s="126" t="s">
        <v>556</v>
      </c>
      <c r="N348" s="338">
        <v>43847</v>
      </c>
      <c r="O348" s="54"/>
      <c r="P348" s="13"/>
      <c r="Q348" s="13"/>
      <c r="R348" s="32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6">
        <v>149</v>
      </c>
      <c r="B349" s="327">
        <v>43753</v>
      </c>
      <c r="C349" s="202"/>
      <c r="D349" s="348" t="s">
        <v>776</v>
      </c>
      <c r="E349" s="329" t="s">
        <v>580</v>
      </c>
      <c r="F349" s="331">
        <v>111</v>
      </c>
      <c r="G349" s="329"/>
      <c r="H349" s="329"/>
      <c r="I349" s="333">
        <v>141</v>
      </c>
      <c r="J349" s="225" t="s">
        <v>558</v>
      </c>
      <c r="K349" s="225"/>
      <c r="L349" s="119"/>
      <c r="M349" s="337" t="s">
        <v>558</v>
      </c>
      <c r="N349" s="227"/>
      <c r="O349" s="13"/>
      <c r="P349" s="13"/>
      <c r="Q349" s="13"/>
      <c r="R349" s="32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150</v>
      </c>
      <c r="B350" s="198">
        <v>43753</v>
      </c>
      <c r="C350" s="198"/>
      <c r="D350" s="151" t="s">
        <v>775</v>
      </c>
      <c r="E350" s="199" t="s">
        <v>580</v>
      </c>
      <c r="F350" s="200">
        <v>296</v>
      </c>
      <c r="G350" s="199"/>
      <c r="H350" s="199">
        <v>370</v>
      </c>
      <c r="I350" s="219">
        <v>370</v>
      </c>
      <c r="J350" s="137" t="s">
        <v>639</v>
      </c>
      <c r="K350" s="124">
        <f t="shared" ref="K350:K351" si="202">H350-F350</f>
        <v>74</v>
      </c>
      <c r="L350" s="125">
        <f t="shared" ref="L350:L351" si="203">K350/F350</f>
        <v>0.25</v>
      </c>
      <c r="M350" s="126" t="s">
        <v>556</v>
      </c>
      <c r="N350" s="338">
        <v>43853</v>
      </c>
      <c r="O350" s="54"/>
      <c r="P350" s="13"/>
      <c r="Q350" s="13"/>
      <c r="R350" s="32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151</v>
      </c>
      <c r="B351" s="198">
        <v>43754</v>
      </c>
      <c r="C351" s="198"/>
      <c r="D351" s="151" t="s">
        <v>774</v>
      </c>
      <c r="E351" s="199" t="s">
        <v>580</v>
      </c>
      <c r="F351" s="200">
        <v>300</v>
      </c>
      <c r="G351" s="199"/>
      <c r="H351" s="199">
        <v>382.5</v>
      </c>
      <c r="I351" s="219">
        <v>344</v>
      </c>
      <c r="J351" s="460" t="s">
        <v>840</v>
      </c>
      <c r="K351" s="124">
        <f t="shared" si="202"/>
        <v>82.5</v>
      </c>
      <c r="L351" s="125">
        <f t="shared" si="203"/>
        <v>0.27500000000000002</v>
      </c>
      <c r="M351" s="126" t="s">
        <v>556</v>
      </c>
      <c r="N351" s="338">
        <v>44238</v>
      </c>
      <c r="O351" s="13"/>
      <c r="P351" s="13"/>
      <c r="Q351" s="13"/>
      <c r="R351" s="324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326">
        <v>152</v>
      </c>
      <c r="B352" s="202">
        <v>43832</v>
      </c>
      <c r="C352" s="202"/>
      <c r="D352" s="206" t="s">
        <v>758</v>
      </c>
      <c r="E352" s="203" t="s">
        <v>580</v>
      </c>
      <c r="F352" s="204" t="s">
        <v>786</v>
      </c>
      <c r="G352" s="203"/>
      <c r="H352" s="203"/>
      <c r="I352" s="224">
        <v>590</v>
      </c>
      <c r="J352" s="225" t="s">
        <v>558</v>
      </c>
      <c r="K352" s="225"/>
      <c r="L352" s="119"/>
      <c r="M352" s="323" t="s">
        <v>558</v>
      </c>
      <c r="N352" s="227"/>
      <c r="O352" s="13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197">
        <v>153</v>
      </c>
      <c r="B353" s="198">
        <v>43966</v>
      </c>
      <c r="C353" s="198"/>
      <c r="D353" s="151" t="s">
        <v>64</v>
      </c>
      <c r="E353" s="199" t="s">
        <v>580</v>
      </c>
      <c r="F353" s="200">
        <v>67.5</v>
      </c>
      <c r="G353" s="199"/>
      <c r="H353" s="199">
        <v>86</v>
      </c>
      <c r="I353" s="219">
        <v>86</v>
      </c>
      <c r="J353" s="137" t="s">
        <v>817</v>
      </c>
      <c r="K353" s="124">
        <f t="shared" ref="K353" si="204">H353-F353</f>
        <v>18.5</v>
      </c>
      <c r="L353" s="125">
        <f t="shared" ref="L353" si="205">K353/F353</f>
        <v>0.27407407407407408</v>
      </c>
      <c r="M353" s="126" t="s">
        <v>556</v>
      </c>
      <c r="N353" s="338">
        <v>44008</v>
      </c>
      <c r="O353" s="54"/>
      <c r="P353" s="13"/>
      <c r="Q353" s="13"/>
      <c r="R353" s="324" t="s">
        <v>710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201">
        <v>154</v>
      </c>
      <c r="B354" s="202">
        <v>44035</v>
      </c>
      <c r="C354" s="202"/>
      <c r="D354" s="206" t="s">
        <v>465</v>
      </c>
      <c r="E354" s="203" t="s">
        <v>580</v>
      </c>
      <c r="F354" s="204" t="s">
        <v>820</v>
      </c>
      <c r="G354" s="203"/>
      <c r="H354" s="203"/>
      <c r="I354" s="224">
        <v>296</v>
      </c>
      <c r="J354" s="225" t="s">
        <v>558</v>
      </c>
      <c r="K354" s="225"/>
      <c r="L354" s="119"/>
      <c r="M354" s="226"/>
      <c r="N354" s="227"/>
      <c r="O354" s="13"/>
      <c r="P354" s="13"/>
      <c r="Q354" s="13"/>
      <c r="R354" s="32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97">
        <v>155</v>
      </c>
      <c r="B355" s="198">
        <v>44092</v>
      </c>
      <c r="C355" s="198"/>
      <c r="D355" s="151" t="s">
        <v>398</v>
      </c>
      <c r="E355" s="199" t="s">
        <v>580</v>
      </c>
      <c r="F355" s="199">
        <v>206</v>
      </c>
      <c r="G355" s="199"/>
      <c r="H355" s="199">
        <v>248</v>
      </c>
      <c r="I355" s="219">
        <v>248</v>
      </c>
      <c r="J355" s="137" t="s">
        <v>639</v>
      </c>
      <c r="K355" s="124">
        <f t="shared" ref="K355:K356" si="206">H355-F355</f>
        <v>42</v>
      </c>
      <c r="L355" s="125">
        <f t="shared" ref="L355:L356" si="207">K355/F355</f>
        <v>0.20388349514563106</v>
      </c>
      <c r="M355" s="126" t="s">
        <v>556</v>
      </c>
      <c r="N355" s="338">
        <v>44214</v>
      </c>
      <c r="O355" s="54"/>
      <c r="P355" s="13"/>
      <c r="Q355" s="13"/>
      <c r="R355" s="32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197">
        <v>156</v>
      </c>
      <c r="B356" s="198">
        <v>44140</v>
      </c>
      <c r="C356" s="198"/>
      <c r="D356" s="151" t="s">
        <v>398</v>
      </c>
      <c r="E356" s="199" t="s">
        <v>580</v>
      </c>
      <c r="F356" s="199">
        <v>182.5</v>
      </c>
      <c r="G356" s="199"/>
      <c r="H356" s="199">
        <v>248</v>
      </c>
      <c r="I356" s="219">
        <v>248</v>
      </c>
      <c r="J356" s="137" t="s">
        <v>639</v>
      </c>
      <c r="K356" s="124">
        <f t="shared" si="206"/>
        <v>65.5</v>
      </c>
      <c r="L356" s="125">
        <f t="shared" si="207"/>
        <v>0.35890410958904112</v>
      </c>
      <c r="M356" s="126" t="s">
        <v>556</v>
      </c>
      <c r="N356" s="338">
        <v>44214</v>
      </c>
      <c r="O356" s="54"/>
      <c r="P356" s="13"/>
      <c r="Q356" s="13"/>
      <c r="R356" s="324" t="s">
        <v>710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201">
        <v>157</v>
      </c>
      <c r="B357" s="202">
        <v>44140</v>
      </c>
      <c r="C357" s="202"/>
      <c r="D357" s="206" t="s">
        <v>321</v>
      </c>
      <c r="E357" s="203" t="s">
        <v>580</v>
      </c>
      <c r="F357" s="204" t="s">
        <v>824</v>
      </c>
      <c r="G357" s="203"/>
      <c r="H357" s="203"/>
      <c r="I357" s="224">
        <v>320</v>
      </c>
      <c r="J357" s="225" t="s">
        <v>558</v>
      </c>
      <c r="K357" s="225"/>
      <c r="L357" s="119"/>
      <c r="M357" s="226"/>
      <c r="N357" s="227"/>
      <c r="O357" s="13"/>
      <c r="P357" s="13"/>
      <c r="Q357" s="13"/>
      <c r="R357" s="32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197">
        <v>158</v>
      </c>
      <c r="B358" s="198">
        <v>44140</v>
      </c>
      <c r="C358" s="198"/>
      <c r="D358" s="151" t="s">
        <v>461</v>
      </c>
      <c r="E358" s="199" t="s">
        <v>580</v>
      </c>
      <c r="F358" s="200">
        <v>925</v>
      </c>
      <c r="G358" s="199"/>
      <c r="H358" s="199">
        <v>1095</v>
      </c>
      <c r="I358" s="219">
        <v>1093</v>
      </c>
      <c r="J358" s="460" t="s">
        <v>828</v>
      </c>
      <c r="K358" s="124">
        <f t="shared" ref="K358" si="208">H358-F358</f>
        <v>170</v>
      </c>
      <c r="L358" s="125">
        <f t="shared" ref="L358" si="209">K358/F358</f>
        <v>0.18378378378378379</v>
      </c>
      <c r="M358" s="126" t="s">
        <v>556</v>
      </c>
      <c r="N358" s="338">
        <v>44201</v>
      </c>
      <c r="O358" s="13"/>
      <c r="P358" s="13"/>
      <c r="Q358" s="13"/>
      <c r="R358" s="324" t="s">
        <v>710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159</v>
      </c>
      <c r="B359" s="198">
        <v>44140</v>
      </c>
      <c r="C359" s="198"/>
      <c r="D359" s="151" t="s">
        <v>336</v>
      </c>
      <c r="E359" s="199" t="s">
        <v>580</v>
      </c>
      <c r="F359" s="200">
        <v>332.5</v>
      </c>
      <c r="G359" s="199"/>
      <c r="H359" s="199">
        <v>393</v>
      </c>
      <c r="I359" s="219">
        <v>406</v>
      </c>
      <c r="J359" s="460" t="s">
        <v>843</v>
      </c>
      <c r="K359" s="124">
        <f t="shared" ref="K359" si="210">H359-F359</f>
        <v>60.5</v>
      </c>
      <c r="L359" s="125">
        <f t="shared" ref="L359" si="211">K359/F359</f>
        <v>0.18195488721804512</v>
      </c>
      <c r="M359" s="126" t="s">
        <v>556</v>
      </c>
      <c r="N359" s="338">
        <v>44256</v>
      </c>
      <c r="O359" s="13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201">
        <v>160</v>
      </c>
      <c r="B360" s="202">
        <v>44141</v>
      </c>
      <c r="C360" s="202"/>
      <c r="D360" s="206" t="s">
        <v>465</v>
      </c>
      <c r="E360" s="203" t="s">
        <v>580</v>
      </c>
      <c r="F360" s="204" t="s">
        <v>825</v>
      </c>
      <c r="G360" s="203"/>
      <c r="H360" s="203"/>
      <c r="I360" s="224">
        <v>290</v>
      </c>
      <c r="J360" s="225" t="s">
        <v>558</v>
      </c>
      <c r="K360" s="225"/>
      <c r="L360" s="119"/>
      <c r="M360" s="226"/>
      <c r="N360" s="227"/>
      <c r="O360" s="13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201">
        <v>161</v>
      </c>
      <c r="B361" s="202">
        <v>44187</v>
      </c>
      <c r="C361" s="202"/>
      <c r="D361" s="206" t="s">
        <v>754</v>
      </c>
      <c r="E361" s="203" t="s">
        <v>580</v>
      </c>
      <c r="F361" s="454" t="s">
        <v>827</v>
      </c>
      <c r="G361" s="203"/>
      <c r="H361" s="203"/>
      <c r="I361" s="224">
        <v>239</v>
      </c>
      <c r="J361" s="455" t="s">
        <v>558</v>
      </c>
      <c r="K361" s="225"/>
      <c r="L361" s="119"/>
      <c r="M361" s="226"/>
      <c r="N361" s="227"/>
      <c r="O361" s="13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201">
        <v>162</v>
      </c>
      <c r="B362" s="202">
        <v>44258</v>
      </c>
      <c r="C362" s="202"/>
      <c r="D362" s="206" t="s">
        <v>758</v>
      </c>
      <c r="E362" s="203" t="s">
        <v>580</v>
      </c>
      <c r="F362" s="204" t="s">
        <v>786</v>
      </c>
      <c r="G362" s="203"/>
      <c r="H362" s="203"/>
      <c r="I362" s="224">
        <v>590</v>
      </c>
      <c r="J362" s="225" t="s">
        <v>558</v>
      </c>
      <c r="K362" s="225"/>
      <c r="L362" s="119"/>
      <c r="M362" s="323"/>
      <c r="N362" s="227"/>
      <c r="O362" s="13"/>
      <c r="P362" s="13"/>
      <c r="R362" s="324" t="s">
        <v>710</v>
      </c>
    </row>
    <row r="363" spans="1:26">
      <c r="A363" s="201">
        <v>163</v>
      </c>
      <c r="B363" s="202">
        <v>44274</v>
      </c>
      <c r="C363" s="202"/>
      <c r="D363" s="206" t="s">
        <v>336</v>
      </c>
      <c r="E363" s="502" t="s">
        <v>580</v>
      </c>
      <c r="F363" s="454" t="s">
        <v>848</v>
      </c>
      <c r="G363" s="203"/>
      <c r="H363" s="203"/>
      <c r="I363" s="224">
        <v>420</v>
      </c>
      <c r="J363" s="455" t="s">
        <v>558</v>
      </c>
      <c r="K363" s="225"/>
      <c r="L363" s="119"/>
      <c r="M363" s="226"/>
      <c r="N363" s="227"/>
      <c r="O363" s="13"/>
      <c r="R363" s="503" t="s">
        <v>710</v>
      </c>
    </row>
    <row r="364" spans="1:26">
      <c r="A364" s="201">
        <v>164</v>
      </c>
      <c r="B364" s="202">
        <v>44295</v>
      </c>
      <c r="C364" s="202"/>
      <c r="D364" s="206" t="s">
        <v>918</v>
      </c>
      <c r="E364" s="203" t="s">
        <v>580</v>
      </c>
      <c r="F364" s="204" t="s">
        <v>919</v>
      </c>
      <c r="G364" s="203"/>
      <c r="H364" s="203"/>
      <c r="I364" s="224">
        <v>663</v>
      </c>
      <c r="J364" s="455" t="s">
        <v>558</v>
      </c>
      <c r="K364" s="225"/>
      <c r="L364" s="119"/>
      <c r="M364" s="226"/>
      <c r="N364" s="227"/>
      <c r="O364" s="13"/>
      <c r="R364" s="228"/>
    </row>
    <row r="365" spans="1:26">
      <c r="A365" s="201">
        <v>165</v>
      </c>
      <c r="B365" s="202">
        <v>44308</v>
      </c>
      <c r="C365" s="202"/>
      <c r="D365" s="206" t="s">
        <v>369</v>
      </c>
      <c r="E365" s="502" t="s">
        <v>580</v>
      </c>
      <c r="F365" s="454" t="s">
        <v>1019</v>
      </c>
      <c r="G365" s="203"/>
      <c r="H365" s="203"/>
      <c r="I365" s="224">
        <v>155</v>
      </c>
      <c r="J365" s="455" t="s">
        <v>558</v>
      </c>
      <c r="K365" s="225"/>
      <c r="L365" s="119"/>
      <c r="M365" s="226"/>
      <c r="N365" s="227"/>
      <c r="O365" s="13"/>
      <c r="R365" s="228"/>
    </row>
    <row r="366" spans="1:26">
      <c r="O366" s="13"/>
      <c r="R366" s="228"/>
    </row>
    <row r="367" spans="1:26">
      <c r="R367" s="228"/>
    </row>
    <row r="368" spans="1:26">
      <c r="R368" s="228"/>
    </row>
    <row r="369" spans="1:18">
      <c r="R369" s="228"/>
    </row>
    <row r="370" spans="1:18">
      <c r="R370" s="228"/>
    </row>
    <row r="371" spans="1:18">
      <c r="R371" s="228"/>
    </row>
    <row r="372" spans="1:18">
      <c r="R372" s="228"/>
    </row>
    <row r="373" spans="1:18">
      <c r="A373" s="201"/>
      <c r="B373" s="192" t="s">
        <v>781</v>
      </c>
      <c r="R373" s="228"/>
    </row>
    <row r="383" spans="1:18">
      <c r="A383" s="207"/>
    </row>
    <row r="384" spans="1:18">
      <c r="A384" s="207"/>
      <c r="F384" s="456"/>
    </row>
    <row r="385" spans="1:1">
      <c r="A385" s="203"/>
    </row>
  </sheetData>
  <autoFilter ref="R1:R381"/>
  <mergeCells count="21">
    <mergeCell ref="P95:P96"/>
    <mergeCell ref="A97:A98"/>
    <mergeCell ref="B97:B98"/>
    <mergeCell ref="J97:J98"/>
    <mergeCell ref="M97:M98"/>
    <mergeCell ref="N97:N98"/>
    <mergeCell ref="O97:O98"/>
    <mergeCell ref="P97:P98"/>
    <mergeCell ref="A95:A96"/>
    <mergeCell ref="B95:B96"/>
    <mergeCell ref="J95:J96"/>
    <mergeCell ref="M95:M96"/>
    <mergeCell ref="N95:N96"/>
    <mergeCell ref="O95:O96"/>
    <mergeCell ref="O99:O100"/>
    <mergeCell ref="P99:P100"/>
    <mergeCell ref="A99:A100"/>
    <mergeCell ref="B99:B100"/>
    <mergeCell ref="J99:J100"/>
    <mergeCell ref="M99:M100"/>
    <mergeCell ref="N99:N100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sghadi</cp:lastModifiedBy>
  <cp:lastPrinted>2019-09-05T08:25:00Z</cp:lastPrinted>
  <dcterms:created xsi:type="dcterms:W3CDTF">2015-06-08T02:34:00Z</dcterms:created>
  <dcterms:modified xsi:type="dcterms:W3CDTF">2021-05-03T03:31:56Z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