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F&amp;O)'!$R$1:$R$419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93" i="6"/>
  <c r="M193" s="1"/>
  <c r="K207"/>
  <c r="M207" s="1"/>
  <c r="K206"/>
  <c r="M206" s="1"/>
  <c r="K205"/>
  <c r="M205" s="1"/>
  <c r="L142"/>
  <c r="K142"/>
  <c r="L144"/>
  <c r="K144"/>
  <c r="L133"/>
  <c r="K133"/>
  <c r="L70"/>
  <c r="K70"/>
  <c r="L65"/>
  <c r="K65"/>
  <c r="L30"/>
  <c r="K30"/>
  <c r="L23"/>
  <c r="K23"/>
  <c r="K11"/>
  <c r="L11"/>
  <c r="K12"/>
  <c r="L12"/>
  <c r="K13"/>
  <c r="L13"/>
  <c r="K14"/>
  <c r="L14"/>
  <c r="H15"/>
  <c r="K15" s="1"/>
  <c r="L15"/>
  <c r="K16"/>
  <c r="L16"/>
  <c r="K17"/>
  <c r="L17"/>
  <c r="K18"/>
  <c r="L18"/>
  <c r="K19"/>
  <c r="L19"/>
  <c r="K21"/>
  <c r="L21"/>
  <c r="K22"/>
  <c r="L22"/>
  <c r="K204"/>
  <c r="M204" s="1"/>
  <c r="K203"/>
  <c r="M203" s="1"/>
  <c r="K202"/>
  <c r="M202" s="1"/>
  <c r="L69"/>
  <c r="K69"/>
  <c r="L150"/>
  <c r="K150"/>
  <c r="L71"/>
  <c r="K71"/>
  <c r="L72"/>
  <c r="K72"/>
  <c r="L147"/>
  <c r="K147"/>
  <c r="L149"/>
  <c r="K149"/>
  <c r="L148"/>
  <c r="K148"/>
  <c r="L27"/>
  <c r="K27"/>
  <c r="H407"/>
  <c r="K201"/>
  <c r="M201" s="1"/>
  <c r="L139"/>
  <c r="K139"/>
  <c r="L146"/>
  <c r="K146"/>
  <c r="L145"/>
  <c r="K145"/>
  <c r="L28"/>
  <c r="K28"/>
  <c r="L29"/>
  <c r="K29"/>
  <c r="K200"/>
  <c r="M200" s="1"/>
  <c r="K199"/>
  <c r="M199" s="1"/>
  <c r="L138"/>
  <c r="K138"/>
  <c r="L137"/>
  <c r="K137"/>
  <c r="L143"/>
  <c r="K143"/>
  <c r="K198"/>
  <c r="M198" s="1"/>
  <c r="L66"/>
  <c r="K66"/>
  <c r="L25"/>
  <c r="K25"/>
  <c r="P24"/>
  <c r="L141"/>
  <c r="K141"/>
  <c r="L140"/>
  <c r="K140"/>
  <c r="K190"/>
  <c r="M190" s="1"/>
  <c r="K197"/>
  <c r="M197" s="1"/>
  <c r="K196"/>
  <c r="M196" s="1"/>
  <c r="K195"/>
  <c r="M195" s="1"/>
  <c r="K194"/>
  <c r="M194" s="1"/>
  <c r="K192"/>
  <c r="M192" s="1"/>
  <c r="L135"/>
  <c r="K135"/>
  <c r="L134"/>
  <c r="K134"/>
  <c r="L136"/>
  <c r="K136"/>
  <c r="L67"/>
  <c r="L62"/>
  <c r="K67"/>
  <c r="K62"/>
  <c r="L26"/>
  <c r="K26"/>
  <c r="K191"/>
  <c r="M191" s="1"/>
  <c r="K183"/>
  <c r="M183" s="1"/>
  <c r="K189"/>
  <c r="M189" s="1"/>
  <c r="K188"/>
  <c r="M188" s="1"/>
  <c r="K187"/>
  <c r="M187" s="1"/>
  <c r="K185"/>
  <c r="M185" s="1"/>
  <c r="K184"/>
  <c r="M184" s="1"/>
  <c r="K186"/>
  <c r="M186" s="1"/>
  <c r="K182"/>
  <c r="M182" s="1"/>
  <c r="L131"/>
  <c r="M131" s="1"/>
  <c r="K131"/>
  <c r="L130"/>
  <c r="K130"/>
  <c r="L129"/>
  <c r="K129"/>
  <c r="L132"/>
  <c r="K132"/>
  <c r="L128"/>
  <c r="K128"/>
  <c r="L60"/>
  <c r="L64"/>
  <c r="K64"/>
  <c r="K178"/>
  <c r="M178" s="1"/>
  <c r="K177"/>
  <c r="M177" s="1"/>
  <c r="K176"/>
  <c r="M176" s="1"/>
  <c r="K181"/>
  <c r="M181" s="1"/>
  <c r="K180"/>
  <c r="M180" s="1"/>
  <c r="K179"/>
  <c r="M179" s="1"/>
  <c r="L127"/>
  <c r="K127"/>
  <c r="L63"/>
  <c r="K63"/>
  <c r="L126"/>
  <c r="K126"/>
  <c r="K169"/>
  <c r="M169" s="1"/>
  <c r="K60"/>
  <c r="L56"/>
  <c r="K56"/>
  <c r="L120"/>
  <c r="K120"/>
  <c r="K174"/>
  <c r="M174" s="1"/>
  <c r="K175"/>
  <c r="M175" s="1"/>
  <c r="K173"/>
  <c r="M173" s="1"/>
  <c r="K171"/>
  <c r="M171" s="1"/>
  <c r="K172"/>
  <c r="M172" s="1"/>
  <c r="L125"/>
  <c r="K125"/>
  <c r="L114"/>
  <c r="K114"/>
  <c r="L122"/>
  <c r="K122"/>
  <c r="L57"/>
  <c r="K57"/>
  <c r="K170"/>
  <c r="M170" s="1"/>
  <c r="L117"/>
  <c r="K117"/>
  <c r="L124"/>
  <c r="K124"/>
  <c r="L123"/>
  <c r="K123"/>
  <c r="L121"/>
  <c r="K121"/>
  <c r="L110"/>
  <c r="K110"/>
  <c r="L112"/>
  <c r="K112"/>
  <c r="M118"/>
  <c r="L118"/>
  <c r="K119"/>
  <c r="K118"/>
  <c r="L115"/>
  <c r="K115"/>
  <c r="L113"/>
  <c r="K113"/>
  <c r="L116"/>
  <c r="K116"/>
  <c r="L10"/>
  <c r="K10"/>
  <c r="K168"/>
  <c r="M168" s="1"/>
  <c r="L108"/>
  <c r="K108"/>
  <c r="L109"/>
  <c r="K109"/>
  <c r="L59"/>
  <c r="K59"/>
  <c r="K58"/>
  <c r="L58"/>
  <c r="P20"/>
  <c r="L111"/>
  <c r="K111"/>
  <c r="L20"/>
  <c r="K20"/>
  <c r="L51"/>
  <c r="K51"/>
  <c r="L50"/>
  <c r="K50"/>
  <c r="L49"/>
  <c r="K49"/>
  <c r="K167"/>
  <c r="M167" s="1"/>
  <c r="K166"/>
  <c r="M166" s="1"/>
  <c r="K165"/>
  <c r="M165" s="1"/>
  <c r="L107"/>
  <c r="K107"/>
  <c r="L106"/>
  <c r="K106"/>
  <c r="L55"/>
  <c r="K55"/>
  <c r="L54"/>
  <c r="K54"/>
  <c r="L53"/>
  <c r="K53"/>
  <c r="L52"/>
  <c r="K52"/>
  <c r="L105"/>
  <c r="K105"/>
  <c r="L104"/>
  <c r="K104"/>
  <c r="L103"/>
  <c r="K103"/>
  <c r="L99"/>
  <c r="K99"/>
  <c r="L101"/>
  <c r="K101"/>
  <c r="L102"/>
  <c r="K102"/>
  <c r="L98"/>
  <c r="K98"/>
  <c r="K100"/>
  <c r="L100"/>
  <c r="K164"/>
  <c r="M164" s="1"/>
  <c r="L97"/>
  <c r="K97"/>
  <c r="L39"/>
  <c r="K39"/>
  <c r="M16" l="1"/>
  <c r="M13"/>
  <c r="M12"/>
  <c r="M65"/>
  <c r="M17"/>
  <c r="M23"/>
  <c r="M11"/>
  <c r="M18"/>
  <c r="M70"/>
  <c r="M15"/>
  <c r="M142"/>
  <c r="M144"/>
  <c r="M133"/>
  <c r="M19"/>
  <c r="M21"/>
  <c r="M14"/>
  <c r="M30"/>
  <c r="M22"/>
  <c r="M25"/>
  <c r="M143"/>
  <c r="M146"/>
  <c r="M66"/>
  <c r="M27"/>
  <c r="M28"/>
  <c r="M148"/>
  <c r="M147"/>
  <c r="M71"/>
  <c r="M69"/>
  <c r="M72"/>
  <c r="M150"/>
  <c r="M149"/>
  <c r="M145"/>
  <c r="M139"/>
  <c r="M29"/>
  <c r="M138"/>
  <c r="M137"/>
  <c r="M135"/>
  <c r="M141"/>
  <c r="M129"/>
  <c r="M26"/>
  <c r="M136"/>
  <c r="M67"/>
  <c r="M140"/>
  <c r="M134"/>
  <c r="M62"/>
  <c r="M130"/>
  <c r="M132"/>
  <c r="M64"/>
  <c r="M128"/>
  <c r="M59"/>
  <c r="M121"/>
  <c r="M60"/>
  <c r="M51"/>
  <c r="M123"/>
  <c r="M127"/>
  <c r="M63"/>
  <c r="M126"/>
  <c r="M56"/>
  <c r="M57"/>
  <c r="M108"/>
  <c r="M115"/>
  <c r="M122"/>
  <c r="M120"/>
  <c r="M125"/>
  <c r="M114"/>
  <c r="M109"/>
  <c r="M55"/>
  <c r="M112"/>
  <c r="M117"/>
  <c r="M124"/>
  <c r="M110"/>
  <c r="M10"/>
  <c r="M50"/>
  <c r="M20"/>
  <c r="M102"/>
  <c r="M113"/>
  <c r="M116"/>
  <c r="M58"/>
  <c r="M99"/>
  <c r="M107"/>
  <c r="M52"/>
  <c r="M54"/>
  <c r="M49"/>
  <c r="M111"/>
  <c r="M53"/>
  <c r="M101"/>
  <c r="M104"/>
  <c r="M106"/>
  <c r="M105"/>
  <c r="M103"/>
  <c r="M100"/>
  <c r="M98"/>
  <c r="M97"/>
  <c r="L47"/>
  <c r="K47"/>
  <c r="L46"/>
  <c r="K46"/>
  <c r="L42"/>
  <c r="K42"/>
  <c r="L48"/>
  <c r="K48"/>
  <c r="K163"/>
  <c r="M163" s="1"/>
  <c r="K161"/>
  <c r="M161" s="1"/>
  <c r="L95"/>
  <c r="K95"/>
  <c r="L96"/>
  <c r="K96"/>
  <c r="M48" l="1"/>
  <c r="M42"/>
  <c r="M47"/>
  <c r="M46"/>
  <c r="M95"/>
  <c r="M96"/>
  <c r="K160"/>
  <c r="M160" s="1"/>
  <c r="L94"/>
  <c r="K94"/>
  <c r="L93"/>
  <c r="K93"/>
  <c r="L92"/>
  <c r="K92"/>
  <c r="L89"/>
  <c r="K89"/>
  <c r="L90"/>
  <c r="K90"/>
  <c r="L43"/>
  <c r="K43"/>
  <c r="L41"/>
  <c r="K41"/>
  <c r="L44"/>
  <c r="K44"/>
  <c r="L45"/>
  <c r="K45"/>
  <c r="L91"/>
  <c r="K91"/>
  <c r="M43" l="1"/>
  <c r="M44"/>
  <c r="M45"/>
  <c r="M94"/>
  <c r="M41"/>
  <c r="M93"/>
  <c r="M89"/>
  <c r="M90"/>
  <c r="M92"/>
  <c r="M91"/>
  <c r="K159" l="1"/>
  <c r="M159" s="1"/>
  <c r="L40" l="1"/>
  <c r="K40"/>
  <c r="L85"/>
  <c r="K85"/>
  <c r="L88"/>
  <c r="K88"/>
  <c r="L87"/>
  <c r="K87"/>
  <c r="L86"/>
  <c r="K86"/>
  <c r="K158"/>
  <c r="M158" s="1"/>
  <c r="K162"/>
  <c r="M162" s="1"/>
  <c r="L214"/>
  <c r="L84"/>
  <c r="K84"/>
  <c r="L83"/>
  <c r="K83"/>
  <c r="K214"/>
  <c r="K157"/>
  <c r="M157" s="1"/>
  <c r="M86" l="1"/>
  <c r="M40"/>
  <c r="M84"/>
  <c r="M85"/>
  <c r="M83"/>
  <c r="M87"/>
  <c r="M88"/>
  <c r="M214"/>
  <c r="K407" l="1"/>
  <c r="L407" s="1"/>
  <c r="K396"/>
  <c r="L396" s="1"/>
  <c r="K386"/>
  <c r="L386" s="1"/>
  <c r="K402" l="1"/>
  <c r="L402" s="1"/>
  <c r="K403" l="1"/>
  <c r="L403" s="1"/>
  <c r="K400" l="1"/>
  <c r="L400" s="1"/>
  <c r="K379"/>
  <c r="L379" s="1"/>
  <c r="K399"/>
  <c r="L399" s="1"/>
  <c r="K398"/>
  <c r="L398" s="1"/>
  <c r="K397"/>
  <c r="L397" s="1"/>
  <c r="K394"/>
  <c r="L394" s="1"/>
  <c r="K393"/>
  <c r="L393" s="1"/>
  <c r="K392"/>
  <c r="L392" s="1"/>
  <c r="K391"/>
  <c r="L391" s="1"/>
  <c r="K390"/>
  <c r="L390" s="1"/>
  <c r="K389"/>
  <c r="L389" s="1"/>
  <c r="K388"/>
  <c r="L388" s="1"/>
  <c r="K387"/>
  <c r="L387" s="1"/>
  <c r="K385"/>
  <c r="L385" s="1"/>
  <c r="K384"/>
  <c r="L384" s="1"/>
  <c r="K383"/>
  <c r="L383" s="1"/>
  <c r="K382"/>
  <c r="L382" s="1"/>
  <c r="K381"/>
  <c r="L381" s="1"/>
  <c r="K380"/>
  <c r="L380" s="1"/>
  <c r="K378"/>
  <c r="L378" s="1"/>
  <c r="K377"/>
  <c r="L377" s="1"/>
  <c r="K376"/>
  <c r="L376" s="1"/>
  <c r="F375"/>
  <c r="K375" s="1"/>
  <c r="L375" s="1"/>
  <c r="K374"/>
  <c r="L374" s="1"/>
  <c r="K373"/>
  <c r="L373" s="1"/>
  <c r="K372"/>
  <c r="L372" s="1"/>
  <c r="K371"/>
  <c r="L371" s="1"/>
  <c r="K370"/>
  <c r="L370" s="1"/>
  <c r="F369"/>
  <c r="K369" s="1"/>
  <c r="L369" s="1"/>
  <c r="F368"/>
  <c r="K368" s="1"/>
  <c r="L368" s="1"/>
  <c r="K367"/>
  <c r="L367" s="1"/>
  <c r="F366"/>
  <c r="K366" s="1"/>
  <c r="L366" s="1"/>
  <c r="K365"/>
  <c r="L365" s="1"/>
  <c r="K364"/>
  <c r="L364" s="1"/>
  <c r="K363"/>
  <c r="L363" s="1"/>
  <c r="K362"/>
  <c r="L362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0"/>
  <c r="L350" s="1"/>
  <c r="K348"/>
  <c r="L348" s="1"/>
  <c r="K347"/>
  <c r="L347" s="1"/>
  <c r="F346"/>
  <c r="K346" s="1"/>
  <c r="L346" s="1"/>
  <c r="K345"/>
  <c r="L345" s="1"/>
  <c r="K342"/>
  <c r="L342" s="1"/>
  <c r="K341"/>
  <c r="L341" s="1"/>
  <c r="K340"/>
  <c r="L340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8"/>
  <c r="L318" s="1"/>
  <c r="K316"/>
  <c r="L316" s="1"/>
  <c r="K314"/>
  <c r="L314" s="1"/>
  <c r="K313"/>
  <c r="L313" s="1"/>
  <c r="K312"/>
  <c r="L312" s="1"/>
  <c r="K310"/>
  <c r="L310" s="1"/>
  <c r="K309"/>
  <c r="L309" s="1"/>
  <c r="K308"/>
  <c r="L308" s="1"/>
  <c r="K307"/>
  <c r="K306"/>
  <c r="L306" s="1"/>
  <c r="K305"/>
  <c r="L305" s="1"/>
  <c r="K303"/>
  <c r="L303" s="1"/>
  <c r="K302"/>
  <c r="L302" s="1"/>
  <c r="K301"/>
  <c r="L301" s="1"/>
  <c r="K300"/>
  <c r="L300" s="1"/>
  <c r="K299"/>
  <c r="L299" s="1"/>
  <c r="F298"/>
  <c r="K298" s="1"/>
  <c r="L298" s="1"/>
  <c r="H297"/>
  <c r="K297" s="1"/>
  <c r="L297" s="1"/>
  <c r="K294"/>
  <c r="L294" s="1"/>
  <c r="K293"/>
  <c r="L293" s="1"/>
  <c r="K292"/>
  <c r="L292" s="1"/>
  <c r="K291"/>
  <c r="L291" s="1"/>
  <c r="K290"/>
  <c r="L290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H263"/>
  <c r="K263" s="1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M7"/>
  <c r="D7" i="5"/>
  <c r="K6" i="4"/>
  <c r="K6" i="3"/>
  <c r="L6" i="2"/>
</calcChain>
</file>

<file path=xl/sharedStrings.xml><?xml version="1.0" encoding="utf-8"?>
<sst xmlns="http://schemas.openxmlformats.org/spreadsheetml/2006/main" count="3795" uniqueCount="1387">
  <si>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</si>
  <si>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</si>
  <si>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</si>
  <si>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</si>
  <si>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</si>
  <si>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</si>
  <si>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</si>
  <si>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</si>
  <si>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</si>
  <si>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</si>
  <si>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</si>
  <si>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</si>
  <si>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</si>
  <si>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</si>
  <si>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</si>
  <si>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</si>
  <si>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</si>
  <si>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</si>
  <si>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</si>
  <si>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</si>
  <si>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</si>
  <si>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</si>
  <si>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</si>
  <si>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</si>
  <si>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</si>
  <si>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</si>
  <si>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</si>
  <si>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</si>
  <si>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</si>
  <si>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</si>
  <si>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</si>
  <si>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</si>
  <si>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</si>
  <si>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</si>
  <si>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</si>
  <si>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</si>
  <si>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</si>
  <si>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</si>
  <si>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</si>
  <si>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</si>
  <si>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</si>
  <si>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</si>
  <si>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</si>
  <si>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</si>
  <si>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</si>
  <si>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</si>
  <si>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</si>
  <si>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</si>
  <si>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</si>
  <si>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</si>
  <si>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</si>
  <si>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</si>
  <si>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</si>
  <si>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</si>
  <si>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</si>
  <si>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</si>
  <si>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</si>
  <si>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</si>
  <si>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</si>
  <si>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</si>
  <si>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</si>
  <si>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</si>
  <si>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</si>
  <si>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</si>
  <si>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</si>
  <si>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</si>
  <si>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</si>
  <si>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</si>
  <si>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</si>
  <si>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</si>
  <si>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</si>
  <si>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</si>
  <si>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</si>
  <si>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</si>
  <si>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</si>
  <si>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</si>
  <si>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</si>
  <si>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</si>
  <si>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</si>
  <si>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</si>
  <si>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</si>
  <si>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</si>
  <si>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</si>
  <si>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</si>
  <si>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</si>
  <si>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</si>
  <si>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</si>
  <si>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</si>
  <si>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</si>
  <si>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</si>
  <si>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</si>
  <si>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</si>
  <si>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</si>
  <si>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</si>
  <si>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</si>
  <si>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</si>
  <si>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</si>
  <si>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</si>
  <si>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</si>
  <si>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</si>
  <si>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</si>
  <si>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</si>
  <si>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</si>
  <si>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</si>
  <si>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</si>
  <si>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</si>
  <si>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</si>
  <si>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</si>
  <si>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</si>
  <si>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</si>
  <si>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</si>
  <si>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</si>
  <si>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</si>
  <si>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</si>
  <si>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</si>
  <si>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</si>
  <si>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</si>
  <si>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</si>
  <si>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</si>
  <si>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</si>
  <si>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</si>
  <si>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</si>
  <si>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</si>
  <si>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</si>
  <si>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</si>
  <si>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</si>
  <si>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</si>
  <si>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</si>
  <si>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</si>
  <si>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</si>
  <si>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</si>
  <si>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</si>
  <si>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</si>
  <si>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</si>
  <si>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</si>
  <si>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</si>
  <si>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</si>
  <si>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</si>
  <si>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</si>
  <si>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</si>
  <si>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</si>
  <si>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</si>
  <si>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</si>
  <si>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</si>
  <si>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</si>
  <si>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</si>
  <si>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</si>
  <si>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</si>
  <si>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</si>
  <si>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</si>
  <si>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</si>
  <si>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</si>
  <si>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</si>
  <si>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</si>
  <si>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</si>
  <si>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</si>
  <si>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</si>
  <si>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</si>
  <si>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</si>
  <si>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</si>
  <si>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</si>
  <si>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</si>
  <si>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</si>
  <si>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</si>
  <si>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</si>
  <si>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</si>
  <si>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</si>
  <si>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</si>
  <si>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</si>
  <si>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</si>
  <si>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</si>
  <si>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</si>
  <si>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</si>
  <si>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</si>
  <si>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</si>
  <si>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</si>
  <si>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</si>
  <si>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</si>
  <si>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</si>
  <si>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</si>
  <si>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</si>
  <si>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</si>
  <si>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</si>
  <si>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</si>
  <si>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</si>
  <si>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</si>
  <si>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</si>
  <si>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</si>
  <si>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</si>
  <si>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</si>
  <si>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</si>
  <si>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</si>
  <si>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</si>
  <si>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</si>
  <si>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</si>
  <si>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</si>
  <si>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</si>
  <si>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</si>
  <si>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</si>
  <si>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</si>
  <si>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</si>
  <si>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</si>
  <si>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</si>
  <si>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</si>
  <si>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</si>
  <si>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</si>
  <si>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</si>
  <si>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</si>
  <si>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</si>
  <si>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</si>
  <si>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</si>
  <si>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</si>
  <si>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</si>
  <si>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</si>
  <si>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</si>
  <si>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</si>
  <si>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</si>
  <si>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</si>
  <si>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</si>
  <si>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</si>
  <si>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</si>
  <si>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</si>
  <si>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</si>
  <si>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</si>
  <si>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</si>
  <si>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</si>
  <si>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</si>
  <si>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</si>
  <si>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</si>
  <si>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</si>
  <si>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</si>
  <si>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</si>
  <si>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</si>
  <si>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</si>
  <si>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</si>
  <si>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</si>
  <si>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</si>
  <si>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</si>
  <si>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</si>
  <si>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</si>
  <si>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</si>
  <si>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</si>
  <si>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</si>
  <si>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</si>
  <si>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</si>
  <si>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</si>
  <si>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</si>
  <si>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</si>
  <si>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</si>
  <si>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</si>
  <si>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</si>
  <si>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</si>
  <si>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</si>
  <si>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</si>
  <si>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</si>
  <si>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</si>
  <si>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</si>
  <si>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</si>
  <si>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</si>
  <si>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</si>
  <si>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</si>
  <si>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</si>
  <si>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</si>
  <si>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</si>
  <si>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</si>
  <si>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</si>
  <si>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</si>
  <si>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</si>
  <si>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</si>
  <si>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</si>
  <si>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</si>
  <si>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</si>
  <si>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</si>
  <si>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</si>
  <si>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</si>
  <si>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</si>
  <si>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</si>
  <si>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</si>
  <si>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</si>
  <si>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</si>
  <si>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</si>
  <si>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</si>
  <si>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</si>
  <si>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</si>
  <si>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</si>
  <si>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</si>
  <si>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</si>
  <si>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</si>
  <si>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</si>
  <si>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</si>
  <si>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</si>
  <si>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</si>
  <si>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</si>
  <si>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</si>
  <si>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</si>
  <si>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</si>
  <si>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</si>
  <si>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</si>
  <si>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</si>
  <si>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</si>
  <si>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</si>
  <si>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</si>
  <si>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</si>
  <si>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</si>
  <si>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</si>
  <si>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</si>
  <si>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</si>
  <si>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</si>
  <si>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</si>
  <si>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</si>
  <si>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</si>
  <si>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</si>
  <si>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</si>
  <si>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</si>
  <si>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</si>
  <si>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</si>
  <si>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</si>
  <si>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</si>
  <si>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</si>
  <si>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</si>
  <si>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</si>
  <si>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</si>
  <si>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</si>
  <si>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</si>
  <si>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</si>
  <si>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</si>
  <si>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</si>
  <si>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</si>
  <si>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</si>
  <si>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</si>
  <si>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</si>
  <si>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</si>
  <si>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</si>
  <si>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</si>
  <si>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</si>
  <si>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</si>
  <si>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</si>
  <si>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</si>
  <si>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</si>
  <si>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</si>
  <si>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</si>
  <si>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</si>
  <si>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</si>
  <si>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</si>
  <si>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</si>
  <si>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</si>
  <si>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</si>
  <si>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</si>
  <si>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</si>
  <si>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</si>
  <si>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</si>
  <si>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</si>
  <si>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</si>
  <si>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</si>
  <si>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</si>
  <si>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</si>
  <si>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</si>
  <si>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</si>
  <si>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</si>
  <si>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</si>
  <si>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</si>
  <si>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</si>
  <si>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</si>
  <si>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</si>
  <si>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</si>
  <si>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</si>
  <si>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</si>
  <si>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</si>
  <si>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</si>
  <si>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</si>
  <si>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</si>
  <si>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</si>
  <si>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</si>
  <si>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</si>
  <si>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</si>
  <si>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</si>
  <si>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</si>
  <si>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</si>
  <si>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</si>
  <si>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</si>
  <si>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</si>
  <si>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</si>
  <si>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</si>
  <si>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</si>
  <si>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</si>
  <si>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</si>
  <si>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</si>
  <si>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</si>
  <si>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</si>
  <si>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</si>
  <si>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</si>
  <si>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</si>
  <si>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</si>
  <si>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</si>
  <si>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</si>
  <si>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</si>
  <si>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</si>
  <si>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</si>
  <si>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</si>
  <si>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</si>
  <si>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</si>
  <si>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</si>
  <si>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</si>
  <si>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</si>
  <si>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</si>
  <si>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</si>
  <si>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</si>
  <si>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</si>
  <si>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</si>
  <si>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</si>
  <si>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</si>
  <si>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</si>
  <si>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</si>
  <si>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</si>
  <si>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</si>
  <si>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</si>
  <si>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</si>
  <si>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</si>
  <si>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</si>
  <si>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</si>
  <si>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</si>
  <si>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</si>
  <si>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</si>
  <si>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</si>
  <si>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</si>
  <si>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</si>
  <si>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</si>
  <si>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</si>
  <si>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</si>
  <si>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</si>
  <si>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</si>
  <si>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</si>
  <si>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</si>
  <si>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</si>
  <si>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</si>
  <si>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</si>
  <si>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</si>
  <si>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</si>
  <si>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</si>
  <si>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</si>
  <si>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</si>
  <si>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</si>
  <si>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</si>
  <si>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</si>
  <si>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</si>
  <si>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</si>
  <si>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</si>
  <si>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</si>
  <si>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</si>
  <si>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</si>
  <si>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</si>
  <si>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</si>
  <si>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</si>
  <si>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</si>
  <si>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</si>
  <si>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</si>
  <si>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</si>
  <si>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</si>
  <si>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</si>
  <si>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</si>
  <si>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</si>
  <si>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</si>
  <si>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</si>
  <si>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</si>
  <si>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</si>
  <si>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</si>
  <si>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</si>
  <si>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</si>
  <si>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</si>
  <si>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</si>
  <si>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</si>
  <si>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</si>
  <si>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</si>
  <si>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</si>
  <si>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</si>
  <si>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</si>
  <si>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</si>
  <si>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</si>
  <si>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</si>
  <si>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</si>
  <si>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</si>
  <si>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</si>
  <si>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</si>
  <si>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</si>
  <si>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</si>
  <si>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</si>
  <si>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</si>
  <si>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</si>
  <si>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</si>
  <si>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</si>
  <si>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</si>
  <si>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</si>
  <si>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</si>
  <si>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</si>
  <si>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</si>
  <si>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</si>
  <si>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</si>
  <si>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</si>
  <si>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</si>
  <si>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</si>
  <si>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</si>
  <si>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</si>
  <si>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</si>
  <si>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</si>
  <si>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</si>
  <si>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</si>
  <si>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</si>
  <si>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</si>
  <si>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</si>
  <si>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</si>
  <si>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</si>
  <si>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</si>
  <si>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</si>
  <si>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</si>
  <si>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</si>
  <si>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</si>
  <si>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</si>
  <si>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</si>
  <si>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</si>
  <si>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</si>
  <si>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</si>
  <si>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</si>
  <si>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</si>
  <si>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</si>
  <si>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</si>
  <si>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</si>
  <si>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</si>
  <si>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</si>
  <si>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</si>
  <si>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</si>
  <si>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</si>
  <si>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</si>
  <si>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</si>
  <si>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</si>
  <si>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</si>
  <si>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</si>
  <si>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</si>
  <si>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</si>
  <si>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</si>
  <si>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</si>
  <si>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</si>
  <si>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</si>
  <si>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</si>
  <si>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</si>
  <si>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</si>
  <si>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</si>
  <si>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</si>
  <si>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</si>
  <si>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</si>
  <si>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</si>
  <si>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</si>
  <si>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</si>
  <si>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</si>
  <si>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</si>
  <si>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</si>
  <si>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</si>
  <si>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</si>
  <si>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</si>
  <si>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</si>
  <si>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</si>
  <si>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</si>
  <si>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</si>
  <si>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</si>
  <si>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</si>
  <si>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</si>
  <si>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</si>
  <si>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</si>
  <si>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</si>
  <si>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</si>
  <si>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</si>
  <si>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</si>
  <si>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</si>
  <si>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</si>
  <si>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</si>
  <si>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</si>
  <si>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</si>
  <si>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</si>
  <si>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</si>
  <si>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</si>
  <si>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</si>
  <si>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</si>
  <si>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</si>
  <si>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</si>
  <si>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</si>
  <si>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</si>
  <si>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</si>
  <si>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</si>
  <si>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</si>
  <si>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</si>
  <si>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</si>
  <si>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</si>
  <si>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</si>
  <si>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</si>
  <si>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</si>
  <si>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</si>
  <si>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</si>
  <si>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</si>
  <si>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</si>
  <si>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</si>
  <si>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</si>
  <si>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</si>
  <si>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</si>
  <si>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</si>
  <si>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</si>
  <si>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</si>
  <si>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</si>
  <si>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</si>
  <si>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</si>
  <si>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</si>
  <si>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</si>
  <si>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</si>
  <si>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</si>
  <si>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</si>
  <si>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</si>
  <si>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</si>
  <si>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</si>
  <si>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</si>
  <si>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</si>
  <si>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</si>
  <si>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</si>
  <si>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</si>
  <si>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</si>
  <si>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</si>
  <si>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</si>
  <si>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</si>
  <si>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</si>
  <si>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</si>
  <si>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</si>
  <si>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</si>
  <si>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</si>
  <si>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</si>
  <si>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</si>
  <si>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</si>
  <si>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</si>
  <si>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</si>
  <si>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</si>
  <si>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</si>
  <si>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</si>
  <si>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</si>
  <si>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</si>
  <si>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</si>
  <si>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</si>
  <si>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</si>
  <si>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</si>
  <si>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</si>
  <si>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</si>
  <si>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</si>
  <si>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</si>
  <si>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</si>
  <si>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</si>
  <si>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</si>
  <si>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</si>
  <si>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</si>
  <si>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</si>
  <si>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</si>
  <si>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</si>
  <si>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</si>
  <si>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</si>
  <si>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</si>
  <si>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</si>
  <si>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</si>
  <si>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</si>
  <si>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</si>
  <si>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</si>
  <si>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</si>
  <si>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</si>
  <si>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</si>
  <si>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</si>
  <si>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</si>
  <si>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</si>
  <si>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</si>
  <si>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</si>
  <si>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</si>
  <si>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</si>
  <si>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</si>
  <si>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</si>
  <si>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</si>
  <si>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</si>
  <si>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</si>
  <si>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</si>
  <si>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</si>
  <si>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</si>
  <si>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</si>
  <si>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</si>
  <si>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</si>
  <si>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</si>
  <si>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</si>
  <si>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</si>
  <si>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</si>
  <si>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</si>
  <si>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</si>
  <si>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</si>
  <si>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</si>
  <si>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</si>
  <si>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</si>
  <si>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</si>
  <si>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</si>
  <si>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</si>
  <si>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</si>
  <si>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</si>
  <si>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</si>
  <si>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</si>
  <si>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</si>
  <si>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</si>
  <si>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</si>
  <si>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</si>
  <si>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</si>
  <si>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</si>
  <si>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</si>
  <si>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</si>
  <si>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</si>
  <si>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</si>
  <si>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</si>
  <si>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</si>
  <si>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</si>
  <si>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</si>
  <si>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</si>
  <si>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</si>
  <si>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</si>
  <si>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</si>
  <si>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</si>
  <si>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</si>
  <si>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</si>
  <si>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</si>
  <si>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</si>
  <si>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</si>
  <si>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</si>
  <si>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</si>
  <si>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</si>
  <si>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</si>
  <si>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</si>
  <si>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</si>
  <si>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</si>
  <si>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</si>
  <si>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</si>
  <si>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</si>
  <si>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</si>
  <si>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</si>
  <si>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</si>
  <si>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</si>
  <si>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</si>
  <si>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</si>
  <si>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</si>
  <si>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</si>
  <si>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</si>
  <si>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</si>
  <si>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</si>
  <si>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</si>
  <si>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</si>
  <si>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</si>
  <si>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</si>
  <si>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</si>
  <si>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</si>
  <si>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</si>
  <si>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</si>
  <si>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</si>
  <si>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</si>
  <si>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</si>
  <si>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</si>
  <si>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</si>
  <si>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</si>
  <si>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</si>
  <si>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</si>
  <si>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</si>
  <si>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</si>
  <si>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</si>
  <si>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</si>
  <si>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</si>
  <si>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</si>
  <si>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</si>
  <si>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</si>
  <si>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</si>
  <si>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</si>
  <si>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</si>
  <si>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</si>
  <si>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</si>
  <si>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</si>
  <si>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</si>
  <si>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</si>
  <si>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</si>
  <si>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</si>
  <si>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</si>
  <si>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</si>
  <si>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</si>
  <si>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</si>
  <si>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</si>
  <si>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</si>
  <si>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</si>
  <si>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</si>
  <si>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</si>
  <si>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</si>
  <si>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</si>
  <si>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</si>
  <si>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</si>
  <si>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</si>
  <si>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</si>
  <si>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</si>
  <si>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</si>
  <si>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</si>
  <si>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</si>
  <si>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</si>
  <si>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</si>
  <si>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</si>
  <si>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</si>
  <si>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</si>
  <si>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</si>
  <si>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</si>
  <si>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</si>
  <si>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</si>
  <si>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</si>
  <si>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</si>
  <si>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</si>
  <si>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</si>
  <si>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</si>
  <si>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</si>
  <si>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</si>
  <si>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</si>
  <si>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</si>
  <si>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</si>
  <si>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</si>
  <si>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</si>
  <si>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</si>
  <si>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</si>
  <si>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</si>
  <si>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</si>
  <si>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</si>
  <si>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</si>
  <si>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</si>
  <si>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</si>
  <si>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</si>
  <si>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</si>
  <si>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</si>
  <si>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</si>
  <si>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</si>
  <si>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</si>
  <si>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</si>
  <si>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</si>
  <si>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</si>
  <si>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</si>
  <si>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</si>
  <si>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</si>
  <si>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</si>
  <si>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</si>
  <si>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</si>
  <si>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</si>
  <si>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</si>
  <si>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</si>
  <si>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</si>
  <si>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</si>
  <si>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</si>
  <si>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</si>
  <si>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</si>
  <si>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</si>
  <si>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</si>
  <si>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</si>
  <si>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</si>
  <si>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</si>
  <si>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</si>
  <si>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</si>
  <si>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</si>
  <si>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</si>
  <si>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</si>
  <si>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</si>
  <si>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</si>
  <si>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</si>
  <si>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</si>
  <si>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</si>
  <si>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</si>
  <si>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</si>
  <si>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</si>
  <si>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</si>
  <si>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</si>
  <si>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</si>
  <si>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</si>
  <si>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</si>
  <si>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</si>
  <si>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</si>
  <si>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</si>
  <si>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</si>
  <si>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</si>
  <si>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</si>
  <si>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</si>
  <si>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</si>
  <si>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</si>
  <si>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</si>
  <si>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</si>
  <si>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</si>
  <si>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</si>
  <si>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</si>
  <si>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</si>
  <si>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</si>
  <si>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</si>
  <si>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</si>
  <si>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</si>
  <si>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</si>
  <si>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</si>
  <si>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</si>
  <si>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</si>
  <si>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</si>
  <si>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</si>
  <si>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</si>
  <si>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</si>
  <si>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</si>
  <si>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</si>
  <si>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</si>
  <si>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</si>
  <si>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</si>
  <si>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</si>
  <si>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</si>
  <si>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</si>
  <si>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</si>
  <si>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</si>
  <si>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</si>
  <si>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</si>
  <si>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</si>
  <si>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</si>
  <si>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</si>
  <si>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</si>
  <si>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</si>
  <si>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</si>
  <si>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</si>
  <si>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</si>
  <si>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</si>
  <si>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</si>
  <si>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</si>
  <si>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</si>
  <si>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</si>
  <si>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</si>
  <si>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</si>
  <si>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</si>
  <si>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</si>
  <si>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</si>
  <si>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</si>
  <si>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</si>
  <si>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</si>
  <si>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</si>
  <si>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</si>
  <si>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</si>
  <si>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</si>
  <si>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</si>
  <si>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</si>
  <si>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</si>
  <si>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</si>
  <si>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</si>
  <si>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</si>
  <si>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</si>
  <si>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</si>
  <si>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</si>
  <si>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</si>
  <si>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</si>
  <si>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</si>
  <si>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</si>
  <si>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</si>
  <si>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</si>
  <si>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</si>
  <si>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</si>
  <si>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</si>
  <si>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</si>
  <si>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</si>
  <si>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</si>
  <si>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</si>
  <si>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</si>
  <si>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</si>
  <si>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</si>
  <si>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</si>
  <si>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</si>
  <si>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</si>
  <si>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</si>
  <si>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</si>
  <si>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</si>
  <si>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</si>
  <si>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</si>
  <si>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</si>
  <si>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</si>
  <si>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</si>
  <si>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</si>
  <si>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</si>
  <si>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</si>
  <si>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</si>
  <si>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</si>
  <si>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</si>
  <si>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</si>
  <si>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</si>
  <si>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</si>
  <si>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</si>
  <si>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</si>
  <si>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</si>
  <si>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</si>
  <si>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</si>
  <si>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</si>
  <si>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</si>
  <si>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</si>
  <si>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</si>
  <si>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</si>
  <si>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</si>
  <si>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</si>
  <si>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</si>
  <si>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</si>
  <si>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</si>
  <si>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</si>
  <si>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</si>
  <si>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</si>
  <si>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</si>
  <si>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</si>
  <si>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</si>
  <si>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</si>
  <si>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</si>
  <si>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</si>
  <si>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</si>
  <si>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</si>
  <si>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</si>
  <si>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</si>
  <si>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</si>
  <si>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</si>
  <si>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</si>
  <si>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</si>
  <si>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</si>
  <si>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</si>
  <si>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</si>
  <si>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</si>
  <si>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</si>
  <si>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</si>
  <si>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</si>
  <si>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</si>
  <si>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</si>
  <si>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</si>
  <si>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</si>
  <si>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</si>
  <si>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</si>
  <si>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</si>
  <si>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</si>
  <si>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</si>
  <si>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</si>
  <si>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</si>
  <si>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</si>
  <si>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</si>
  <si>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</si>
  <si>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</si>
  <si>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</si>
  <si>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</si>
  <si>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</si>
  <si>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</si>
  <si>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</si>
  <si>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</si>
  <si>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</si>
  <si>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</si>
  <si>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</si>
  <si>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>150-180</t>
  </si>
  <si>
    <t>1650-1700</t>
  </si>
  <si>
    <t>Profit of Rs.38.5/-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</si>
  <si>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</si>
  <si>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</si>
  <si>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</si>
  <si>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</si>
  <si>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</si>
  <si>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</si>
  <si>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</si>
  <si>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</si>
  <si>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</si>
  <si>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</si>
  <si>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</si>
  <si>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</si>
  <si>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</si>
  <si>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</si>
  <si>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</si>
  <si>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</si>
  <si>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Profit of Rs.57.5/-</t>
  </si>
  <si>
    <t>Loss of Rs.12/-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</si>
  <si>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</si>
  <si>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</si>
  <si>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</si>
  <si>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</si>
  <si>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</si>
  <si>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</si>
  <si>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</si>
  <si>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</si>
  <si>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</si>
  <si>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</si>
  <si>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</si>
  <si>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</si>
  <si>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</si>
  <si>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</si>
  <si>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</si>
  <si>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</si>
  <si>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Loss of Rs.42.5/-</t>
  </si>
  <si>
    <t>2450-2490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</si>
  <si>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</si>
  <si>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</si>
  <si>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</si>
  <si>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</si>
  <si>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</si>
  <si>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</si>
  <si>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</si>
  <si>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</si>
  <si>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</si>
  <si>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740-750</t>
  </si>
  <si>
    <t>Loss of Rs.24/-</t>
  </si>
  <si>
    <t>ACC 2100 CE MAR</t>
  </si>
  <si>
    <t>65-85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</si>
  <si>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</si>
  <si>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</si>
  <si>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</si>
  <si>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</si>
  <si>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</si>
  <si>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</si>
  <si>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</si>
  <si>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2520-2550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</si>
  <si>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</si>
  <si>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</si>
  <si>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</si>
  <si>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</si>
  <si>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</si>
  <si>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</si>
  <si>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1220-1230</t>
  </si>
  <si>
    <t>ASIANPAINT 3080 CE MAR</t>
  </si>
  <si>
    <t>HDFC 2400 CE MAR</t>
  </si>
  <si>
    <t>55-65</t>
  </si>
  <si>
    <t>RELIANCE 2540 CE MAR</t>
  </si>
  <si>
    <t>BERGEPAINT 720 CE MAR</t>
  </si>
  <si>
    <t>12.0-14.0</t>
  </si>
  <si>
    <t>MANISH NITIN THAKUR</t>
  </si>
  <si>
    <t>SECURCRED</t>
  </si>
  <si>
    <t>SecUR Credentials Limited</t>
  </si>
  <si>
    <t>Profit of Rs.15.5/-</t>
  </si>
  <si>
    <t>Loss of Rs.15.5/-</t>
  </si>
  <si>
    <t>Profit of Rs.24.5/-</t>
  </si>
  <si>
    <t>LUPIN  MAR FUT</t>
  </si>
  <si>
    <t>780-790</t>
  </si>
  <si>
    <t>CUB 120 PE MAR</t>
  </si>
  <si>
    <t>2.0-3.0</t>
  </si>
  <si>
    <t xml:space="preserve">JSWSTEEL  MAR FUT </t>
  </si>
  <si>
    <t>725-730</t>
  </si>
  <si>
    <t>Loss of Rs.20.5/-</t>
  </si>
  <si>
    <t>Profit of Rs.10/-</t>
  </si>
  <si>
    <t xml:space="preserve">HDFCAMC MAR FUT </t>
  </si>
  <si>
    <t>2250-2300</t>
  </si>
  <si>
    <t>NIFTY 17200 PE 24-MAR</t>
  </si>
  <si>
    <t>70-100</t>
  </si>
  <si>
    <t>NIFTY 17200 CE 24-MAR</t>
  </si>
  <si>
    <t>RELIANCE 2560 CE MAR</t>
  </si>
  <si>
    <t>50-60</t>
  </si>
  <si>
    <t>Profit of Rs.27/-</t>
  </si>
  <si>
    <t>Profit of Rs.16/-</t>
  </si>
  <si>
    <t>Profit of Rs.105/-</t>
  </si>
  <si>
    <t>ASIANPAINT 3020 CE MAR</t>
  </si>
  <si>
    <t>Loss of Rs.3.70/-</t>
  </si>
  <si>
    <t>2360-2400</t>
  </si>
  <si>
    <t>300-308</t>
  </si>
  <si>
    <t xml:space="preserve">SBIN </t>
  </si>
  <si>
    <t>490-493</t>
  </si>
  <si>
    <t>510-520</t>
  </si>
  <si>
    <t>1300-1330</t>
  </si>
  <si>
    <t>150-160</t>
  </si>
  <si>
    <t>1540-1570</t>
  </si>
  <si>
    <t>17350-17450</t>
  </si>
  <si>
    <t>2300-2400</t>
  </si>
  <si>
    <t>RELIANCE 2580 CE MAR</t>
  </si>
  <si>
    <t>NIFTY 16800 CE 17-MAR</t>
  </si>
  <si>
    <t>ATALREAL</t>
  </si>
  <si>
    <t>Atal Realtech Limited</t>
  </si>
  <si>
    <t>ANUSTUP TRADING  PRIVATE LIMITED</t>
  </si>
  <si>
    <t>Loss of Rs.100/-</t>
  </si>
  <si>
    <t>Profit of Rs.80/-</t>
  </si>
  <si>
    <t>270-275</t>
  </si>
  <si>
    <t>LT APR FUT</t>
  </si>
  <si>
    <t>1770-1790</t>
  </si>
  <si>
    <t>AARTIIND APR FUT</t>
  </si>
  <si>
    <t>932-935</t>
  </si>
  <si>
    <t>2050-2100</t>
  </si>
  <si>
    <t>2030-2070</t>
  </si>
  <si>
    <t>NIFTY 17200 CE MAR</t>
  </si>
  <si>
    <t>130-160</t>
  </si>
  <si>
    <t>BANKNIFTY 35500 CE MAR</t>
  </si>
  <si>
    <t>500-550</t>
  </si>
  <si>
    <t>Profit of Rs.22/-</t>
  </si>
  <si>
    <t>ARCFIN</t>
  </si>
  <si>
    <t>DML</t>
  </si>
  <si>
    <t>KOCL</t>
  </si>
  <si>
    <t>NAYAN MAHENDRABHAI THAKKAR</t>
  </si>
  <si>
    <t>Loss of Rs.70/-</t>
  </si>
  <si>
    <t>Loss of Rs.38/-</t>
  </si>
  <si>
    <t>460-500</t>
  </si>
  <si>
    <t>Profit of Rs.23.5/-</t>
  </si>
  <si>
    <t xml:space="preserve"> VTL</t>
  </si>
  <si>
    <t>520-530</t>
  </si>
  <si>
    <t>SIEMENS  APR FUT</t>
  </si>
  <si>
    <t>2370-2400</t>
  </si>
  <si>
    <t>RAMCOCEM APR FUT</t>
  </si>
  <si>
    <t>760-770</t>
  </si>
  <si>
    <t>Profiit of Rs.210/-</t>
  </si>
  <si>
    <t>7NR</t>
  </si>
  <si>
    <t>AGRAWAL NIKUNJ</t>
  </si>
  <si>
    <t>ANKIN</t>
  </si>
  <si>
    <t>RAMAN RAKESHKUMAR TRIKHA</t>
  </si>
  <si>
    <t>SHANTABEN DAYASAKAR DAVE</t>
  </si>
  <si>
    <t>GIRIRAJ STOCK BROKING PRIVATE LIMITED</t>
  </si>
  <si>
    <t>B.W.TRADERS</t>
  </si>
  <si>
    <t>STARHFL</t>
  </si>
  <si>
    <t>TARINI</t>
  </si>
  <si>
    <t>VISAGAR</t>
  </si>
  <si>
    <t>GREENPOWER</t>
  </si>
  <si>
    <t>Orient Green Power Co Ltd</t>
  </si>
  <si>
    <t>JANATI BIO POWER PRIVATE LIMITED</t>
  </si>
  <si>
    <t>Part profit of Rs.6/-</t>
  </si>
  <si>
    <t>Part profit of Rs.120/-</t>
  </si>
  <si>
    <t>Profit of Rs.26/-</t>
  </si>
  <si>
    <t>Profit of Rs.11/-</t>
  </si>
  <si>
    <t>Profit of Rs.62/-</t>
  </si>
  <si>
    <t>PIIND APR FUT</t>
  </si>
  <si>
    <t>2900-2920</t>
  </si>
  <si>
    <t>NIFTY 17500 PE MAR</t>
  </si>
  <si>
    <t>100-120</t>
  </si>
  <si>
    <t>BANKNIFTY 35800 CE MAR</t>
  </si>
  <si>
    <t>BANKNIFTY 36200 PE MAR</t>
  </si>
  <si>
    <t>300-400</t>
  </si>
  <si>
    <t>NIFTY 17500 CE MAR</t>
  </si>
  <si>
    <t xml:space="preserve">BANKNIFTY 36400 CE MAR </t>
  </si>
  <si>
    <t>120-150</t>
  </si>
  <si>
    <t>510-530</t>
  </si>
  <si>
    <t>ACHYUT</t>
  </si>
  <si>
    <t>ADVIKCA</t>
  </si>
  <si>
    <t>VISHESH GUPTA</t>
  </si>
  <si>
    <t>BRANDBUCKT</t>
  </si>
  <si>
    <t>ESPEON CONSULTING PRIVATE LIMITED.</t>
  </si>
  <si>
    <t>K.K. AGRO TRADE VENTURES PRIVATE LIMITED .</t>
  </si>
  <si>
    <t>ANKIT AJITBHAI PANCHAL</t>
  </si>
  <si>
    <t>LAXMIPATI</t>
  </si>
  <si>
    <t>MANGESH KRISHNAKANT KANGUTKAR</t>
  </si>
  <si>
    <t>MFLINDIA</t>
  </si>
  <si>
    <t>TOPGAIN FINANCE PRIVATE LIMITED</t>
  </si>
  <si>
    <t>SAWABUSI</t>
  </si>
  <si>
    <t>KALU LAL JAIN</t>
  </si>
  <si>
    <t>TOYAMIND</t>
  </si>
  <si>
    <t>ANILKUMAR</t>
  </si>
  <si>
    <t>GANGAFORGE</t>
  </si>
  <si>
    <t>Ganga Forging Limited</t>
  </si>
  <si>
    <t>MEGASOFT</t>
  </si>
  <si>
    <t>Part profit of Rs.50/-</t>
  </si>
  <si>
    <t>Loss of Rs.41/-</t>
  </si>
  <si>
    <t>Profit of Rs.55-</t>
  </si>
  <si>
    <t>Profit of Rs.2/-</t>
  </si>
  <si>
    <t>NIFTY APR FUT</t>
  </si>
  <si>
    <t>17510-17530</t>
  </si>
  <si>
    <t>17700-17800</t>
  </si>
  <si>
    <t>300-350</t>
  </si>
  <si>
    <t>Loss of Rs.51/-</t>
  </si>
  <si>
    <t>367-371</t>
  </si>
  <si>
    <t>420-450</t>
  </si>
  <si>
    <t xml:space="preserve">MFSL </t>
  </si>
  <si>
    <t>Loss of Rs.110/-</t>
  </si>
  <si>
    <t>Loss of Rs.1.1/-</t>
  </si>
  <si>
    <t>STATSOL RESEARCH LLP</t>
  </si>
  <si>
    <t>AGRIMONY</t>
  </si>
  <si>
    <t>PONKIA SHARMISHTHABEN S</t>
  </si>
  <si>
    <t>RADHIKA HITESHBHAI PONKIA</t>
  </si>
  <si>
    <t>ISHA ILESHKUMAR PONKIA</t>
  </si>
  <si>
    <t>GORDHANBHAI RANCHHODBHAI ASODARIA</t>
  </si>
  <si>
    <t>CHANDUBHAI JADAVBHAI KORAT</t>
  </si>
  <si>
    <t>SHIVLAL SHAMJIBHAI PONKIA</t>
  </si>
  <si>
    <t>AVNEETBHANSALI</t>
  </si>
  <si>
    <t>NEERAJBOOBNA</t>
  </si>
  <si>
    <t>ANUSTUP TRADING PRIVATE LIMITED</t>
  </si>
  <si>
    <t>BABUBHAI SOMABHAI RATHOD</t>
  </si>
  <si>
    <t>P MUKESH KUMAR .</t>
  </si>
  <si>
    <t>CHITRTX</t>
  </si>
  <si>
    <t>ANSHAY JITESH PATODIA</t>
  </si>
  <si>
    <t>JITESH MAHENDRA PATODIA</t>
  </si>
  <si>
    <t>VISHAL DINESHBHAI CHAVDA</t>
  </si>
  <si>
    <t>CLARA</t>
  </si>
  <si>
    <t>SREE GANESH CAPLEASE SERVICES PVT. LTD.</t>
  </si>
  <si>
    <t>NAYNA DILIP CHHEDA</t>
  </si>
  <si>
    <t>CPML</t>
  </si>
  <si>
    <t>SIMABEN RAJABHAI VYAS</t>
  </si>
  <si>
    <t>CRESSAN</t>
  </si>
  <si>
    <t>PARAG COMMOSALES</t>
  </si>
  <si>
    <t>TANGO COMMOSALES LLP</t>
  </si>
  <si>
    <t>DEL</t>
  </si>
  <si>
    <t>ADARSH MOHTA</t>
  </si>
  <si>
    <t>STUTIMANISHSHARMA</t>
  </si>
  <si>
    <t>DRA</t>
  </si>
  <si>
    <t>PADMAAJEETBHAIBHANDARI</t>
  </si>
  <si>
    <t>FOCUS</t>
  </si>
  <si>
    <t>AJAY MEENA</t>
  </si>
  <si>
    <t>GETALONG</t>
  </si>
  <si>
    <t>SHRENI SHARES PRIVATE LIMITED</t>
  </si>
  <si>
    <t>PARAM TREASURY (INDIA) PRIVATE LIMITED</t>
  </si>
  <si>
    <t>GOYALASS</t>
  </si>
  <si>
    <t>VINAY AGRAWAL</t>
  </si>
  <si>
    <t>HISARMET</t>
  </si>
  <si>
    <t>ORION STOCKS LTD</t>
  </si>
  <si>
    <t>INDINFRA</t>
  </si>
  <si>
    <t>KAMINI KEYOOR BAKSHI</t>
  </si>
  <si>
    <t>ARDENT VENTURES LLP</t>
  </si>
  <si>
    <t>JOHNPHARMA</t>
  </si>
  <si>
    <t>KAKTEX</t>
  </si>
  <si>
    <t>MAHENDRA KUMAR JAIN</t>
  </si>
  <si>
    <t>KDML</t>
  </si>
  <si>
    <t>CARRON INVESTMENTS PVT LTD</t>
  </si>
  <si>
    <t>CHOICE EQUITY BROKING PRIVATE LIMITED</t>
  </si>
  <si>
    <t>ARTLINK VINTRADE LIMITED</t>
  </si>
  <si>
    <t>GIRISH KANTILAL PARMAR</t>
  </si>
  <si>
    <t>PUNJIBEN BABUBHAI RATHOD</t>
  </si>
  <si>
    <t>LANCER</t>
  </si>
  <si>
    <t>ABDUL KHALIK ABDUL KADAR CHATAIWALA</t>
  </si>
  <si>
    <t>NOMURA SINGAPORE LIMITED</t>
  </si>
  <si>
    <t>NITU CHOUDHARY</t>
  </si>
  <si>
    <t>MADHUSE</t>
  </si>
  <si>
    <t>MADHAVAN TEXPRO PRIVATE LTD</t>
  </si>
  <si>
    <t>PRANEET MULTI PACK INDIA PRIVATE LIMITED</t>
  </si>
  <si>
    <t>MAHACORP</t>
  </si>
  <si>
    <t>COBIA DISTRIBUTORS PRIVATE LIMITED .</t>
  </si>
  <si>
    <t>GUTTIKONDA VARA LAKSHMI</t>
  </si>
  <si>
    <t>NEELIMA VELDI</t>
  </si>
  <si>
    <t>NAVKAR</t>
  </si>
  <si>
    <t>NIRAJ RAJNIKANT SHAH</t>
  </si>
  <si>
    <t>PROFINC</t>
  </si>
  <si>
    <t>RDBRIL</t>
  </si>
  <si>
    <t>SUNDER LAL DUGAR</t>
  </si>
  <si>
    <t>BOLTOTA ENTERTAINMENT PRIVATE LIMITED</t>
  </si>
  <si>
    <t>GOVIND AGARWAL &amp; OTHERS</t>
  </si>
  <si>
    <t>VISHAL SATISHKUMAR SHAH</t>
  </si>
  <si>
    <t>SHETAL SATISHKUMAR SHAH</t>
  </si>
  <si>
    <t>PRADEEP BABULAL SHAH</t>
  </si>
  <si>
    <t>SEL</t>
  </si>
  <si>
    <t>MAHENDRA GIRDHARILAL WADHWANI</t>
  </si>
  <si>
    <t>SIPIND</t>
  </si>
  <si>
    <t>SHYAMA GOYAL</t>
  </si>
  <si>
    <t>SAURAV GUPTA</t>
  </si>
  <si>
    <t>SSTL</t>
  </si>
  <si>
    <t>EPITOME TRADING AND INVESTMENTS</t>
  </si>
  <si>
    <t>SEETHARAMAIAH</t>
  </si>
  <si>
    <t>UNISHIRE</t>
  </si>
  <si>
    <t>GREEN GOLD PLANTATION AND NURSERY LTD</t>
  </si>
  <si>
    <t>VANICOM</t>
  </si>
  <si>
    <t>MITESH KUMAR</t>
  </si>
  <si>
    <t>MAHESHCHANDRA RANGILDAS LAKHWALA</t>
  </si>
  <si>
    <t>VEDAVAAG</t>
  </si>
  <si>
    <t>KELLTON WEALTH MANAGEMENT LLP</t>
  </si>
  <si>
    <t>MULTIPLIER SHARE &amp; STOCK ADVISORS PRIVATE LIMITED</t>
  </si>
  <si>
    <t>YARNSYN</t>
  </si>
  <si>
    <t>AJOONI</t>
  </si>
  <si>
    <t>Ajooni Biotech Limited</t>
  </si>
  <si>
    <t>TCG FUNDS FUND 1</t>
  </si>
  <si>
    <t>AKASH</t>
  </si>
  <si>
    <t>Akash Infra-Projects Ltd</t>
  </si>
  <si>
    <t>IRIS</t>
  </si>
  <si>
    <t>Iris Business Serv Ltd</t>
  </si>
  <si>
    <t>MANSOUL COMMERCIAL PRIVATE LIMITED</t>
  </si>
  <si>
    <t>Jindal Steel &amp; Power</t>
  </si>
  <si>
    <t>JSP EMPLOYEE BENEFIT TRUST</t>
  </si>
  <si>
    <t>KBCGLOBAL</t>
  </si>
  <si>
    <t>KBC Global Limited</t>
  </si>
  <si>
    <t>PRANAV JITU PARWANI</t>
  </si>
  <si>
    <t>HEMA DAYAL PARWANI</t>
  </si>
  <si>
    <t>KRISHIVAL</t>
  </si>
  <si>
    <t>Empyrean Cashews Limited</t>
  </si>
  <si>
    <t>ATUL UMAKANT REGE</t>
  </si>
  <si>
    <t>JAIN AMIT JUGRAJ</t>
  </si>
  <si>
    <t>Max Healthcare Ins Ltd</t>
  </si>
  <si>
    <t>NORGES BANK ON ACCOUNT OF THE GOVERNMENT PENSION FUND GLOBAL</t>
  </si>
  <si>
    <t>SBI MUTUAL FUND</t>
  </si>
  <si>
    <t>WF ASIAN SMALLER COMPANIES FUND LIMITED</t>
  </si>
  <si>
    <t>GOVERNMENT OF SINGAPORE</t>
  </si>
  <si>
    <t xml:space="preserve">SMALLER CAP WORLD FUND INC </t>
  </si>
  <si>
    <t>MGEL</t>
  </si>
  <si>
    <t>Mangalam Global Ent Ltd</t>
  </si>
  <si>
    <t>VIKASA INDIA EIF I FUND</t>
  </si>
  <si>
    <t>SILGO</t>
  </si>
  <si>
    <t>Silgo Retail Limited</t>
  </si>
  <si>
    <t>SUBBA RAO PONNAM</t>
  </si>
  <si>
    <t>AMRITA JAIN</t>
  </si>
  <si>
    <t>SVPGLOB</t>
  </si>
  <si>
    <t>SVP GLOBAL TEXTILES LTD</t>
  </si>
  <si>
    <t>RASHI ENTERPRISES</t>
  </si>
  <si>
    <t>SUBHKAM VENTURES I PVT LTD</t>
  </si>
  <si>
    <t>SUBHKAM VENTURES I PRIVATE LIMITED</t>
  </si>
  <si>
    <t>NARESH JAGUMAL KARDA</t>
  </si>
  <si>
    <t>SYSTEMATIX SHARES AND STOCKS (INDIA) LIMITED</t>
  </si>
  <si>
    <t>KAYAK INVESTMENTS HOLDING PTE.LTD</t>
  </si>
  <si>
    <t>KAYAK INVESTMENTS HOLDING PTE. LTD.</t>
  </si>
  <si>
    <t>VAISHALI PANKAJ VYAS</t>
  </si>
  <si>
    <t>KHANAK BUDHIRAJA</t>
  </si>
  <si>
    <t>MUDUPULAVEMULA SURENDRANADHA REDDY</t>
  </si>
  <si>
    <t>SANJANA CRYOGENIC STORAGES LTD</t>
  </si>
  <si>
    <t>VIKASECO</t>
  </si>
  <si>
    <t>Vikas EcoTech Limited</t>
  </si>
  <si>
    <t>RAMLAL KANWARLAL JAIN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</si>
</sst>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39997558519241921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42" fillId="22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3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center"/>
    </xf>
    <xf numFmtId="15" fontId="3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4" fillId="11" borderId="21" xfId="0" applyFont="1" applyFill="1" applyBorder="1" applyAlignment="1">
      <alignment horizontal="center" vertical="center"/>
    </xf>
    <xf numFmtId="0" fontId="44" fillId="19" borderId="21" xfId="0" applyFont="1" applyFill="1" applyBorder="1" applyAlignment="1"/>
    <xf numFmtId="0" fontId="44" fillId="11" borderId="21" xfId="0" applyFont="1" applyFill="1" applyBorder="1" applyAlignment="1">
      <alignment horizontal="left" vertical="center"/>
    </xf>
    <xf numFmtId="0" fontId="44" fillId="6" borderId="21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1" xfId="0" applyNumberFormat="1" applyFont="1" applyFill="1" applyBorder="1" applyAlignment="1">
      <alignment horizontal="center" vertical="center" wrapText="1"/>
    </xf>
    <xf numFmtId="16" fontId="32" fillId="25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21" borderId="2" xfId="0" applyFont="1" applyFill="1" applyBorder="1" applyAlignment="1">
      <alignment horizontal="center" vertical="center"/>
    </xf>
    <xf numFmtId="2" fontId="32" fillId="21" borderId="2" xfId="0" applyNumberFormat="1" applyFont="1" applyFill="1" applyBorder="1" applyAlignment="1">
      <alignment horizontal="center" vertical="center"/>
    </xf>
    <xf numFmtId="10" fontId="32" fillId="21" borderId="2" xfId="0" applyNumberFormat="1" applyFont="1" applyFill="1" applyBorder="1" applyAlignment="1">
      <alignment horizontal="center" vertical="center" wrapText="1"/>
    </xf>
    <xf numFmtId="16" fontId="32" fillId="21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6" borderId="21" xfId="0" applyNumberFormat="1" applyFont="1" applyFill="1" applyBorder="1" applyAlignment="1">
      <alignment horizontal="center" vertical="center"/>
    </xf>
    <xf numFmtId="17" fontId="32" fillId="15" borderId="21" xfId="0" applyNumberFormat="1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1" fontId="31" fillId="16" borderId="23" xfId="0" applyNumberFormat="1" applyFont="1" applyFill="1" applyBorder="1" applyAlignment="1">
      <alignment horizontal="center" vertical="center"/>
    </xf>
    <xf numFmtId="16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left"/>
    </xf>
    <xf numFmtId="0" fontId="32" fillId="15" borderId="2" xfId="0" applyFont="1" applyFill="1" applyBorder="1" applyAlignment="1">
      <alignment horizontal="center" vertical="center"/>
    </xf>
    <xf numFmtId="10" fontId="32" fillId="15" borderId="2" xfId="0" applyNumberFormat="1" applyFont="1" applyFill="1" applyBorder="1" applyAlignment="1">
      <alignment horizontal="center" vertical="center" wrapText="1"/>
    </xf>
    <xf numFmtId="16" fontId="32" fillId="15" borderId="2" xfId="0" applyNumberFormat="1" applyFont="1" applyFill="1" applyBorder="1" applyAlignment="1">
      <alignment horizontal="center" vertical="center"/>
    </xf>
    <xf numFmtId="16" fontId="32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42" fillId="0" borderId="21" xfId="0" applyFont="1" applyFill="1" applyBorder="1" applyAlignment="1"/>
    <xf numFmtId="0" fontId="31" fillId="0" borderId="21" xfId="0" applyFont="1" applyFill="1" applyBorder="1" applyAlignment="1">
      <alignment horizontal="left" vertical="center"/>
    </xf>
    <xf numFmtId="17" fontId="32" fillId="0" borderId="21" xfId="0" applyNumberFormat="1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165" fontId="31" fillId="26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17" fontId="32" fillId="23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7" t="s">
        <v>16</v>
      </c>
      <c r="B9" s="489" t="s">
        <v>17</v>
      </c>
      <c r="C9" s="489" t="s">
        <v>18</v>
      </c>
      <c r="D9" s="489" t="s">
        <v>19</v>
      </c>
      <c r="E9" s="23" t="s">
        <v>20</v>
      </c>
      <c r="F9" s="23" t="s">
        <v>21</v>
      </c>
      <c r="G9" s="484" t="s">
        <v>22</v>
      </c>
      <c r="H9" s="485"/>
      <c r="I9" s="486"/>
      <c r="J9" s="484" t="s">
        <v>23</v>
      </c>
      <c r="K9" s="485"/>
      <c r="L9" s="486"/>
      <c r="M9" s="23"/>
      <c r="N9" s="24"/>
      <c r="O9" s="24"/>
      <c r="P9" s="24"/>
    </row>
    <row r="10" spans="1:16" ht="59.25" customHeight="1">
      <c r="A10" s="488"/>
      <c r="B10" s="490"/>
      <c r="C10" s="490"/>
      <c r="D10" s="49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17544.45</v>
      </c>
      <c r="F11" s="32">
        <v>17552.133333333335</v>
      </c>
      <c r="G11" s="33">
        <v>17494.316666666669</v>
      </c>
      <c r="H11" s="33">
        <v>17444.183333333334</v>
      </c>
      <c r="I11" s="33">
        <v>17386.366666666669</v>
      </c>
      <c r="J11" s="33">
        <v>17602.26666666667</v>
      </c>
      <c r="K11" s="33">
        <v>17660.083333333336</v>
      </c>
      <c r="L11" s="33">
        <v>17710.216666666671</v>
      </c>
      <c r="M11" s="34">
        <v>17609.95</v>
      </c>
      <c r="N11" s="34">
        <v>17502</v>
      </c>
      <c r="O11" s="35">
        <v>15293600</v>
      </c>
      <c r="P11" s="36">
        <v>-0.15007460799542072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36553.949999999997</v>
      </c>
      <c r="F12" s="37">
        <v>36479.300000000003</v>
      </c>
      <c r="G12" s="38">
        <v>36280.200000000004</v>
      </c>
      <c r="H12" s="38">
        <v>36006.450000000004</v>
      </c>
      <c r="I12" s="38">
        <v>35807.350000000006</v>
      </c>
      <c r="J12" s="38">
        <v>36753.050000000003</v>
      </c>
      <c r="K12" s="38">
        <v>36952.150000000009</v>
      </c>
      <c r="L12" s="38">
        <v>37225.9</v>
      </c>
      <c r="M12" s="28">
        <v>36678.400000000001</v>
      </c>
      <c r="N12" s="28">
        <v>36205.550000000003</v>
      </c>
      <c r="O12" s="39">
        <v>5758525</v>
      </c>
      <c r="P12" s="40">
        <v>-0.12581738414303226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44677</v>
      </c>
      <c r="E13" s="37">
        <v>17180.05</v>
      </c>
      <c r="F13" s="37">
        <v>17234.466666666664</v>
      </c>
      <c r="G13" s="38">
        <v>17125.633333333328</v>
      </c>
      <c r="H13" s="38">
        <v>17071.216666666664</v>
      </c>
      <c r="I13" s="38">
        <v>16962.383333333328</v>
      </c>
      <c r="J13" s="38">
        <v>17288.883333333328</v>
      </c>
      <c r="K13" s="38">
        <v>17397.716666666664</v>
      </c>
      <c r="L13" s="38">
        <v>17452.133333333328</v>
      </c>
      <c r="M13" s="28">
        <v>17343.3</v>
      </c>
      <c r="N13" s="28">
        <v>17180.05</v>
      </c>
      <c r="O13" s="39">
        <v>1680</v>
      </c>
      <c r="P13" s="40">
        <v>0.05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44677</v>
      </c>
      <c r="E14" s="37">
        <v>7321.05</v>
      </c>
      <c r="F14" s="37">
        <v>7410.0166666666664</v>
      </c>
      <c r="G14" s="38">
        <v>7232.083333333333</v>
      </c>
      <c r="H14" s="38">
        <v>7143.1166666666668</v>
      </c>
      <c r="I14" s="38">
        <v>6965.1833333333334</v>
      </c>
      <c r="J14" s="38">
        <v>7498.9833333333327</v>
      </c>
      <c r="K14" s="38">
        <v>7676.916666666667</v>
      </c>
      <c r="L14" s="38">
        <v>7765.8833333333323</v>
      </c>
      <c r="M14" s="28">
        <v>7587.95</v>
      </c>
      <c r="N14" s="28">
        <v>7321.05</v>
      </c>
      <c r="O14" s="39">
        <v>1575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959.05</v>
      </c>
      <c r="F15" s="37">
        <v>954.36666666666667</v>
      </c>
      <c r="G15" s="38">
        <v>946.73333333333335</v>
      </c>
      <c r="H15" s="38">
        <v>934.41666666666663</v>
      </c>
      <c r="I15" s="38">
        <v>926.7833333333333</v>
      </c>
      <c r="J15" s="38">
        <v>966.68333333333339</v>
      </c>
      <c r="K15" s="38">
        <v>974.31666666666683</v>
      </c>
      <c r="L15" s="38">
        <v>986.63333333333344</v>
      </c>
      <c r="M15" s="28">
        <v>962</v>
      </c>
      <c r="N15" s="28">
        <v>942.05</v>
      </c>
      <c r="O15" s="39">
        <v>1825800</v>
      </c>
      <c r="P15" s="40">
        <v>-0.21805606115762649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2150.4499999999998</v>
      </c>
      <c r="F16" s="37">
        <v>2118.5833333333335</v>
      </c>
      <c r="G16" s="38">
        <v>2066.6166666666668</v>
      </c>
      <c r="H16" s="38">
        <v>1982.7833333333333</v>
      </c>
      <c r="I16" s="38">
        <v>1930.8166666666666</v>
      </c>
      <c r="J16" s="38">
        <v>2202.416666666667</v>
      </c>
      <c r="K16" s="38">
        <v>2254.3833333333332</v>
      </c>
      <c r="L16" s="38">
        <v>2338.2166666666672</v>
      </c>
      <c r="M16" s="28">
        <v>2170.5500000000002</v>
      </c>
      <c r="N16" s="28">
        <v>2034.75</v>
      </c>
      <c r="O16" s="39">
        <v>168500</v>
      </c>
      <c r="P16" s="40">
        <v>-0.16892725030826142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17675.95</v>
      </c>
      <c r="F17" s="37">
        <v>17560.95</v>
      </c>
      <c r="G17" s="38">
        <v>17372.400000000001</v>
      </c>
      <c r="H17" s="38">
        <v>17068.850000000002</v>
      </c>
      <c r="I17" s="38">
        <v>16880.300000000003</v>
      </c>
      <c r="J17" s="38">
        <v>17864.5</v>
      </c>
      <c r="K17" s="38">
        <v>18053.049999999996</v>
      </c>
      <c r="L17" s="38">
        <v>18356.599999999999</v>
      </c>
      <c r="M17" s="28">
        <v>17749.5</v>
      </c>
      <c r="N17" s="28">
        <v>17257.400000000001</v>
      </c>
      <c r="O17" s="39">
        <v>24775</v>
      </c>
      <c r="P17" s="40">
        <v>-0.26264880952380953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108.35</v>
      </c>
      <c r="F18" s="37">
        <v>108.45</v>
      </c>
      <c r="G18" s="38">
        <v>107.55000000000001</v>
      </c>
      <c r="H18" s="38">
        <v>106.75000000000001</v>
      </c>
      <c r="I18" s="38">
        <v>105.85000000000002</v>
      </c>
      <c r="J18" s="38">
        <v>109.25</v>
      </c>
      <c r="K18" s="38">
        <v>110.15</v>
      </c>
      <c r="L18" s="38">
        <v>110.94999999999999</v>
      </c>
      <c r="M18" s="28">
        <v>109.35</v>
      </c>
      <c r="N18" s="28">
        <v>107.65</v>
      </c>
      <c r="O18" s="39">
        <v>17371200</v>
      </c>
      <c r="P18" s="40">
        <v>-3.9883268482490269E-2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302.7</v>
      </c>
      <c r="F19" s="37">
        <v>301.23333333333335</v>
      </c>
      <c r="G19" s="38">
        <v>298.4666666666667</v>
      </c>
      <c r="H19" s="38">
        <v>294.23333333333335</v>
      </c>
      <c r="I19" s="38">
        <v>291.4666666666667</v>
      </c>
      <c r="J19" s="38">
        <v>305.4666666666667</v>
      </c>
      <c r="K19" s="38">
        <v>308.23333333333335</v>
      </c>
      <c r="L19" s="38">
        <v>312.4666666666667</v>
      </c>
      <c r="M19" s="28">
        <v>304</v>
      </c>
      <c r="N19" s="28">
        <v>297</v>
      </c>
      <c r="O19" s="39">
        <v>10407800</v>
      </c>
      <c r="P19" s="40">
        <v>-0.11064207953788047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2108.1999999999998</v>
      </c>
      <c r="F20" s="37">
        <v>2109.4500000000003</v>
      </c>
      <c r="G20" s="38">
        <v>2093.7500000000005</v>
      </c>
      <c r="H20" s="38">
        <v>2079.3000000000002</v>
      </c>
      <c r="I20" s="38">
        <v>2063.6000000000004</v>
      </c>
      <c r="J20" s="38">
        <v>2123.9000000000005</v>
      </c>
      <c r="K20" s="38">
        <v>2139.6000000000004</v>
      </c>
      <c r="L20" s="38">
        <v>2154.0500000000006</v>
      </c>
      <c r="M20" s="28">
        <v>2125.15</v>
      </c>
      <c r="N20" s="28">
        <v>2095</v>
      </c>
      <c r="O20" s="39">
        <v>2501000</v>
      </c>
      <c r="P20" s="40">
        <v>-9.686738286539677E-2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2020.7</v>
      </c>
      <c r="F21" s="37">
        <v>2020.9333333333334</v>
      </c>
      <c r="G21" s="38">
        <v>1995.3166666666668</v>
      </c>
      <c r="H21" s="38">
        <v>1969.9333333333334</v>
      </c>
      <c r="I21" s="38">
        <v>1944.3166666666668</v>
      </c>
      <c r="J21" s="38">
        <v>2046.3166666666668</v>
      </c>
      <c r="K21" s="38">
        <v>2071.9333333333334</v>
      </c>
      <c r="L21" s="38">
        <v>2097.3166666666666</v>
      </c>
      <c r="M21" s="28">
        <v>2046.55</v>
      </c>
      <c r="N21" s="28">
        <v>1995.55</v>
      </c>
      <c r="O21" s="39">
        <v>19292500</v>
      </c>
      <c r="P21" s="40">
        <v>-4.3671152749894665E-2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777.85</v>
      </c>
      <c r="F22" s="37">
        <v>776.69999999999993</v>
      </c>
      <c r="G22" s="38">
        <v>769.39999999999986</v>
      </c>
      <c r="H22" s="38">
        <v>760.94999999999993</v>
      </c>
      <c r="I22" s="38">
        <v>753.64999999999986</v>
      </c>
      <c r="J22" s="38">
        <v>785.14999999999986</v>
      </c>
      <c r="K22" s="38">
        <v>792.44999999999982</v>
      </c>
      <c r="L22" s="38">
        <v>800.89999999999986</v>
      </c>
      <c r="M22" s="28">
        <v>784</v>
      </c>
      <c r="N22" s="28">
        <v>768.25</v>
      </c>
      <c r="O22" s="39">
        <v>83248750</v>
      </c>
      <c r="P22" s="40">
        <v>-4.4942853455322444E-2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3565.75</v>
      </c>
      <c r="F23" s="37">
        <v>3599.2333333333336</v>
      </c>
      <c r="G23" s="38">
        <v>3506.7166666666672</v>
      </c>
      <c r="H23" s="38">
        <v>3447.6833333333334</v>
      </c>
      <c r="I23" s="38">
        <v>3355.166666666667</v>
      </c>
      <c r="J23" s="38">
        <v>3658.2666666666673</v>
      </c>
      <c r="K23" s="38">
        <v>3750.7833333333338</v>
      </c>
      <c r="L23" s="38">
        <v>3809.8166666666675</v>
      </c>
      <c r="M23" s="28">
        <v>3691.75</v>
      </c>
      <c r="N23" s="28">
        <v>3540.2</v>
      </c>
      <c r="O23" s="39">
        <v>142600</v>
      </c>
      <c r="P23" s="40">
        <v>-0.16802800466744458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539.70000000000005</v>
      </c>
      <c r="F24" s="37">
        <v>540.36666666666667</v>
      </c>
      <c r="G24" s="38">
        <v>536.58333333333337</v>
      </c>
      <c r="H24" s="38">
        <v>533.4666666666667</v>
      </c>
      <c r="I24" s="38">
        <v>529.68333333333339</v>
      </c>
      <c r="J24" s="38">
        <v>543.48333333333335</v>
      </c>
      <c r="K24" s="38">
        <v>547.26666666666665</v>
      </c>
      <c r="L24" s="38">
        <v>550.38333333333333</v>
      </c>
      <c r="M24" s="28">
        <v>544.15</v>
      </c>
      <c r="N24" s="28">
        <v>537.25</v>
      </c>
      <c r="O24" s="39">
        <v>7739000</v>
      </c>
      <c r="P24" s="40">
        <v>-6.0364757256614436E-3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300.85000000000002</v>
      </c>
      <c r="F25" s="37">
        <v>302.25</v>
      </c>
      <c r="G25" s="38">
        <v>299.10000000000002</v>
      </c>
      <c r="H25" s="38">
        <v>297.35000000000002</v>
      </c>
      <c r="I25" s="38">
        <v>294.20000000000005</v>
      </c>
      <c r="J25" s="38">
        <v>304</v>
      </c>
      <c r="K25" s="38">
        <v>307.14999999999998</v>
      </c>
      <c r="L25" s="38">
        <v>308.89999999999998</v>
      </c>
      <c r="M25" s="28">
        <v>305.39999999999998</v>
      </c>
      <c r="N25" s="28">
        <v>300.5</v>
      </c>
      <c r="O25" s="39">
        <v>26511000</v>
      </c>
      <c r="P25" s="40">
        <v>-9.0422520714322469E-2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745.95</v>
      </c>
      <c r="F26" s="37">
        <v>749.98333333333346</v>
      </c>
      <c r="G26" s="38">
        <v>740.1166666666669</v>
      </c>
      <c r="H26" s="38">
        <v>734.28333333333342</v>
      </c>
      <c r="I26" s="38">
        <v>724.41666666666686</v>
      </c>
      <c r="J26" s="38">
        <v>755.81666666666695</v>
      </c>
      <c r="K26" s="38">
        <v>765.68333333333351</v>
      </c>
      <c r="L26" s="38">
        <v>771.51666666666699</v>
      </c>
      <c r="M26" s="28">
        <v>759.85</v>
      </c>
      <c r="N26" s="28">
        <v>744.15</v>
      </c>
      <c r="O26" s="39">
        <v>1768900</v>
      </c>
      <c r="P26" s="40">
        <v>-8.6406362979031093E-2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4542.5</v>
      </c>
      <c r="F27" s="37">
        <v>4570.333333333333</v>
      </c>
      <c r="G27" s="38">
        <v>4498.4666666666662</v>
      </c>
      <c r="H27" s="38">
        <v>4454.4333333333334</v>
      </c>
      <c r="I27" s="38">
        <v>4382.5666666666666</v>
      </c>
      <c r="J27" s="38">
        <v>4614.3666666666659</v>
      </c>
      <c r="K27" s="38">
        <v>4686.2333333333327</v>
      </c>
      <c r="L27" s="38">
        <v>4730.2666666666655</v>
      </c>
      <c r="M27" s="28">
        <v>4642.2</v>
      </c>
      <c r="N27" s="28">
        <v>4526.3</v>
      </c>
      <c r="O27" s="39">
        <v>2114875</v>
      </c>
      <c r="P27" s="40">
        <v>-9.2620401158425403E-2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192</v>
      </c>
      <c r="F28" s="37">
        <v>192.06666666666669</v>
      </c>
      <c r="G28" s="38">
        <v>190.03333333333339</v>
      </c>
      <c r="H28" s="38">
        <v>188.06666666666669</v>
      </c>
      <c r="I28" s="38">
        <v>186.03333333333339</v>
      </c>
      <c r="J28" s="38">
        <v>194.03333333333339</v>
      </c>
      <c r="K28" s="38">
        <v>196.06666666666669</v>
      </c>
      <c r="L28" s="38">
        <v>198.03333333333339</v>
      </c>
      <c r="M28" s="28">
        <v>194.1</v>
      </c>
      <c r="N28" s="28">
        <v>190.1</v>
      </c>
      <c r="O28" s="39">
        <v>12607500</v>
      </c>
      <c r="P28" s="40">
        <v>-9.2169216921692165E-2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117.9</v>
      </c>
      <c r="F29" s="37">
        <v>117.23333333333335</v>
      </c>
      <c r="G29" s="38">
        <v>115.76666666666669</v>
      </c>
      <c r="H29" s="38">
        <v>113.63333333333334</v>
      </c>
      <c r="I29" s="38">
        <v>112.16666666666669</v>
      </c>
      <c r="J29" s="38">
        <v>119.3666666666667</v>
      </c>
      <c r="K29" s="38">
        <v>120.83333333333334</v>
      </c>
      <c r="L29" s="38">
        <v>122.96666666666671</v>
      </c>
      <c r="M29" s="28">
        <v>118.7</v>
      </c>
      <c r="N29" s="28">
        <v>115.1</v>
      </c>
      <c r="O29" s="39">
        <v>42502500</v>
      </c>
      <c r="P29" s="40">
        <v>-1.264896508467489E-2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3097.45</v>
      </c>
      <c r="F30" s="37">
        <v>3107.6499999999996</v>
      </c>
      <c r="G30" s="38">
        <v>3075.9499999999994</v>
      </c>
      <c r="H30" s="38">
        <v>3054.45</v>
      </c>
      <c r="I30" s="38">
        <v>3022.7499999999995</v>
      </c>
      <c r="J30" s="38">
        <v>3129.1499999999992</v>
      </c>
      <c r="K30" s="38">
        <v>3160.85</v>
      </c>
      <c r="L30" s="38">
        <v>3182.349999999999</v>
      </c>
      <c r="M30" s="28">
        <v>3139.35</v>
      </c>
      <c r="N30" s="28">
        <v>3086.15</v>
      </c>
      <c r="O30" s="39">
        <v>5321400</v>
      </c>
      <c r="P30" s="40">
        <v>-2.5116790327012917E-2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2017.85</v>
      </c>
      <c r="F31" s="37">
        <v>2020.3833333333332</v>
      </c>
      <c r="G31" s="38">
        <v>1999.7666666666664</v>
      </c>
      <c r="H31" s="38">
        <v>1981.6833333333332</v>
      </c>
      <c r="I31" s="38">
        <v>1961.0666666666664</v>
      </c>
      <c r="J31" s="38">
        <v>2038.4666666666665</v>
      </c>
      <c r="K31" s="38">
        <v>2059.083333333333</v>
      </c>
      <c r="L31" s="38">
        <v>2077.1666666666665</v>
      </c>
      <c r="M31" s="28">
        <v>2041</v>
      </c>
      <c r="N31" s="28">
        <v>2002.3</v>
      </c>
      <c r="O31" s="39">
        <v>666050</v>
      </c>
      <c r="P31" s="40">
        <v>-7.4512800917080624E-2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10232.4</v>
      </c>
      <c r="F32" s="37">
        <v>10191.133333333333</v>
      </c>
      <c r="G32" s="38">
        <v>10052.266666666666</v>
      </c>
      <c r="H32" s="38">
        <v>9872.1333333333332</v>
      </c>
      <c r="I32" s="38">
        <v>9733.2666666666664</v>
      </c>
      <c r="J32" s="38">
        <v>10371.266666666666</v>
      </c>
      <c r="K32" s="38">
        <v>10510.133333333331</v>
      </c>
      <c r="L32" s="38">
        <v>10690.266666666666</v>
      </c>
      <c r="M32" s="28">
        <v>10330</v>
      </c>
      <c r="N32" s="28">
        <v>10011</v>
      </c>
      <c r="O32" s="39">
        <v>165525</v>
      </c>
      <c r="P32" s="40">
        <v>-0.12732305258995649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1253.7</v>
      </c>
      <c r="F33" s="37">
        <v>1242.5833333333333</v>
      </c>
      <c r="G33" s="38">
        <v>1228.2166666666665</v>
      </c>
      <c r="H33" s="38">
        <v>1202.7333333333331</v>
      </c>
      <c r="I33" s="38">
        <v>1188.3666666666663</v>
      </c>
      <c r="J33" s="38">
        <v>1268.0666666666666</v>
      </c>
      <c r="K33" s="38">
        <v>1282.4333333333334</v>
      </c>
      <c r="L33" s="38">
        <v>1307.9166666666667</v>
      </c>
      <c r="M33" s="28">
        <v>1256.95</v>
      </c>
      <c r="N33" s="28">
        <v>1217.0999999999999</v>
      </c>
      <c r="O33" s="39">
        <v>2153000</v>
      </c>
      <c r="P33" s="40">
        <v>-0.12604018672620257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672.6</v>
      </c>
      <c r="F34" s="37">
        <v>676.45</v>
      </c>
      <c r="G34" s="38">
        <v>664.7</v>
      </c>
      <c r="H34" s="38">
        <v>656.8</v>
      </c>
      <c r="I34" s="38">
        <v>645.04999999999995</v>
      </c>
      <c r="J34" s="38">
        <v>684.35000000000014</v>
      </c>
      <c r="K34" s="38">
        <v>696.10000000000014</v>
      </c>
      <c r="L34" s="38">
        <v>704.00000000000023</v>
      </c>
      <c r="M34" s="28">
        <v>688.2</v>
      </c>
      <c r="N34" s="28">
        <v>668.55</v>
      </c>
      <c r="O34" s="39">
        <v>14684250</v>
      </c>
      <c r="P34" s="40">
        <v>1.0737700686593361E-2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763.2</v>
      </c>
      <c r="F35" s="37">
        <v>760.15</v>
      </c>
      <c r="G35" s="38">
        <v>755.65</v>
      </c>
      <c r="H35" s="38">
        <v>748.1</v>
      </c>
      <c r="I35" s="38">
        <v>743.6</v>
      </c>
      <c r="J35" s="38">
        <v>767.69999999999993</v>
      </c>
      <c r="K35" s="38">
        <v>772.19999999999993</v>
      </c>
      <c r="L35" s="38">
        <v>779.74999999999989</v>
      </c>
      <c r="M35" s="28">
        <v>764.65</v>
      </c>
      <c r="N35" s="28">
        <v>752.6</v>
      </c>
      <c r="O35" s="39">
        <v>47064000</v>
      </c>
      <c r="P35" s="40">
        <v>-9.7560975609756101E-2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3667.45</v>
      </c>
      <c r="F36" s="37">
        <v>3663.1166666666663</v>
      </c>
      <c r="G36" s="38">
        <v>3627.6333333333328</v>
      </c>
      <c r="H36" s="38">
        <v>3587.8166666666666</v>
      </c>
      <c r="I36" s="38">
        <v>3552.333333333333</v>
      </c>
      <c r="J36" s="38">
        <v>3702.9333333333325</v>
      </c>
      <c r="K36" s="38">
        <v>3738.4166666666661</v>
      </c>
      <c r="L36" s="38">
        <v>3778.2333333333322</v>
      </c>
      <c r="M36" s="28">
        <v>3698.6</v>
      </c>
      <c r="N36" s="28">
        <v>3623.3</v>
      </c>
      <c r="O36" s="39">
        <v>1632000</v>
      </c>
      <c r="P36" s="40">
        <v>-0.18603491271820449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17150.5</v>
      </c>
      <c r="F37" s="37">
        <v>17182</v>
      </c>
      <c r="G37" s="38">
        <v>17004.150000000001</v>
      </c>
      <c r="H37" s="38">
        <v>16857.800000000003</v>
      </c>
      <c r="I37" s="38">
        <v>16679.950000000004</v>
      </c>
      <c r="J37" s="38">
        <v>17328.349999999999</v>
      </c>
      <c r="K37" s="38">
        <v>17506.199999999997</v>
      </c>
      <c r="L37" s="38">
        <v>17652.549999999996</v>
      </c>
      <c r="M37" s="28">
        <v>17359.849999999999</v>
      </c>
      <c r="N37" s="28">
        <v>17035.650000000001</v>
      </c>
      <c r="O37" s="39">
        <v>561600</v>
      </c>
      <c r="P37" s="40">
        <v>-0.12160788300617816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7304.75</v>
      </c>
      <c r="F38" s="37">
        <v>7353.4000000000005</v>
      </c>
      <c r="G38" s="38">
        <v>7229.8000000000011</v>
      </c>
      <c r="H38" s="38">
        <v>7154.85</v>
      </c>
      <c r="I38" s="38">
        <v>7031.2500000000009</v>
      </c>
      <c r="J38" s="38">
        <v>7428.3500000000013</v>
      </c>
      <c r="K38" s="38">
        <v>7551.9500000000016</v>
      </c>
      <c r="L38" s="38">
        <v>7626.9000000000015</v>
      </c>
      <c r="M38" s="28">
        <v>7477</v>
      </c>
      <c r="N38" s="28">
        <v>7278.45</v>
      </c>
      <c r="O38" s="39">
        <v>3820625</v>
      </c>
      <c r="P38" s="40">
        <v>-0.10657390897664494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2144.1</v>
      </c>
      <c r="F39" s="37">
        <v>2144.0333333333333</v>
      </c>
      <c r="G39" s="38">
        <v>2110.0666666666666</v>
      </c>
      <c r="H39" s="38">
        <v>2076.0333333333333</v>
      </c>
      <c r="I39" s="38">
        <v>2042.0666666666666</v>
      </c>
      <c r="J39" s="38">
        <v>2178.0666666666666</v>
      </c>
      <c r="K39" s="38">
        <v>2212.0333333333328</v>
      </c>
      <c r="L39" s="38">
        <v>2246.0666666666666</v>
      </c>
      <c r="M39" s="28">
        <v>2178</v>
      </c>
      <c r="N39" s="28">
        <v>2110</v>
      </c>
      <c r="O39" s="39">
        <v>1235400</v>
      </c>
      <c r="P39" s="40">
        <v>-3.7096774193548388E-3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491.65</v>
      </c>
      <c r="F40" s="37">
        <v>487.11666666666662</v>
      </c>
      <c r="G40" s="38">
        <v>477.88333333333321</v>
      </c>
      <c r="H40" s="38">
        <v>464.11666666666662</v>
      </c>
      <c r="I40" s="38">
        <v>454.88333333333321</v>
      </c>
      <c r="J40" s="38">
        <v>500.88333333333321</v>
      </c>
      <c r="K40" s="38">
        <v>510.11666666666667</v>
      </c>
      <c r="L40" s="38">
        <v>523.88333333333321</v>
      </c>
      <c r="M40" s="28">
        <v>496.35</v>
      </c>
      <c r="N40" s="28">
        <v>473.35</v>
      </c>
      <c r="O40" s="39">
        <v>5830400</v>
      </c>
      <c r="P40" s="40">
        <v>-7.9797979797979798E-2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309.45</v>
      </c>
      <c r="F41" s="37">
        <v>307.08333333333331</v>
      </c>
      <c r="G41" s="38">
        <v>302.86666666666662</v>
      </c>
      <c r="H41" s="38">
        <v>296.2833333333333</v>
      </c>
      <c r="I41" s="38">
        <v>292.06666666666661</v>
      </c>
      <c r="J41" s="38">
        <v>313.66666666666663</v>
      </c>
      <c r="K41" s="38">
        <v>317.88333333333333</v>
      </c>
      <c r="L41" s="38">
        <v>324.46666666666664</v>
      </c>
      <c r="M41" s="28">
        <v>311.3</v>
      </c>
      <c r="N41" s="28">
        <v>300.5</v>
      </c>
      <c r="O41" s="39">
        <v>30717000</v>
      </c>
      <c r="P41" s="40">
        <v>1.6560433668910468E-2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112.3</v>
      </c>
      <c r="F42" s="37">
        <v>112.55</v>
      </c>
      <c r="G42" s="38">
        <v>111.35</v>
      </c>
      <c r="H42" s="38">
        <v>110.39999999999999</v>
      </c>
      <c r="I42" s="38">
        <v>109.19999999999999</v>
      </c>
      <c r="J42" s="38">
        <v>113.5</v>
      </c>
      <c r="K42" s="38">
        <v>114.70000000000002</v>
      </c>
      <c r="L42" s="38">
        <v>115.65</v>
      </c>
      <c r="M42" s="28">
        <v>113.75</v>
      </c>
      <c r="N42" s="28">
        <v>111.6</v>
      </c>
      <c r="O42" s="39">
        <v>113829300</v>
      </c>
      <c r="P42" s="40">
        <v>-7.3252048009144602E-2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1974</v>
      </c>
      <c r="F43" s="37">
        <v>1970.95</v>
      </c>
      <c r="G43" s="38">
        <v>1959.9</v>
      </c>
      <c r="H43" s="38">
        <v>1945.8</v>
      </c>
      <c r="I43" s="38">
        <v>1934.75</v>
      </c>
      <c r="J43" s="38">
        <v>1985.0500000000002</v>
      </c>
      <c r="K43" s="38">
        <v>1996.1</v>
      </c>
      <c r="L43" s="38">
        <v>2010.2000000000003</v>
      </c>
      <c r="M43" s="28">
        <v>1982</v>
      </c>
      <c r="N43" s="28">
        <v>1956.85</v>
      </c>
      <c r="O43" s="39">
        <v>1407450</v>
      </c>
      <c r="P43" s="40">
        <v>-6.8099053168244716E-2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212.15</v>
      </c>
      <c r="F44" s="37">
        <v>211.15</v>
      </c>
      <c r="G44" s="38">
        <v>208.8</v>
      </c>
      <c r="H44" s="38">
        <v>205.45000000000002</v>
      </c>
      <c r="I44" s="38">
        <v>203.10000000000002</v>
      </c>
      <c r="J44" s="38">
        <v>214.5</v>
      </c>
      <c r="K44" s="38">
        <v>216.84999999999997</v>
      </c>
      <c r="L44" s="38">
        <v>220.2</v>
      </c>
      <c r="M44" s="28">
        <v>213.5</v>
      </c>
      <c r="N44" s="28">
        <v>207.8</v>
      </c>
      <c r="O44" s="39">
        <v>30901600</v>
      </c>
      <c r="P44" s="40">
        <v>-5.7159420289855073E-2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701.9</v>
      </c>
      <c r="F45" s="37">
        <v>701.26666666666677</v>
      </c>
      <c r="G45" s="38">
        <v>696.78333333333353</v>
      </c>
      <c r="H45" s="38">
        <v>691.66666666666674</v>
      </c>
      <c r="I45" s="38">
        <v>687.18333333333351</v>
      </c>
      <c r="J45" s="38">
        <v>706.38333333333355</v>
      </c>
      <c r="K45" s="38">
        <v>710.8666666666669</v>
      </c>
      <c r="L45" s="38">
        <v>715.98333333333358</v>
      </c>
      <c r="M45" s="28">
        <v>705.75</v>
      </c>
      <c r="N45" s="28">
        <v>696.15</v>
      </c>
      <c r="O45" s="39">
        <v>4051300</v>
      </c>
      <c r="P45" s="40">
        <v>-5.0283651366683856E-2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705.4</v>
      </c>
      <c r="F46" s="37">
        <v>706.9</v>
      </c>
      <c r="G46" s="38">
        <v>699.8</v>
      </c>
      <c r="H46" s="38">
        <v>694.19999999999993</v>
      </c>
      <c r="I46" s="38">
        <v>687.09999999999991</v>
      </c>
      <c r="J46" s="38">
        <v>712.5</v>
      </c>
      <c r="K46" s="38">
        <v>719.60000000000014</v>
      </c>
      <c r="L46" s="38">
        <v>725.2</v>
      </c>
      <c r="M46" s="28">
        <v>714</v>
      </c>
      <c r="N46" s="28">
        <v>701.3</v>
      </c>
      <c r="O46" s="39">
        <v>4947000</v>
      </c>
      <c r="P46" s="40">
        <v>-9.1084470166735571E-2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757.3</v>
      </c>
      <c r="F47" s="37">
        <v>754.05000000000007</v>
      </c>
      <c r="G47" s="38">
        <v>747.10000000000014</v>
      </c>
      <c r="H47" s="38">
        <v>736.90000000000009</v>
      </c>
      <c r="I47" s="38">
        <v>729.95000000000016</v>
      </c>
      <c r="J47" s="38">
        <v>764.25000000000011</v>
      </c>
      <c r="K47" s="38">
        <v>771.20000000000016</v>
      </c>
      <c r="L47" s="38">
        <v>781.40000000000009</v>
      </c>
      <c r="M47" s="28">
        <v>761</v>
      </c>
      <c r="N47" s="28">
        <v>743.85</v>
      </c>
      <c r="O47" s="39">
        <v>52258550</v>
      </c>
      <c r="P47" s="40">
        <v>-0.11257199090131802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49.75</v>
      </c>
      <c r="F48" s="37">
        <v>50.016666666666673</v>
      </c>
      <c r="G48" s="38">
        <v>49.333333333333343</v>
      </c>
      <c r="H48" s="38">
        <v>48.916666666666671</v>
      </c>
      <c r="I48" s="38">
        <v>48.233333333333341</v>
      </c>
      <c r="J48" s="38">
        <v>50.433333333333344</v>
      </c>
      <c r="K48" s="38">
        <v>51.116666666666667</v>
      </c>
      <c r="L48" s="38">
        <v>51.533333333333346</v>
      </c>
      <c r="M48" s="28">
        <v>50.7</v>
      </c>
      <c r="N48" s="28">
        <v>49.6</v>
      </c>
      <c r="O48" s="39">
        <v>101178000</v>
      </c>
      <c r="P48" s="40">
        <v>-0.16830657690315898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337.7</v>
      </c>
      <c r="F49" s="37">
        <v>339.81666666666666</v>
      </c>
      <c r="G49" s="38">
        <v>335.0333333333333</v>
      </c>
      <c r="H49" s="38">
        <v>332.36666666666662</v>
      </c>
      <c r="I49" s="38">
        <v>327.58333333333326</v>
      </c>
      <c r="J49" s="38">
        <v>342.48333333333335</v>
      </c>
      <c r="K49" s="38">
        <v>347.26666666666677</v>
      </c>
      <c r="L49" s="38">
        <v>349.93333333333339</v>
      </c>
      <c r="M49" s="28">
        <v>344.6</v>
      </c>
      <c r="N49" s="28">
        <v>337.15</v>
      </c>
      <c r="O49" s="39">
        <v>15007500</v>
      </c>
      <c r="P49" s="40">
        <v>-0.11705006765899864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14466.9</v>
      </c>
      <c r="F50" s="37">
        <v>14436.666666666666</v>
      </c>
      <c r="G50" s="38">
        <v>14330.233333333332</v>
      </c>
      <c r="H50" s="38">
        <v>14193.566666666666</v>
      </c>
      <c r="I50" s="38">
        <v>14087.133333333331</v>
      </c>
      <c r="J50" s="38">
        <v>14573.333333333332</v>
      </c>
      <c r="K50" s="38">
        <v>14679.766666666666</v>
      </c>
      <c r="L50" s="38">
        <v>14816.433333333332</v>
      </c>
      <c r="M50" s="28">
        <v>14543.1</v>
      </c>
      <c r="N50" s="28">
        <v>14300</v>
      </c>
      <c r="O50" s="39">
        <v>150250</v>
      </c>
      <c r="P50" s="40">
        <v>-0.14069202173291392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361.7</v>
      </c>
      <c r="F51" s="37">
        <v>362.7</v>
      </c>
      <c r="G51" s="38">
        <v>359.84999999999997</v>
      </c>
      <c r="H51" s="38">
        <v>358</v>
      </c>
      <c r="I51" s="38">
        <v>355.15</v>
      </c>
      <c r="J51" s="38">
        <v>364.54999999999995</v>
      </c>
      <c r="K51" s="38">
        <v>367.4</v>
      </c>
      <c r="L51" s="38">
        <v>369.24999999999994</v>
      </c>
      <c r="M51" s="28">
        <v>365.55</v>
      </c>
      <c r="N51" s="28">
        <v>360.85</v>
      </c>
      <c r="O51" s="39">
        <v>21285000</v>
      </c>
      <c r="P51" s="40">
        <v>-5.1267650834403079E-2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3200.9</v>
      </c>
      <c r="F52" s="37">
        <v>3184.3166666666671</v>
      </c>
      <c r="G52" s="38">
        <v>3160.8833333333341</v>
      </c>
      <c r="H52" s="38">
        <v>3120.8666666666672</v>
      </c>
      <c r="I52" s="38">
        <v>3097.4333333333343</v>
      </c>
      <c r="J52" s="38">
        <v>3224.3333333333339</v>
      </c>
      <c r="K52" s="38">
        <v>3247.7666666666673</v>
      </c>
      <c r="L52" s="38">
        <v>3287.7833333333338</v>
      </c>
      <c r="M52" s="28">
        <v>3207.75</v>
      </c>
      <c r="N52" s="28">
        <v>3144.3</v>
      </c>
      <c r="O52" s="39">
        <v>1479000</v>
      </c>
      <c r="P52" s="40">
        <v>-0.10211267605633803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457.9</v>
      </c>
      <c r="F53" s="37">
        <v>457.5</v>
      </c>
      <c r="G53" s="38">
        <v>453.3</v>
      </c>
      <c r="H53" s="38">
        <v>448.7</v>
      </c>
      <c r="I53" s="38">
        <v>444.5</v>
      </c>
      <c r="J53" s="38">
        <v>462.1</v>
      </c>
      <c r="K53" s="38">
        <v>466.30000000000007</v>
      </c>
      <c r="L53" s="38">
        <v>470.90000000000003</v>
      </c>
      <c r="M53" s="28">
        <v>461.7</v>
      </c>
      <c r="N53" s="28">
        <v>452.9</v>
      </c>
      <c r="O53" s="39">
        <v>4366700</v>
      </c>
      <c r="P53" s="40">
        <v>-5.9367124054886589E-2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229.1</v>
      </c>
      <c r="F54" s="37">
        <v>229.28333333333333</v>
      </c>
      <c r="G54" s="38">
        <v>227.81666666666666</v>
      </c>
      <c r="H54" s="38">
        <v>226.53333333333333</v>
      </c>
      <c r="I54" s="38">
        <v>225.06666666666666</v>
      </c>
      <c r="J54" s="38">
        <v>230.56666666666666</v>
      </c>
      <c r="K54" s="38">
        <v>232.0333333333333</v>
      </c>
      <c r="L54" s="38">
        <v>233.31666666666666</v>
      </c>
      <c r="M54" s="28">
        <v>230.75</v>
      </c>
      <c r="N54" s="28">
        <v>228</v>
      </c>
      <c r="O54" s="39">
        <v>42390000</v>
      </c>
      <c r="P54" s="40">
        <v>-4.3499451687583769E-2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632.4</v>
      </c>
      <c r="F55" s="37">
        <v>626.75</v>
      </c>
      <c r="G55" s="38">
        <v>619.1</v>
      </c>
      <c r="H55" s="38">
        <v>605.80000000000007</v>
      </c>
      <c r="I55" s="38">
        <v>598.15000000000009</v>
      </c>
      <c r="J55" s="38">
        <v>640.04999999999995</v>
      </c>
      <c r="K55" s="38">
        <v>647.70000000000005</v>
      </c>
      <c r="L55" s="38">
        <v>660.99999999999989</v>
      </c>
      <c r="M55" s="28">
        <v>634.4</v>
      </c>
      <c r="N55" s="28">
        <v>613.45000000000005</v>
      </c>
      <c r="O55" s="39">
        <v>3313050</v>
      </c>
      <c r="P55" s="40">
        <v>2.9437739181630853E-4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424.05</v>
      </c>
      <c r="F56" s="37">
        <v>423.18333333333334</v>
      </c>
      <c r="G56" s="38">
        <v>418.86666666666667</v>
      </c>
      <c r="H56" s="38">
        <v>413.68333333333334</v>
      </c>
      <c r="I56" s="38">
        <v>409.36666666666667</v>
      </c>
      <c r="J56" s="38">
        <v>428.36666666666667</v>
      </c>
      <c r="K56" s="38">
        <v>432.68333333333339</v>
      </c>
      <c r="L56" s="38">
        <v>437.86666666666667</v>
      </c>
      <c r="M56" s="28">
        <v>427.5</v>
      </c>
      <c r="N56" s="28">
        <v>418</v>
      </c>
      <c r="O56" s="39">
        <v>2563500</v>
      </c>
      <c r="P56" s="40">
        <v>-0.12493599590373784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723.05</v>
      </c>
      <c r="F57" s="37">
        <v>727.51666666666677</v>
      </c>
      <c r="G57" s="38">
        <v>715.03333333333353</v>
      </c>
      <c r="H57" s="38">
        <v>707.01666666666677</v>
      </c>
      <c r="I57" s="38">
        <v>694.53333333333353</v>
      </c>
      <c r="J57" s="38">
        <v>735.53333333333353</v>
      </c>
      <c r="K57" s="38">
        <v>748.01666666666688</v>
      </c>
      <c r="L57" s="38">
        <v>756.03333333333353</v>
      </c>
      <c r="M57" s="28">
        <v>740</v>
      </c>
      <c r="N57" s="28">
        <v>719.5</v>
      </c>
      <c r="O57" s="39">
        <v>7657500</v>
      </c>
      <c r="P57" s="40">
        <v>-0.11995402959344922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1024.95</v>
      </c>
      <c r="F58" s="37">
        <v>1027.8333333333333</v>
      </c>
      <c r="G58" s="38">
        <v>1016.6666666666665</v>
      </c>
      <c r="H58" s="38">
        <v>1008.3833333333332</v>
      </c>
      <c r="I58" s="38">
        <v>997.21666666666647</v>
      </c>
      <c r="J58" s="38">
        <v>1036.1166666666666</v>
      </c>
      <c r="K58" s="38">
        <v>1047.2833333333331</v>
      </c>
      <c r="L58" s="38">
        <v>1055.5666666666666</v>
      </c>
      <c r="M58" s="28">
        <v>1039</v>
      </c>
      <c r="N58" s="28">
        <v>1019.55</v>
      </c>
      <c r="O58" s="39">
        <v>7750600</v>
      </c>
      <c r="P58" s="40">
        <v>-0.15028860543005773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184.15</v>
      </c>
      <c r="F59" s="37">
        <v>184.15</v>
      </c>
      <c r="G59" s="38">
        <v>182.75</v>
      </c>
      <c r="H59" s="38">
        <v>181.35</v>
      </c>
      <c r="I59" s="38">
        <v>179.95</v>
      </c>
      <c r="J59" s="38">
        <v>185.55</v>
      </c>
      <c r="K59" s="38">
        <v>186.95000000000005</v>
      </c>
      <c r="L59" s="38">
        <v>188.35000000000002</v>
      </c>
      <c r="M59" s="28">
        <v>185.55</v>
      </c>
      <c r="N59" s="28">
        <v>182.75</v>
      </c>
      <c r="O59" s="39">
        <v>35095200</v>
      </c>
      <c r="P59" s="40">
        <v>-0.1139857915385431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4473.1499999999996</v>
      </c>
      <c r="F60" s="37">
        <v>4494.3833333333332</v>
      </c>
      <c r="G60" s="38">
        <v>4429.7666666666664</v>
      </c>
      <c r="H60" s="38">
        <v>4386.3833333333332</v>
      </c>
      <c r="I60" s="38">
        <v>4321.7666666666664</v>
      </c>
      <c r="J60" s="38">
        <v>4537.7666666666664</v>
      </c>
      <c r="K60" s="38">
        <v>4602.3833333333332</v>
      </c>
      <c r="L60" s="38">
        <v>4645.7666666666664</v>
      </c>
      <c r="M60" s="28">
        <v>4559</v>
      </c>
      <c r="N60" s="28">
        <v>4451</v>
      </c>
      <c r="O60" s="39">
        <v>1037100</v>
      </c>
      <c r="P60" s="40">
        <v>-0.15400929929031731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1544.8</v>
      </c>
      <c r="F61" s="37">
        <v>1546.8166666666666</v>
      </c>
      <c r="G61" s="38">
        <v>1534.4333333333332</v>
      </c>
      <c r="H61" s="38">
        <v>1524.0666666666666</v>
      </c>
      <c r="I61" s="38">
        <v>1511.6833333333332</v>
      </c>
      <c r="J61" s="38">
        <v>1557.1833333333332</v>
      </c>
      <c r="K61" s="38">
        <v>1569.5666666666664</v>
      </c>
      <c r="L61" s="38">
        <v>1579.9333333333332</v>
      </c>
      <c r="M61" s="28">
        <v>1559.2</v>
      </c>
      <c r="N61" s="28">
        <v>1536.45</v>
      </c>
      <c r="O61" s="39">
        <v>2272900</v>
      </c>
      <c r="P61" s="40">
        <v>-0.10266685090507116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675.55</v>
      </c>
      <c r="F62" s="37">
        <v>668.2166666666667</v>
      </c>
      <c r="G62" s="38">
        <v>658.33333333333337</v>
      </c>
      <c r="H62" s="38">
        <v>641.11666666666667</v>
      </c>
      <c r="I62" s="38">
        <v>631.23333333333335</v>
      </c>
      <c r="J62" s="38">
        <v>685.43333333333339</v>
      </c>
      <c r="K62" s="38">
        <v>695.31666666666661</v>
      </c>
      <c r="L62" s="38">
        <v>712.53333333333342</v>
      </c>
      <c r="M62" s="28">
        <v>678.1</v>
      </c>
      <c r="N62" s="28">
        <v>651</v>
      </c>
      <c r="O62" s="39">
        <v>5989600</v>
      </c>
      <c r="P62" s="40">
        <v>-7.3161673681604353E-2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802.5</v>
      </c>
      <c r="F63" s="37">
        <v>803.15</v>
      </c>
      <c r="G63" s="38">
        <v>794.84999999999991</v>
      </c>
      <c r="H63" s="38">
        <v>787.19999999999993</v>
      </c>
      <c r="I63" s="38">
        <v>778.89999999999986</v>
      </c>
      <c r="J63" s="38">
        <v>810.8</v>
      </c>
      <c r="K63" s="38">
        <v>819.09999999999991</v>
      </c>
      <c r="L63" s="38">
        <v>826.75</v>
      </c>
      <c r="M63" s="28">
        <v>811.45</v>
      </c>
      <c r="N63" s="28">
        <v>795.5</v>
      </c>
      <c r="O63" s="39">
        <v>1185625</v>
      </c>
      <c r="P63" s="40">
        <v>-9.7955301949595813E-2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374.8</v>
      </c>
      <c r="F64" s="37">
        <v>375.06666666666666</v>
      </c>
      <c r="G64" s="38">
        <v>371.33333333333331</v>
      </c>
      <c r="H64" s="38">
        <v>367.86666666666667</v>
      </c>
      <c r="I64" s="38">
        <v>364.13333333333333</v>
      </c>
      <c r="J64" s="38">
        <v>378.5333333333333</v>
      </c>
      <c r="K64" s="38">
        <v>382.26666666666665</v>
      </c>
      <c r="L64" s="38">
        <v>385.73333333333329</v>
      </c>
      <c r="M64" s="28">
        <v>378.8</v>
      </c>
      <c r="N64" s="28">
        <v>371.6</v>
      </c>
      <c r="O64" s="39">
        <v>4528700</v>
      </c>
      <c r="P64" s="40">
        <v>-0.10926006057983557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129.55000000000001</v>
      </c>
      <c r="F65" s="37">
        <v>129.03333333333333</v>
      </c>
      <c r="G65" s="38">
        <v>127.21666666666667</v>
      </c>
      <c r="H65" s="38">
        <v>124.88333333333334</v>
      </c>
      <c r="I65" s="38">
        <v>123.06666666666668</v>
      </c>
      <c r="J65" s="38">
        <v>131.36666666666667</v>
      </c>
      <c r="K65" s="38">
        <v>133.18333333333334</v>
      </c>
      <c r="L65" s="38">
        <v>135.51666666666665</v>
      </c>
      <c r="M65" s="28">
        <v>130.85</v>
      </c>
      <c r="N65" s="28">
        <v>126.7</v>
      </c>
      <c r="O65" s="39">
        <v>12875800</v>
      </c>
      <c r="P65" s="40">
        <v>-7.2268495835374813E-2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1118.5</v>
      </c>
      <c r="F66" s="37">
        <v>1111.3</v>
      </c>
      <c r="G66" s="38">
        <v>1096</v>
      </c>
      <c r="H66" s="38">
        <v>1073.5</v>
      </c>
      <c r="I66" s="38">
        <v>1058.2</v>
      </c>
      <c r="J66" s="38">
        <v>1133.8</v>
      </c>
      <c r="K66" s="38">
        <v>1149.0999999999997</v>
      </c>
      <c r="L66" s="38">
        <v>1171.5999999999999</v>
      </c>
      <c r="M66" s="28">
        <v>1126.5999999999999</v>
      </c>
      <c r="N66" s="28">
        <v>1088.8</v>
      </c>
      <c r="O66" s="39">
        <v>1783200</v>
      </c>
      <c r="P66" s="40">
        <v>-0.10937968234941564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538.9</v>
      </c>
      <c r="F67" s="37">
        <v>536.56666666666661</v>
      </c>
      <c r="G67" s="38">
        <v>532.43333333333317</v>
      </c>
      <c r="H67" s="38">
        <v>525.96666666666658</v>
      </c>
      <c r="I67" s="38">
        <v>521.83333333333314</v>
      </c>
      <c r="J67" s="38">
        <v>543.03333333333319</v>
      </c>
      <c r="K67" s="38">
        <v>547.16666666666663</v>
      </c>
      <c r="L67" s="38">
        <v>553.63333333333321</v>
      </c>
      <c r="M67" s="28">
        <v>540.70000000000005</v>
      </c>
      <c r="N67" s="28">
        <v>530.1</v>
      </c>
      <c r="O67" s="39">
        <v>11658750</v>
      </c>
      <c r="P67" s="40">
        <v>-0.10729326186830015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1501.3</v>
      </c>
      <c r="F68" s="37">
        <v>1493.1166666666668</v>
      </c>
      <c r="G68" s="38">
        <v>1478.2333333333336</v>
      </c>
      <c r="H68" s="38">
        <v>1455.1666666666667</v>
      </c>
      <c r="I68" s="38">
        <v>1440.2833333333335</v>
      </c>
      <c r="J68" s="38">
        <v>1516.1833333333336</v>
      </c>
      <c r="K68" s="38">
        <v>1531.0666666666668</v>
      </c>
      <c r="L68" s="38">
        <v>1554.1333333333337</v>
      </c>
      <c r="M68" s="28">
        <v>1508</v>
      </c>
      <c r="N68" s="28">
        <v>1470.05</v>
      </c>
      <c r="O68" s="39">
        <v>1296500</v>
      </c>
      <c r="P68" s="40">
        <v>-5.5201311714337765E-2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2258.4499999999998</v>
      </c>
      <c r="F69" s="37">
        <v>2258.7833333333333</v>
      </c>
      <c r="G69" s="38">
        <v>2224.5666666666666</v>
      </c>
      <c r="H69" s="38">
        <v>2190.6833333333334</v>
      </c>
      <c r="I69" s="38">
        <v>2156.4666666666667</v>
      </c>
      <c r="J69" s="38">
        <v>2292.6666666666665</v>
      </c>
      <c r="K69" s="38">
        <v>2326.8833333333328</v>
      </c>
      <c r="L69" s="38">
        <v>2360.7666666666664</v>
      </c>
      <c r="M69" s="28">
        <v>2293</v>
      </c>
      <c r="N69" s="28">
        <v>2224.9</v>
      </c>
      <c r="O69" s="39">
        <v>1760250</v>
      </c>
      <c r="P69" s="40">
        <v>-7.890658024517402E-3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332.35</v>
      </c>
      <c r="F70" s="37">
        <v>331.73333333333335</v>
      </c>
      <c r="G70" s="38">
        <v>325.31666666666672</v>
      </c>
      <c r="H70" s="38">
        <v>318.28333333333336</v>
      </c>
      <c r="I70" s="38">
        <v>311.86666666666673</v>
      </c>
      <c r="J70" s="38">
        <v>338.76666666666671</v>
      </c>
      <c r="K70" s="38">
        <v>345.18333333333334</v>
      </c>
      <c r="L70" s="38">
        <v>352.2166666666667</v>
      </c>
      <c r="M70" s="28">
        <v>338.15</v>
      </c>
      <c r="N70" s="28">
        <v>324.7</v>
      </c>
      <c r="O70" s="39">
        <v>14039200</v>
      </c>
      <c r="P70" s="40">
        <v>-8.1846456048453105E-4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4429.7</v>
      </c>
      <c r="F71" s="37">
        <v>4473.0499999999993</v>
      </c>
      <c r="G71" s="38">
        <v>4376.6999999999989</v>
      </c>
      <c r="H71" s="38">
        <v>4323.7</v>
      </c>
      <c r="I71" s="38">
        <v>4227.3499999999995</v>
      </c>
      <c r="J71" s="38">
        <v>4526.0499999999984</v>
      </c>
      <c r="K71" s="38">
        <v>4622.3999999999987</v>
      </c>
      <c r="L71" s="38">
        <v>4675.3999999999978</v>
      </c>
      <c r="M71" s="28">
        <v>4569.3999999999996</v>
      </c>
      <c r="N71" s="28">
        <v>4420.05</v>
      </c>
      <c r="O71" s="39">
        <v>2195000</v>
      </c>
      <c r="P71" s="40">
        <v>-1.0414318560930527E-2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4312.95</v>
      </c>
      <c r="F72" s="37">
        <v>4324.3833333333341</v>
      </c>
      <c r="G72" s="38">
        <v>4280.5166666666682</v>
      </c>
      <c r="H72" s="38">
        <v>4248.0833333333339</v>
      </c>
      <c r="I72" s="38">
        <v>4204.2166666666681</v>
      </c>
      <c r="J72" s="38">
        <v>4356.8166666666684</v>
      </c>
      <c r="K72" s="38">
        <v>4400.6833333333352</v>
      </c>
      <c r="L72" s="38">
        <v>4433.1166666666686</v>
      </c>
      <c r="M72" s="28">
        <v>4368.25</v>
      </c>
      <c r="N72" s="28">
        <v>4291.95</v>
      </c>
      <c r="O72" s="39">
        <v>509500</v>
      </c>
      <c r="P72" s="40">
        <v>-0.13313483623989791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382.85</v>
      </c>
      <c r="F73" s="37">
        <v>383.25</v>
      </c>
      <c r="G73" s="38">
        <v>380.1</v>
      </c>
      <c r="H73" s="38">
        <v>377.35</v>
      </c>
      <c r="I73" s="38">
        <v>374.20000000000005</v>
      </c>
      <c r="J73" s="38">
        <v>386</v>
      </c>
      <c r="K73" s="38">
        <v>389.15</v>
      </c>
      <c r="L73" s="38">
        <v>391.9</v>
      </c>
      <c r="M73" s="28">
        <v>386.4</v>
      </c>
      <c r="N73" s="28">
        <v>380.5</v>
      </c>
      <c r="O73" s="39">
        <v>34790250</v>
      </c>
      <c r="P73" s="40">
        <v>-4.2417911803442482E-2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4316.7</v>
      </c>
      <c r="F74" s="37">
        <v>4333.7833333333328</v>
      </c>
      <c r="G74" s="38">
        <v>4277.9166666666661</v>
      </c>
      <c r="H74" s="38">
        <v>4239.1333333333332</v>
      </c>
      <c r="I74" s="38">
        <v>4183.2666666666664</v>
      </c>
      <c r="J74" s="38">
        <v>4372.5666666666657</v>
      </c>
      <c r="K74" s="38">
        <v>4428.4333333333325</v>
      </c>
      <c r="L74" s="38">
        <v>4467.2166666666653</v>
      </c>
      <c r="M74" s="28">
        <v>4389.6499999999996</v>
      </c>
      <c r="N74" s="28">
        <v>4295</v>
      </c>
      <c r="O74" s="39">
        <v>2637875</v>
      </c>
      <c r="P74" s="40">
        <v>-7.8914058749072494E-2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2466.0500000000002</v>
      </c>
      <c r="F75" s="37">
        <v>2474.6166666666668</v>
      </c>
      <c r="G75" s="38">
        <v>2434.2833333333338</v>
      </c>
      <c r="H75" s="38">
        <v>2402.5166666666669</v>
      </c>
      <c r="I75" s="38">
        <v>2362.1833333333338</v>
      </c>
      <c r="J75" s="38">
        <v>2506.3833333333337</v>
      </c>
      <c r="K75" s="38">
        <v>2546.7166666666667</v>
      </c>
      <c r="L75" s="38">
        <v>2578.4833333333336</v>
      </c>
      <c r="M75" s="28">
        <v>2514.9499999999998</v>
      </c>
      <c r="N75" s="28">
        <v>2442.85</v>
      </c>
      <c r="O75" s="39">
        <v>3823400</v>
      </c>
      <c r="P75" s="40">
        <v>-4.7353274614110055E-2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1510.9</v>
      </c>
      <c r="F76" s="37">
        <v>1513.5</v>
      </c>
      <c r="G76" s="38">
        <v>1490.95</v>
      </c>
      <c r="H76" s="38">
        <v>1471</v>
      </c>
      <c r="I76" s="38">
        <v>1448.45</v>
      </c>
      <c r="J76" s="38">
        <v>1533.45</v>
      </c>
      <c r="K76" s="38">
        <v>1556.0000000000002</v>
      </c>
      <c r="L76" s="38">
        <v>1575.95</v>
      </c>
      <c r="M76" s="28">
        <v>1536.05</v>
      </c>
      <c r="N76" s="28">
        <v>1493.55</v>
      </c>
      <c r="O76" s="39">
        <v>5458750</v>
      </c>
      <c r="P76" s="40">
        <v>-7.7087595313371768E-2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151.94999999999999</v>
      </c>
      <c r="F77" s="37">
        <v>152.48333333333332</v>
      </c>
      <c r="G77" s="38">
        <v>150.96666666666664</v>
      </c>
      <c r="H77" s="38">
        <v>149.98333333333332</v>
      </c>
      <c r="I77" s="38">
        <v>148.46666666666664</v>
      </c>
      <c r="J77" s="38">
        <v>153.46666666666664</v>
      </c>
      <c r="K77" s="38">
        <v>154.98333333333335</v>
      </c>
      <c r="L77" s="38">
        <v>155.96666666666664</v>
      </c>
      <c r="M77" s="28">
        <v>154</v>
      </c>
      <c r="N77" s="28">
        <v>151.5</v>
      </c>
      <c r="O77" s="39">
        <v>21168000</v>
      </c>
      <c r="P77" s="40">
        <v>-1.2925969447708578E-2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97.9</v>
      </c>
      <c r="F78" s="37">
        <v>97.966666666666683</v>
      </c>
      <c r="G78" s="38">
        <v>97.233333333333363</v>
      </c>
      <c r="H78" s="38">
        <v>96.566666666666677</v>
      </c>
      <c r="I78" s="38">
        <v>95.833333333333357</v>
      </c>
      <c r="J78" s="38">
        <v>98.633333333333368</v>
      </c>
      <c r="K78" s="38">
        <v>99.366666666666688</v>
      </c>
      <c r="L78" s="38">
        <v>100.03333333333337</v>
      </c>
      <c r="M78" s="28">
        <v>98.7</v>
      </c>
      <c r="N78" s="28">
        <v>97.3</v>
      </c>
      <c r="O78" s="39">
        <v>58940000</v>
      </c>
      <c r="P78" s="40">
        <v>-0.10411916704666363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125.9</v>
      </c>
      <c r="F79" s="37">
        <v>126.21666666666665</v>
      </c>
      <c r="G79" s="38">
        <v>124.23333333333332</v>
      </c>
      <c r="H79" s="38">
        <v>122.56666666666666</v>
      </c>
      <c r="I79" s="38">
        <v>120.58333333333333</v>
      </c>
      <c r="J79" s="38">
        <v>127.88333333333331</v>
      </c>
      <c r="K79" s="38">
        <v>129.86666666666662</v>
      </c>
      <c r="L79" s="38">
        <v>131.5333333333333</v>
      </c>
      <c r="M79" s="28">
        <v>128.19999999999999</v>
      </c>
      <c r="N79" s="28">
        <v>124.55</v>
      </c>
      <c r="O79" s="39">
        <v>14456000</v>
      </c>
      <c r="P79" s="40">
        <v>-2.7802063297779331E-2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155.9</v>
      </c>
      <c r="F80" s="37">
        <v>155.45000000000002</v>
      </c>
      <c r="G80" s="38">
        <v>153.20000000000005</v>
      </c>
      <c r="H80" s="38">
        <v>150.50000000000003</v>
      </c>
      <c r="I80" s="38">
        <v>148.25000000000006</v>
      </c>
      <c r="J80" s="38">
        <v>158.15000000000003</v>
      </c>
      <c r="K80" s="38">
        <v>160.39999999999998</v>
      </c>
      <c r="L80" s="38">
        <v>163.10000000000002</v>
      </c>
      <c r="M80" s="28">
        <v>157.69999999999999</v>
      </c>
      <c r="N80" s="28">
        <v>152.75</v>
      </c>
      <c r="O80" s="39">
        <v>31232000</v>
      </c>
      <c r="P80" s="40">
        <v>-0.1537190082644628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444.7</v>
      </c>
      <c r="F81" s="37">
        <v>447.18333333333334</v>
      </c>
      <c r="G81" s="38">
        <v>440.76666666666665</v>
      </c>
      <c r="H81" s="38">
        <v>436.83333333333331</v>
      </c>
      <c r="I81" s="38">
        <v>430.41666666666663</v>
      </c>
      <c r="J81" s="38">
        <v>451.11666666666667</v>
      </c>
      <c r="K81" s="38">
        <v>457.5333333333333</v>
      </c>
      <c r="L81" s="38">
        <v>461.4666666666667</v>
      </c>
      <c r="M81" s="28">
        <v>453.6</v>
      </c>
      <c r="N81" s="28">
        <v>443.25</v>
      </c>
      <c r="O81" s="39">
        <v>6962100</v>
      </c>
      <c r="P81" s="40">
        <v>-8.7015533102096213E-2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37.1</v>
      </c>
      <c r="F82" s="37">
        <v>37.166666666666664</v>
      </c>
      <c r="G82" s="38">
        <v>36.533333333333331</v>
      </c>
      <c r="H82" s="38">
        <v>35.966666666666669</v>
      </c>
      <c r="I82" s="38">
        <v>35.333333333333336</v>
      </c>
      <c r="J82" s="38">
        <v>37.733333333333327</v>
      </c>
      <c r="K82" s="38">
        <v>38.366666666666667</v>
      </c>
      <c r="L82" s="38">
        <v>38.933333333333323</v>
      </c>
      <c r="M82" s="28">
        <v>37.799999999999997</v>
      </c>
      <c r="N82" s="28">
        <v>36.6</v>
      </c>
      <c r="O82" s="39">
        <v>116775000</v>
      </c>
      <c r="P82" s="40">
        <v>-7.3545162441985001E-2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842.85</v>
      </c>
      <c r="F83" s="37">
        <v>836.48333333333323</v>
      </c>
      <c r="G83" s="38">
        <v>826.36666666666645</v>
      </c>
      <c r="H83" s="38">
        <v>809.88333333333321</v>
      </c>
      <c r="I83" s="38">
        <v>799.76666666666642</v>
      </c>
      <c r="J83" s="38">
        <v>852.96666666666647</v>
      </c>
      <c r="K83" s="38">
        <v>863.08333333333326</v>
      </c>
      <c r="L83" s="38">
        <v>879.56666666666649</v>
      </c>
      <c r="M83" s="28">
        <v>846.6</v>
      </c>
      <c r="N83" s="28">
        <v>820</v>
      </c>
      <c r="O83" s="39">
        <v>2501200</v>
      </c>
      <c r="P83" s="40">
        <v>-0.30163339382940108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749.35</v>
      </c>
      <c r="F84" s="37">
        <v>743.41666666666663</v>
      </c>
      <c r="G84" s="38">
        <v>735.23333333333323</v>
      </c>
      <c r="H84" s="38">
        <v>721.11666666666656</v>
      </c>
      <c r="I84" s="38">
        <v>712.93333333333317</v>
      </c>
      <c r="J84" s="38">
        <v>757.5333333333333</v>
      </c>
      <c r="K84" s="38">
        <v>765.7166666666667</v>
      </c>
      <c r="L84" s="38">
        <v>779.83333333333337</v>
      </c>
      <c r="M84" s="28">
        <v>751.6</v>
      </c>
      <c r="N84" s="28">
        <v>729.3</v>
      </c>
      <c r="O84" s="39">
        <v>8409000</v>
      </c>
      <c r="P84" s="40">
        <v>-8.3587619877942457E-2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1677.85</v>
      </c>
      <c r="F85" s="37">
        <v>1676.3</v>
      </c>
      <c r="G85" s="38">
        <v>1663.75</v>
      </c>
      <c r="H85" s="38">
        <v>1649.65</v>
      </c>
      <c r="I85" s="38">
        <v>1637.1000000000001</v>
      </c>
      <c r="J85" s="38">
        <v>1690.3999999999999</v>
      </c>
      <c r="K85" s="38">
        <v>1702.9499999999996</v>
      </c>
      <c r="L85" s="38">
        <v>1717.0499999999997</v>
      </c>
      <c r="M85" s="28">
        <v>1688.85</v>
      </c>
      <c r="N85" s="28">
        <v>1662.2</v>
      </c>
      <c r="O85" s="39">
        <v>4188925</v>
      </c>
      <c r="P85" s="40">
        <v>-9.0594792916108099E-2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308.3</v>
      </c>
      <c r="F86" s="37">
        <v>309.8</v>
      </c>
      <c r="G86" s="38">
        <v>305.5</v>
      </c>
      <c r="H86" s="38">
        <v>302.7</v>
      </c>
      <c r="I86" s="38">
        <v>298.39999999999998</v>
      </c>
      <c r="J86" s="38">
        <v>312.60000000000002</v>
      </c>
      <c r="K86" s="38">
        <v>316.90000000000009</v>
      </c>
      <c r="L86" s="38">
        <v>319.70000000000005</v>
      </c>
      <c r="M86" s="28">
        <v>314.10000000000002</v>
      </c>
      <c r="N86" s="28">
        <v>307</v>
      </c>
      <c r="O86" s="39">
        <v>11414200</v>
      </c>
      <c r="P86" s="40">
        <v>-4.0145985401459854E-2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1672.85</v>
      </c>
      <c r="F87" s="37">
        <v>1671.7</v>
      </c>
      <c r="G87" s="38">
        <v>1661.45</v>
      </c>
      <c r="H87" s="38">
        <v>1650.05</v>
      </c>
      <c r="I87" s="38">
        <v>1639.8</v>
      </c>
      <c r="J87" s="38">
        <v>1683.1000000000001</v>
      </c>
      <c r="K87" s="38">
        <v>1693.3500000000001</v>
      </c>
      <c r="L87" s="38">
        <v>1704.7500000000002</v>
      </c>
      <c r="M87" s="28">
        <v>1681.95</v>
      </c>
      <c r="N87" s="28">
        <v>1660.3</v>
      </c>
      <c r="O87" s="39">
        <v>10028200</v>
      </c>
      <c r="P87" s="40">
        <v>-3.6421725239616613E-2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260.05</v>
      </c>
      <c r="F88" s="37">
        <v>260.48333333333335</v>
      </c>
      <c r="G88" s="38">
        <v>257.06666666666672</v>
      </c>
      <c r="H88" s="38">
        <v>254.08333333333337</v>
      </c>
      <c r="I88" s="38">
        <v>250.66666666666674</v>
      </c>
      <c r="J88" s="38">
        <v>263.4666666666667</v>
      </c>
      <c r="K88" s="38">
        <v>266.88333333333333</v>
      </c>
      <c r="L88" s="38">
        <v>269.86666666666667</v>
      </c>
      <c r="M88" s="28">
        <v>263.89999999999998</v>
      </c>
      <c r="N88" s="28">
        <v>257.5</v>
      </c>
      <c r="O88" s="39">
        <v>2449700</v>
      </c>
      <c r="P88" s="40">
        <v>-0.10773993808049535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505.25</v>
      </c>
      <c r="F89" s="37">
        <v>503.39999999999992</v>
      </c>
      <c r="G89" s="38">
        <v>496.99999999999983</v>
      </c>
      <c r="H89" s="38">
        <v>488.74999999999989</v>
      </c>
      <c r="I89" s="38">
        <v>482.3499999999998</v>
      </c>
      <c r="J89" s="38">
        <v>511.64999999999986</v>
      </c>
      <c r="K89" s="38">
        <v>518.04999999999995</v>
      </c>
      <c r="L89" s="38">
        <v>526.29999999999995</v>
      </c>
      <c r="M89" s="28">
        <v>509.8</v>
      </c>
      <c r="N89" s="28">
        <v>495.15</v>
      </c>
      <c r="O89" s="39">
        <v>3833750</v>
      </c>
      <c r="P89" s="40">
        <v>-0.14305671975412126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1489.3</v>
      </c>
      <c r="F90" s="37">
        <v>1467.6666666666667</v>
      </c>
      <c r="G90" s="38">
        <v>1437.5833333333335</v>
      </c>
      <c r="H90" s="38">
        <v>1385.8666666666668</v>
      </c>
      <c r="I90" s="38">
        <v>1355.7833333333335</v>
      </c>
      <c r="J90" s="38">
        <v>1519.3833333333334</v>
      </c>
      <c r="K90" s="38">
        <v>1549.4666666666669</v>
      </c>
      <c r="L90" s="38">
        <v>1601.1833333333334</v>
      </c>
      <c r="M90" s="28">
        <v>1497.75</v>
      </c>
      <c r="N90" s="28">
        <v>1415.95</v>
      </c>
      <c r="O90" s="39">
        <v>2125150</v>
      </c>
      <c r="P90" s="40">
        <v>-2.420937840785169E-2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1160.2</v>
      </c>
      <c r="F91" s="37">
        <v>1160.0833333333333</v>
      </c>
      <c r="G91" s="38">
        <v>1150.1666666666665</v>
      </c>
      <c r="H91" s="38">
        <v>1140.1333333333332</v>
      </c>
      <c r="I91" s="38">
        <v>1130.2166666666665</v>
      </c>
      <c r="J91" s="38">
        <v>1170.1166666666666</v>
      </c>
      <c r="K91" s="38">
        <v>1180.0333333333331</v>
      </c>
      <c r="L91" s="38">
        <v>1190.0666666666666</v>
      </c>
      <c r="M91" s="28">
        <v>1170</v>
      </c>
      <c r="N91" s="28">
        <v>1150.05</v>
      </c>
      <c r="O91" s="39">
        <v>4150000</v>
      </c>
      <c r="P91" s="40">
        <v>-9.3094405594405599E-2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1165.0999999999999</v>
      </c>
      <c r="F92" s="37">
        <v>1166.7</v>
      </c>
      <c r="G92" s="38">
        <v>1159.95</v>
      </c>
      <c r="H92" s="38">
        <v>1154.8</v>
      </c>
      <c r="I92" s="38">
        <v>1148.05</v>
      </c>
      <c r="J92" s="38">
        <v>1171.8500000000001</v>
      </c>
      <c r="K92" s="38">
        <v>1178.6000000000001</v>
      </c>
      <c r="L92" s="38">
        <v>1183.7500000000002</v>
      </c>
      <c r="M92" s="28">
        <v>1173.45</v>
      </c>
      <c r="N92" s="28">
        <v>1161.55</v>
      </c>
      <c r="O92" s="39">
        <v>19065900</v>
      </c>
      <c r="P92" s="40">
        <v>-0.14945507916185241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2402.9</v>
      </c>
      <c r="F93" s="37">
        <v>2409.0499999999997</v>
      </c>
      <c r="G93" s="38">
        <v>2383.3499999999995</v>
      </c>
      <c r="H93" s="38">
        <v>2363.7999999999997</v>
      </c>
      <c r="I93" s="38">
        <v>2338.0999999999995</v>
      </c>
      <c r="J93" s="38">
        <v>2428.5999999999995</v>
      </c>
      <c r="K93" s="38">
        <v>2454.2999999999993</v>
      </c>
      <c r="L93" s="38">
        <v>2473.8499999999995</v>
      </c>
      <c r="M93" s="28">
        <v>2434.75</v>
      </c>
      <c r="N93" s="28">
        <v>2389.5</v>
      </c>
      <c r="O93" s="39">
        <v>21381300</v>
      </c>
      <c r="P93" s="40">
        <v>-0.13854205697847291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2153.9499999999998</v>
      </c>
      <c r="F94" s="37">
        <v>2164.5833333333335</v>
      </c>
      <c r="G94" s="38">
        <v>2137.1166666666668</v>
      </c>
      <c r="H94" s="38">
        <v>2120.2833333333333</v>
      </c>
      <c r="I94" s="38">
        <v>2092.8166666666666</v>
      </c>
      <c r="J94" s="38">
        <v>2181.416666666667</v>
      </c>
      <c r="K94" s="38">
        <v>2208.8833333333332</v>
      </c>
      <c r="L94" s="38">
        <v>2225.7166666666672</v>
      </c>
      <c r="M94" s="28">
        <v>2192.0500000000002</v>
      </c>
      <c r="N94" s="28">
        <v>2147.75</v>
      </c>
      <c r="O94" s="39">
        <v>2899400</v>
      </c>
      <c r="P94" s="40">
        <v>-2.8936968316699042E-2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1475.7</v>
      </c>
      <c r="F95" s="37">
        <v>1474.8666666666668</v>
      </c>
      <c r="G95" s="38">
        <v>1468.8333333333335</v>
      </c>
      <c r="H95" s="38">
        <v>1461.9666666666667</v>
      </c>
      <c r="I95" s="38">
        <v>1455.9333333333334</v>
      </c>
      <c r="J95" s="38">
        <v>1481.7333333333336</v>
      </c>
      <c r="K95" s="38">
        <v>1487.7666666666669</v>
      </c>
      <c r="L95" s="38">
        <v>1494.6333333333337</v>
      </c>
      <c r="M95" s="28">
        <v>1480.9</v>
      </c>
      <c r="N95" s="28">
        <v>1468</v>
      </c>
      <c r="O95" s="39">
        <v>40180800</v>
      </c>
      <c r="P95" s="40">
        <v>-0.18939251040221913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540.1</v>
      </c>
      <c r="F96" s="37">
        <v>542.36666666666667</v>
      </c>
      <c r="G96" s="38">
        <v>533.5333333333333</v>
      </c>
      <c r="H96" s="38">
        <v>526.96666666666658</v>
      </c>
      <c r="I96" s="38">
        <v>518.13333333333321</v>
      </c>
      <c r="J96" s="38">
        <v>548.93333333333339</v>
      </c>
      <c r="K96" s="38">
        <v>557.76666666666665</v>
      </c>
      <c r="L96" s="38">
        <v>564.33333333333348</v>
      </c>
      <c r="M96" s="28">
        <v>551.20000000000005</v>
      </c>
      <c r="N96" s="28">
        <v>535.79999999999995</v>
      </c>
      <c r="O96" s="39">
        <v>31930800</v>
      </c>
      <c r="P96" s="40">
        <v>-6.1584715352536124E-2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2308.25</v>
      </c>
      <c r="F97" s="37">
        <v>2309.6833333333334</v>
      </c>
      <c r="G97" s="38">
        <v>2289.7666666666669</v>
      </c>
      <c r="H97" s="38">
        <v>2271.2833333333333</v>
      </c>
      <c r="I97" s="38">
        <v>2251.3666666666668</v>
      </c>
      <c r="J97" s="38">
        <v>2328.166666666667</v>
      </c>
      <c r="K97" s="38">
        <v>2348.083333333333</v>
      </c>
      <c r="L97" s="38">
        <v>2366.5666666666671</v>
      </c>
      <c r="M97" s="28">
        <v>2329.6</v>
      </c>
      <c r="N97" s="28">
        <v>2291.1999999999998</v>
      </c>
      <c r="O97" s="39">
        <v>3820500</v>
      </c>
      <c r="P97" s="40">
        <v>-0.10505973295853829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573.29999999999995</v>
      </c>
      <c r="F98" s="37">
        <v>581.7166666666667</v>
      </c>
      <c r="G98" s="38">
        <v>563.43333333333339</v>
      </c>
      <c r="H98" s="38">
        <v>553.56666666666672</v>
      </c>
      <c r="I98" s="38">
        <v>535.28333333333342</v>
      </c>
      <c r="J98" s="38">
        <v>591.58333333333337</v>
      </c>
      <c r="K98" s="38">
        <v>609.86666666666667</v>
      </c>
      <c r="L98" s="38">
        <v>619.73333333333335</v>
      </c>
      <c r="M98" s="28">
        <v>600</v>
      </c>
      <c r="N98" s="28">
        <v>571.85</v>
      </c>
      <c r="O98" s="39">
        <v>27817775</v>
      </c>
      <c r="P98" s="40">
        <v>-0.19066087010915461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114.5</v>
      </c>
      <c r="F99" s="37">
        <v>114.01666666666665</v>
      </c>
      <c r="G99" s="38">
        <v>112.8333333333333</v>
      </c>
      <c r="H99" s="38">
        <v>111.16666666666664</v>
      </c>
      <c r="I99" s="38">
        <v>109.98333333333329</v>
      </c>
      <c r="J99" s="38">
        <v>115.68333333333331</v>
      </c>
      <c r="K99" s="38">
        <v>116.86666666666665</v>
      </c>
      <c r="L99" s="38">
        <v>118.53333333333332</v>
      </c>
      <c r="M99" s="28">
        <v>115.2</v>
      </c>
      <c r="N99" s="28">
        <v>112.35</v>
      </c>
      <c r="O99" s="39">
        <v>19590800</v>
      </c>
      <c r="P99" s="40">
        <v>-4.3861490031479537E-2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270.64999999999998</v>
      </c>
      <c r="F100" s="37">
        <v>270.60000000000002</v>
      </c>
      <c r="G100" s="38">
        <v>266.40000000000003</v>
      </c>
      <c r="H100" s="38">
        <v>262.15000000000003</v>
      </c>
      <c r="I100" s="38">
        <v>257.95000000000005</v>
      </c>
      <c r="J100" s="38">
        <v>274.85000000000002</v>
      </c>
      <c r="K100" s="38">
        <v>279.05000000000007</v>
      </c>
      <c r="L100" s="38">
        <v>283.3</v>
      </c>
      <c r="M100" s="28">
        <v>274.8</v>
      </c>
      <c r="N100" s="28">
        <v>266.35000000000002</v>
      </c>
      <c r="O100" s="39">
        <v>14407200</v>
      </c>
      <c r="P100" s="40">
        <v>-0.14596670934699105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2055.0500000000002</v>
      </c>
      <c r="F101" s="37">
        <v>2046.3333333333333</v>
      </c>
      <c r="G101" s="38">
        <v>2032.9666666666667</v>
      </c>
      <c r="H101" s="38">
        <v>2010.8833333333334</v>
      </c>
      <c r="I101" s="38">
        <v>1997.5166666666669</v>
      </c>
      <c r="J101" s="38">
        <v>2068.4166666666665</v>
      </c>
      <c r="K101" s="38">
        <v>2081.7833333333328</v>
      </c>
      <c r="L101" s="38">
        <v>2103.8666666666663</v>
      </c>
      <c r="M101" s="28">
        <v>2059.6999999999998</v>
      </c>
      <c r="N101" s="28">
        <v>2024.25</v>
      </c>
      <c r="O101" s="39">
        <v>14185500</v>
      </c>
      <c r="P101" s="40">
        <v>-7.9556957097251427E-2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39305.599999999999</v>
      </c>
      <c r="F102" s="37">
        <v>39377.749999999993</v>
      </c>
      <c r="G102" s="38">
        <v>38875.549999999988</v>
      </c>
      <c r="H102" s="38">
        <v>38445.499999999993</v>
      </c>
      <c r="I102" s="38">
        <v>37943.299999999988</v>
      </c>
      <c r="J102" s="38">
        <v>39807.799999999988</v>
      </c>
      <c r="K102" s="38">
        <v>40309.999999999985</v>
      </c>
      <c r="L102" s="38">
        <v>40740.049999999988</v>
      </c>
      <c r="M102" s="28">
        <v>39879.949999999997</v>
      </c>
      <c r="N102" s="28">
        <v>38947.699999999997</v>
      </c>
      <c r="O102" s="39">
        <v>6840</v>
      </c>
      <c r="P102" s="40">
        <v>-0.19148936170212766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158.9</v>
      </c>
      <c r="F103" s="37">
        <v>159.76666666666668</v>
      </c>
      <c r="G103" s="38">
        <v>157.33333333333337</v>
      </c>
      <c r="H103" s="38">
        <v>155.76666666666668</v>
      </c>
      <c r="I103" s="38">
        <v>153.33333333333337</v>
      </c>
      <c r="J103" s="38">
        <v>161.33333333333337</v>
      </c>
      <c r="K103" s="38">
        <v>163.76666666666671</v>
      </c>
      <c r="L103" s="38">
        <v>165.33333333333337</v>
      </c>
      <c r="M103" s="28">
        <v>162.19999999999999</v>
      </c>
      <c r="N103" s="28">
        <v>158.19999999999999</v>
      </c>
      <c r="O103" s="39">
        <v>35615900</v>
      </c>
      <c r="P103" s="40">
        <v>-4.3858189081225032E-2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731.6</v>
      </c>
      <c r="F104" s="37">
        <v>733.35</v>
      </c>
      <c r="G104" s="38">
        <v>727.45</v>
      </c>
      <c r="H104" s="38">
        <v>723.30000000000007</v>
      </c>
      <c r="I104" s="38">
        <v>717.40000000000009</v>
      </c>
      <c r="J104" s="38">
        <v>737.5</v>
      </c>
      <c r="K104" s="38">
        <v>743.39999999999986</v>
      </c>
      <c r="L104" s="38">
        <v>747.55</v>
      </c>
      <c r="M104" s="28">
        <v>739.25</v>
      </c>
      <c r="N104" s="28">
        <v>729.2</v>
      </c>
      <c r="O104" s="39">
        <v>110188375</v>
      </c>
      <c r="P104" s="40">
        <v>-7.8546131910587805E-2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1334.25</v>
      </c>
      <c r="F105" s="37">
        <v>1337.9666666666667</v>
      </c>
      <c r="G105" s="38">
        <v>1326.0333333333333</v>
      </c>
      <c r="H105" s="38">
        <v>1317.8166666666666</v>
      </c>
      <c r="I105" s="38">
        <v>1305.8833333333332</v>
      </c>
      <c r="J105" s="38">
        <v>1346.1833333333334</v>
      </c>
      <c r="K105" s="38">
        <v>1358.1166666666668</v>
      </c>
      <c r="L105" s="38">
        <v>1366.3333333333335</v>
      </c>
      <c r="M105" s="28">
        <v>1349.9</v>
      </c>
      <c r="N105" s="28">
        <v>1329.75</v>
      </c>
      <c r="O105" s="39">
        <v>2989450</v>
      </c>
      <c r="P105" s="40">
        <v>-9.6003084436447755E-2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503.05</v>
      </c>
      <c r="F106" s="37">
        <v>502.28333333333336</v>
      </c>
      <c r="G106" s="38">
        <v>497.2166666666667</v>
      </c>
      <c r="H106" s="38">
        <v>491.38333333333333</v>
      </c>
      <c r="I106" s="38">
        <v>486.31666666666666</v>
      </c>
      <c r="J106" s="38">
        <v>508.11666666666673</v>
      </c>
      <c r="K106" s="38">
        <v>513.18333333333339</v>
      </c>
      <c r="L106" s="38">
        <v>519.01666666666677</v>
      </c>
      <c r="M106" s="28">
        <v>507.35</v>
      </c>
      <c r="N106" s="28">
        <v>496.45</v>
      </c>
      <c r="O106" s="39">
        <v>6346500</v>
      </c>
      <c r="P106" s="40">
        <v>-0.17063608742526709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9.8000000000000007</v>
      </c>
      <c r="F107" s="37">
        <v>9.8833333333333346</v>
      </c>
      <c r="G107" s="38">
        <v>9.6166666666666689</v>
      </c>
      <c r="H107" s="38">
        <v>9.4333333333333336</v>
      </c>
      <c r="I107" s="38">
        <v>9.1666666666666679</v>
      </c>
      <c r="J107" s="38">
        <v>10.06666666666667</v>
      </c>
      <c r="K107" s="38">
        <v>10.333333333333336</v>
      </c>
      <c r="L107" s="38">
        <v>10.516666666666671</v>
      </c>
      <c r="M107" s="28">
        <v>10.15</v>
      </c>
      <c r="N107" s="28">
        <v>9.6999999999999993</v>
      </c>
      <c r="O107" s="39">
        <v>486990000</v>
      </c>
      <c r="P107" s="40">
        <v>-0.34944828876005235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62.2</v>
      </c>
      <c r="F108" s="37">
        <v>62.216666666666669</v>
      </c>
      <c r="G108" s="38">
        <v>61.38333333333334</v>
      </c>
      <c r="H108" s="38">
        <v>60.56666666666667</v>
      </c>
      <c r="I108" s="38">
        <v>59.733333333333341</v>
      </c>
      <c r="J108" s="38">
        <v>63.033333333333339</v>
      </c>
      <c r="K108" s="38">
        <v>63.866666666666667</v>
      </c>
      <c r="L108" s="38">
        <v>64.683333333333337</v>
      </c>
      <c r="M108" s="28">
        <v>63.05</v>
      </c>
      <c r="N108" s="28">
        <v>61.4</v>
      </c>
      <c r="O108" s="39">
        <v>99500000</v>
      </c>
      <c r="P108" s="40">
        <v>-8.1510200313855807E-2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39.950000000000003</v>
      </c>
      <c r="F109" s="37">
        <v>39.666666666666671</v>
      </c>
      <c r="G109" s="38">
        <v>39.233333333333341</v>
      </c>
      <c r="H109" s="38">
        <v>38.516666666666673</v>
      </c>
      <c r="I109" s="38">
        <v>38.083333333333343</v>
      </c>
      <c r="J109" s="38">
        <v>40.38333333333334</v>
      </c>
      <c r="K109" s="38">
        <v>40.816666666666677</v>
      </c>
      <c r="L109" s="38">
        <v>41.533333333333339</v>
      </c>
      <c r="M109" s="28">
        <v>40.1</v>
      </c>
      <c r="N109" s="28">
        <v>38.950000000000003</v>
      </c>
      <c r="O109" s="39">
        <v>232545000</v>
      </c>
      <c r="P109" s="40">
        <v>-6.7853170189099005E-2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225.5</v>
      </c>
      <c r="F110" s="37">
        <v>225.61666666666667</v>
      </c>
      <c r="G110" s="38">
        <v>224.03333333333336</v>
      </c>
      <c r="H110" s="38">
        <v>222.56666666666669</v>
      </c>
      <c r="I110" s="38">
        <v>220.98333333333338</v>
      </c>
      <c r="J110" s="38">
        <v>227.08333333333334</v>
      </c>
      <c r="K110" s="38">
        <v>228.66666666666666</v>
      </c>
      <c r="L110" s="38">
        <v>230.13333333333333</v>
      </c>
      <c r="M110" s="28">
        <v>227.2</v>
      </c>
      <c r="N110" s="28">
        <v>224.15</v>
      </c>
      <c r="O110" s="39">
        <v>35321250</v>
      </c>
      <c r="P110" s="40">
        <v>-5.8664801119328404E-2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374.35</v>
      </c>
      <c r="F111" s="37">
        <v>378.33333333333331</v>
      </c>
      <c r="G111" s="38">
        <v>369.66666666666663</v>
      </c>
      <c r="H111" s="38">
        <v>364.98333333333329</v>
      </c>
      <c r="I111" s="38">
        <v>356.31666666666661</v>
      </c>
      <c r="J111" s="38">
        <v>383.01666666666665</v>
      </c>
      <c r="K111" s="38">
        <v>391.68333333333328</v>
      </c>
      <c r="L111" s="38">
        <v>396.36666666666667</v>
      </c>
      <c r="M111" s="28">
        <v>387</v>
      </c>
      <c r="N111" s="28">
        <v>373.65</v>
      </c>
      <c r="O111" s="39">
        <v>15145625</v>
      </c>
      <c r="P111" s="40">
        <v>-5.523629813877691E-2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239.95</v>
      </c>
      <c r="F112" s="37">
        <v>240.85</v>
      </c>
      <c r="G112" s="38">
        <v>236.64999999999998</v>
      </c>
      <c r="H112" s="38">
        <v>233.35</v>
      </c>
      <c r="I112" s="38">
        <v>229.14999999999998</v>
      </c>
      <c r="J112" s="38">
        <v>244.14999999999998</v>
      </c>
      <c r="K112" s="38">
        <v>248.34999999999997</v>
      </c>
      <c r="L112" s="38">
        <v>251.64999999999998</v>
      </c>
      <c r="M112" s="28">
        <v>245.05</v>
      </c>
      <c r="N112" s="28">
        <v>237.55</v>
      </c>
      <c r="O112" s="39">
        <v>20295012</v>
      </c>
      <c r="P112" s="40">
        <v>-0.13194563908480991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210.8</v>
      </c>
      <c r="F113" s="37">
        <v>211.23333333333335</v>
      </c>
      <c r="G113" s="38">
        <v>208.16666666666669</v>
      </c>
      <c r="H113" s="38">
        <v>205.53333333333333</v>
      </c>
      <c r="I113" s="38">
        <v>202.46666666666667</v>
      </c>
      <c r="J113" s="38">
        <v>213.8666666666667</v>
      </c>
      <c r="K113" s="38">
        <v>216.93333333333337</v>
      </c>
      <c r="L113" s="38">
        <v>219.56666666666672</v>
      </c>
      <c r="M113" s="28">
        <v>214.3</v>
      </c>
      <c r="N113" s="28">
        <v>208.6</v>
      </c>
      <c r="O113" s="39">
        <v>13766300</v>
      </c>
      <c r="P113" s="40">
        <v>-2.6056627000410341E-2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4330.2</v>
      </c>
      <c r="F114" s="37">
        <v>4351.75</v>
      </c>
      <c r="G114" s="38">
        <v>4288.5</v>
      </c>
      <c r="H114" s="38">
        <v>4246.8</v>
      </c>
      <c r="I114" s="38">
        <v>4183.55</v>
      </c>
      <c r="J114" s="38">
        <v>4393.45</v>
      </c>
      <c r="K114" s="38">
        <v>4456.7</v>
      </c>
      <c r="L114" s="38">
        <v>4498.3999999999996</v>
      </c>
      <c r="M114" s="28">
        <v>4415</v>
      </c>
      <c r="N114" s="28">
        <v>4310.05</v>
      </c>
      <c r="O114" s="39">
        <v>293850</v>
      </c>
      <c r="P114" s="40">
        <v>-0.17254487856388595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2025.3</v>
      </c>
      <c r="F115" s="37">
        <v>2020.3166666666666</v>
      </c>
      <c r="G115" s="38">
        <v>2007.2333333333331</v>
      </c>
      <c r="H115" s="38">
        <v>1989.1666666666665</v>
      </c>
      <c r="I115" s="38">
        <v>1976.083333333333</v>
      </c>
      <c r="J115" s="38">
        <v>2038.3833333333332</v>
      </c>
      <c r="K115" s="38">
        <v>2051.4666666666667</v>
      </c>
      <c r="L115" s="38">
        <v>2069.5333333333333</v>
      </c>
      <c r="M115" s="28">
        <v>2033.4</v>
      </c>
      <c r="N115" s="28">
        <v>2002.25</v>
      </c>
      <c r="O115" s="39">
        <v>2517500</v>
      </c>
      <c r="P115" s="40">
        <v>-0.14899011239753232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939.7</v>
      </c>
      <c r="F116" s="37">
        <v>936.86666666666667</v>
      </c>
      <c r="G116" s="38">
        <v>930.83333333333337</v>
      </c>
      <c r="H116" s="38">
        <v>921.9666666666667</v>
      </c>
      <c r="I116" s="38">
        <v>915.93333333333339</v>
      </c>
      <c r="J116" s="38">
        <v>945.73333333333335</v>
      </c>
      <c r="K116" s="38">
        <v>951.76666666666665</v>
      </c>
      <c r="L116" s="38">
        <v>960.63333333333333</v>
      </c>
      <c r="M116" s="28">
        <v>942.9</v>
      </c>
      <c r="N116" s="28">
        <v>928</v>
      </c>
      <c r="O116" s="39">
        <v>24655500</v>
      </c>
      <c r="P116" s="40">
        <v>-6.562297486271701E-2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223.45</v>
      </c>
      <c r="F117" s="37">
        <v>223.80000000000004</v>
      </c>
      <c r="G117" s="38">
        <v>219.95000000000007</v>
      </c>
      <c r="H117" s="38">
        <v>216.45000000000005</v>
      </c>
      <c r="I117" s="38">
        <v>212.60000000000008</v>
      </c>
      <c r="J117" s="38">
        <v>227.30000000000007</v>
      </c>
      <c r="K117" s="38">
        <v>231.15000000000003</v>
      </c>
      <c r="L117" s="38">
        <v>234.65000000000006</v>
      </c>
      <c r="M117" s="28">
        <v>227.65</v>
      </c>
      <c r="N117" s="28">
        <v>220.3</v>
      </c>
      <c r="O117" s="39">
        <v>15464400</v>
      </c>
      <c r="P117" s="40">
        <v>-0.41567922132881929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1913.7</v>
      </c>
      <c r="F118" s="37">
        <v>1911.9833333333336</v>
      </c>
      <c r="G118" s="38">
        <v>1904.0666666666671</v>
      </c>
      <c r="H118" s="38">
        <v>1894.4333333333334</v>
      </c>
      <c r="I118" s="38">
        <v>1886.5166666666669</v>
      </c>
      <c r="J118" s="38">
        <v>1921.6166666666672</v>
      </c>
      <c r="K118" s="38">
        <v>1929.5333333333338</v>
      </c>
      <c r="L118" s="38">
        <v>1939.1666666666674</v>
      </c>
      <c r="M118" s="28">
        <v>1919.9</v>
      </c>
      <c r="N118" s="28">
        <v>1902.35</v>
      </c>
      <c r="O118" s="39">
        <v>26398500</v>
      </c>
      <c r="P118" s="40">
        <v>-0.11879869414568688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947.3</v>
      </c>
      <c r="F119" s="37">
        <v>938.43333333333339</v>
      </c>
      <c r="G119" s="38">
        <v>924.86666666666679</v>
      </c>
      <c r="H119" s="38">
        <v>902.43333333333339</v>
      </c>
      <c r="I119" s="38">
        <v>888.86666666666679</v>
      </c>
      <c r="J119" s="38">
        <v>960.86666666666679</v>
      </c>
      <c r="K119" s="38">
        <v>974.43333333333339</v>
      </c>
      <c r="L119" s="38">
        <v>996.86666666666679</v>
      </c>
      <c r="M119" s="28">
        <v>952</v>
      </c>
      <c r="N119" s="28">
        <v>916</v>
      </c>
      <c r="O119" s="39">
        <v>1075500</v>
      </c>
      <c r="P119" s="40">
        <v>-0.13562386980108498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119.7</v>
      </c>
      <c r="F120" s="37">
        <v>120.01666666666667</v>
      </c>
      <c r="G120" s="38">
        <v>118.38333333333333</v>
      </c>
      <c r="H120" s="38">
        <v>117.06666666666666</v>
      </c>
      <c r="I120" s="38">
        <v>115.43333333333332</v>
      </c>
      <c r="J120" s="38">
        <v>121.33333333333333</v>
      </c>
      <c r="K120" s="38">
        <v>122.96666666666668</v>
      </c>
      <c r="L120" s="38">
        <v>124.28333333333333</v>
      </c>
      <c r="M120" s="28">
        <v>121.65</v>
      </c>
      <c r="N120" s="28">
        <v>118.7</v>
      </c>
      <c r="O120" s="39">
        <v>51103000</v>
      </c>
      <c r="P120" s="40">
        <v>-9.3404059040590404E-2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1038.25</v>
      </c>
      <c r="F121" s="37">
        <v>1050.1166666666666</v>
      </c>
      <c r="G121" s="38">
        <v>1001.6333333333332</v>
      </c>
      <c r="H121" s="38">
        <v>965.01666666666665</v>
      </c>
      <c r="I121" s="38">
        <v>916.5333333333333</v>
      </c>
      <c r="J121" s="38">
        <v>1086.7333333333331</v>
      </c>
      <c r="K121" s="38">
        <v>1135.2166666666662</v>
      </c>
      <c r="L121" s="38">
        <v>1171.833333333333</v>
      </c>
      <c r="M121" s="28">
        <v>1098.5999999999999</v>
      </c>
      <c r="N121" s="28">
        <v>1013.5</v>
      </c>
      <c r="O121" s="39">
        <v>811350</v>
      </c>
      <c r="P121" s="40">
        <v>-8.7088607594936709E-2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775.2</v>
      </c>
      <c r="F122" s="37">
        <v>777.91666666666663</v>
      </c>
      <c r="G122" s="38">
        <v>768.7833333333333</v>
      </c>
      <c r="H122" s="38">
        <v>762.36666666666667</v>
      </c>
      <c r="I122" s="38">
        <v>753.23333333333335</v>
      </c>
      <c r="J122" s="38">
        <v>784.33333333333326</v>
      </c>
      <c r="K122" s="38">
        <v>793.4666666666667</v>
      </c>
      <c r="L122" s="38">
        <v>799.88333333333321</v>
      </c>
      <c r="M122" s="28">
        <v>787.05</v>
      </c>
      <c r="N122" s="28">
        <v>771.5</v>
      </c>
      <c r="O122" s="39">
        <v>11376750</v>
      </c>
      <c r="P122" s="40">
        <v>-7.2610556348074173E-2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252.1</v>
      </c>
      <c r="F123" s="37">
        <v>252.63333333333333</v>
      </c>
      <c r="G123" s="38">
        <v>249.66666666666666</v>
      </c>
      <c r="H123" s="38">
        <v>247.23333333333332</v>
      </c>
      <c r="I123" s="38">
        <v>244.26666666666665</v>
      </c>
      <c r="J123" s="38">
        <v>255.06666666666666</v>
      </c>
      <c r="K123" s="38">
        <v>258.03333333333336</v>
      </c>
      <c r="L123" s="38">
        <v>260.4666666666667</v>
      </c>
      <c r="M123" s="28">
        <v>255.6</v>
      </c>
      <c r="N123" s="28">
        <v>250.2</v>
      </c>
      <c r="O123" s="39">
        <v>113273600</v>
      </c>
      <c r="P123" s="40">
        <v>-0.12890048233093809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534.6</v>
      </c>
      <c r="F124" s="37">
        <v>533.15</v>
      </c>
      <c r="G124" s="38">
        <v>521.79999999999995</v>
      </c>
      <c r="H124" s="38">
        <v>509</v>
      </c>
      <c r="I124" s="38">
        <v>497.65</v>
      </c>
      <c r="J124" s="38">
        <v>545.94999999999993</v>
      </c>
      <c r="K124" s="38">
        <v>557.30000000000007</v>
      </c>
      <c r="L124" s="38">
        <v>570.09999999999991</v>
      </c>
      <c r="M124" s="28">
        <v>544.5</v>
      </c>
      <c r="N124" s="28">
        <v>520.35</v>
      </c>
      <c r="O124" s="39">
        <v>35252500</v>
      </c>
      <c r="P124" s="40">
        <v>-0.12367161767447642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2444.1999999999998</v>
      </c>
      <c r="F125" s="37">
        <v>2452.4</v>
      </c>
      <c r="G125" s="38">
        <v>2424.8000000000002</v>
      </c>
      <c r="H125" s="38">
        <v>2405.4</v>
      </c>
      <c r="I125" s="38">
        <v>2377.8000000000002</v>
      </c>
      <c r="J125" s="38">
        <v>2471.8000000000002</v>
      </c>
      <c r="K125" s="38">
        <v>2499.3999999999996</v>
      </c>
      <c r="L125" s="38">
        <v>2518.8000000000002</v>
      </c>
      <c r="M125" s="28">
        <v>2480</v>
      </c>
      <c r="N125" s="28">
        <v>2433</v>
      </c>
      <c r="O125" s="39">
        <v>467950</v>
      </c>
      <c r="P125" s="40">
        <v>-0.16043956043956045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737.1</v>
      </c>
      <c r="F126" s="37">
        <v>733.85</v>
      </c>
      <c r="G126" s="38">
        <v>727.2</v>
      </c>
      <c r="H126" s="38">
        <v>717.30000000000007</v>
      </c>
      <c r="I126" s="38">
        <v>710.65000000000009</v>
      </c>
      <c r="J126" s="38">
        <v>743.75</v>
      </c>
      <c r="K126" s="38">
        <v>750.39999999999986</v>
      </c>
      <c r="L126" s="38">
        <v>760.3</v>
      </c>
      <c r="M126" s="28">
        <v>740.5</v>
      </c>
      <c r="N126" s="28">
        <v>723.95</v>
      </c>
      <c r="O126" s="39">
        <v>26041500</v>
      </c>
      <c r="P126" s="40">
        <v>-0.12142466751685188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2652.7</v>
      </c>
      <c r="F127" s="37">
        <v>2644.9</v>
      </c>
      <c r="G127" s="38">
        <v>2617.8000000000002</v>
      </c>
      <c r="H127" s="38">
        <v>2582.9</v>
      </c>
      <c r="I127" s="38">
        <v>2555.8000000000002</v>
      </c>
      <c r="J127" s="38">
        <v>2679.8</v>
      </c>
      <c r="K127" s="38">
        <v>2706.8999999999996</v>
      </c>
      <c r="L127" s="38">
        <v>2741.8</v>
      </c>
      <c r="M127" s="28">
        <v>2672</v>
      </c>
      <c r="N127" s="28">
        <v>2610</v>
      </c>
      <c r="O127" s="39">
        <v>2500375</v>
      </c>
      <c r="P127" s="40">
        <v>-4.4153485927270988E-2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1762.15</v>
      </c>
      <c r="F128" s="37">
        <v>1767.2666666666667</v>
      </c>
      <c r="G128" s="38">
        <v>1751.3333333333333</v>
      </c>
      <c r="H128" s="38">
        <v>1740.5166666666667</v>
      </c>
      <c r="I128" s="38">
        <v>1724.5833333333333</v>
      </c>
      <c r="J128" s="38">
        <v>1778.0833333333333</v>
      </c>
      <c r="K128" s="38">
        <v>1794.0166666666667</v>
      </c>
      <c r="L128" s="38">
        <v>1804.8333333333333</v>
      </c>
      <c r="M128" s="28">
        <v>1783.2</v>
      </c>
      <c r="N128" s="28">
        <v>1756.45</v>
      </c>
      <c r="O128" s="39">
        <v>17058800</v>
      </c>
      <c r="P128" s="40">
        <v>-5.5270036772850119E-2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80.25</v>
      </c>
      <c r="F129" s="37">
        <v>80.233333333333334</v>
      </c>
      <c r="G129" s="38">
        <v>79.116666666666674</v>
      </c>
      <c r="H129" s="38">
        <v>77.983333333333334</v>
      </c>
      <c r="I129" s="38">
        <v>76.866666666666674</v>
      </c>
      <c r="J129" s="38">
        <v>81.366666666666674</v>
      </c>
      <c r="K129" s="38">
        <v>82.48333333333332</v>
      </c>
      <c r="L129" s="38">
        <v>83.616666666666674</v>
      </c>
      <c r="M129" s="28">
        <v>81.349999999999994</v>
      </c>
      <c r="N129" s="28">
        <v>79.099999999999994</v>
      </c>
      <c r="O129" s="39">
        <v>48698268</v>
      </c>
      <c r="P129" s="40">
        <v>-8.0074173971679027E-2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2566.15</v>
      </c>
      <c r="F130" s="37">
        <v>2584.9833333333331</v>
      </c>
      <c r="G130" s="38">
        <v>2535.6166666666663</v>
      </c>
      <c r="H130" s="38">
        <v>2505.083333333333</v>
      </c>
      <c r="I130" s="38">
        <v>2455.7166666666662</v>
      </c>
      <c r="J130" s="38">
        <v>2615.5166666666664</v>
      </c>
      <c r="K130" s="38">
        <v>2664.8833333333332</v>
      </c>
      <c r="L130" s="38">
        <v>2695.4166666666665</v>
      </c>
      <c r="M130" s="28">
        <v>2634.35</v>
      </c>
      <c r="N130" s="28">
        <v>2554.4499999999998</v>
      </c>
      <c r="O130" s="39">
        <v>822375</v>
      </c>
      <c r="P130" s="40">
        <v>1.8894223323524858E-2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593.95000000000005</v>
      </c>
      <c r="F131" s="37">
        <v>596.06666666666672</v>
      </c>
      <c r="G131" s="38">
        <v>588.88333333333344</v>
      </c>
      <c r="H131" s="38">
        <v>583.81666666666672</v>
      </c>
      <c r="I131" s="38">
        <v>576.63333333333344</v>
      </c>
      <c r="J131" s="38">
        <v>601.13333333333344</v>
      </c>
      <c r="K131" s="38">
        <v>608.31666666666661</v>
      </c>
      <c r="L131" s="38">
        <v>613.38333333333344</v>
      </c>
      <c r="M131" s="28">
        <v>603.25</v>
      </c>
      <c r="N131" s="28">
        <v>591</v>
      </c>
      <c r="O131" s="39">
        <v>5902200</v>
      </c>
      <c r="P131" s="40">
        <v>-4.6663759267335368E-2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361.35</v>
      </c>
      <c r="F132" s="37">
        <v>362.26666666666671</v>
      </c>
      <c r="G132" s="38">
        <v>359.18333333333339</v>
      </c>
      <c r="H132" s="38">
        <v>357.01666666666671</v>
      </c>
      <c r="I132" s="38">
        <v>353.93333333333339</v>
      </c>
      <c r="J132" s="38">
        <v>364.43333333333339</v>
      </c>
      <c r="K132" s="38">
        <v>367.51666666666677</v>
      </c>
      <c r="L132" s="38">
        <v>369.68333333333339</v>
      </c>
      <c r="M132" s="28">
        <v>365.35</v>
      </c>
      <c r="N132" s="28">
        <v>360.1</v>
      </c>
      <c r="O132" s="39">
        <v>21112000</v>
      </c>
      <c r="P132" s="40">
        <v>-2.1414665801427646E-2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1774.95</v>
      </c>
      <c r="F133" s="37">
        <v>1775.3333333333333</v>
      </c>
      <c r="G133" s="38">
        <v>1764.9166666666665</v>
      </c>
      <c r="H133" s="38">
        <v>1754.8833333333332</v>
      </c>
      <c r="I133" s="38">
        <v>1744.4666666666665</v>
      </c>
      <c r="J133" s="38">
        <v>1785.3666666666666</v>
      </c>
      <c r="K133" s="38">
        <v>1795.7833333333331</v>
      </c>
      <c r="L133" s="38">
        <v>1805.8166666666666</v>
      </c>
      <c r="M133" s="28">
        <v>1785.75</v>
      </c>
      <c r="N133" s="28">
        <v>1765.3</v>
      </c>
      <c r="O133" s="39">
        <v>12376300</v>
      </c>
      <c r="P133" s="40">
        <v>-8.8429612061663568E-2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6193.1</v>
      </c>
      <c r="F134" s="37">
        <v>6233.8833333333341</v>
      </c>
      <c r="G134" s="38">
        <v>6139.4666666666681</v>
      </c>
      <c r="H134" s="38">
        <v>6085.8333333333339</v>
      </c>
      <c r="I134" s="38">
        <v>5991.4166666666679</v>
      </c>
      <c r="J134" s="38">
        <v>6287.5166666666682</v>
      </c>
      <c r="K134" s="38">
        <v>6381.9333333333343</v>
      </c>
      <c r="L134" s="38">
        <v>6435.5666666666684</v>
      </c>
      <c r="M134" s="28">
        <v>6328.3</v>
      </c>
      <c r="N134" s="28">
        <v>6180.25</v>
      </c>
      <c r="O134" s="39">
        <v>1169250</v>
      </c>
      <c r="P134" s="40">
        <v>-4.2147947898746624E-2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5116.75</v>
      </c>
      <c r="F135" s="37">
        <v>5124.2</v>
      </c>
      <c r="G135" s="38">
        <v>5072.7999999999993</v>
      </c>
      <c r="H135" s="38">
        <v>5028.8499999999995</v>
      </c>
      <c r="I135" s="38">
        <v>4977.4499999999989</v>
      </c>
      <c r="J135" s="38">
        <v>5168.1499999999996</v>
      </c>
      <c r="K135" s="38">
        <v>5219.5499999999993</v>
      </c>
      <c r="L135" s="38">
        <v>5263.5</v>
      </c>
      <c r="M135" s="28">
        <v>5175.6000000000004</v>
      </c>
      <c r="N135" s="28">
        <v>5080.25</v>
      </c>
      <c r="O135" s="39">
        <v>562600</v>
      </c>
      <c r="P135" s="40">
        <v>-0.11513054419628814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749.55</v>
      </c>
      <c r="F136" s="37">
        <v>749.56666666666661</v>
      </c>
      <c r="G136" s="38">
        <v>743.03333333333319</v>
      </c>
      <c r="H136" s="38">
        <v>736.51666666666654</v>
      </c>
      <c r="I136" s="38">
        <v>729.98333333333312</v>
      </c>
      <c r="J136" s="38">
        <v>756.08333333333326</v>
      </c>
      <c r="K136" s="38">
        <v>762.61666666666656</v>
      </c>
      <c r="L136" s="38">
        <v>769.13333333333333</v>
      </c>
      <c r="M136" s="28">
        <v>756.1</v>
      </c>
      <c r="N136" s="28">
        <v>743.05</v>
      </c>
      <c r="O136" s="39">
        <v>10300300</v>
      </c>
      <c r="P136" s="40">
        <v>-6.6553689724233547E-2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809.8</v>
      </c>
      <c r="F137" s="37">
        <v>808.15</v>
      </c>
      <c r="G137" s="38">
        <v>801.3</v>
      </c>
      <c r="H137" s="38">
        <v>792.8</v>
      </c>
      <c r="I137" s="38">
        <v>785.94999999999993</v>
      </c>
      <c r="J137" s="38">
        <v>816.65</v>
      </c>
      <c r="K137" s="38">
        <v>823.50000000000011</v>
      </c>
      <c r="L137" s="38">
        <v>832</v>
      </c>
      <c r="M137" s="28">
        <v>815</v>
      </c>
      <c r="N137" s="28">
        <v>799.65</v>
      </c>
      <c r="O137" s="39">
        <v>12634300</v>
      </c>
      <c r="P137" s="40">
        <v>-0.22041292328956461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160.1</v>
      </c>
      <c r="F138" s="37">
        <v>160.44999999999999</v>
      </c>
      <c r="G138" s="38">
        <v>157.84999999999997</v>
      </c>
      <c r="H138" s="38">
        <v>155.59999999999997</v>
      </c>
      <c r="I138" s="38">
        <v>152.99999999999994</v>
      </c>
      <c r="J138" s="38">
        <v>162.69999999999999</v>
      </c>
      <c r="K138" s="38">
        <v>165.3</v>
      </c>
      <c r="L138" s="38">
        <v>167.55</v>
      </c>
      <c r="M138" s="28">
        <v>163.05000000000001</v>
      </c>
      <c r="N138" s="28">
        <v>158.19999999999999</v>
      </c>
      <c r="O138" s="39">
        <v>34600000</v>
      </c>
      <c r="P138" s="40">
        <v>-7.7999541179169535E-3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114.05</v>
      </c>
      <c r="F139" s="37">
        <v>114.41666666666667</v>
      </c>
      <c r="G139" s="38">
        <v>113.13333333333334</v>
      </c>
      <c r="H139" s="38">
        <v>112.21666666666667</v>
      </c>
      <c r="I139" s="38">
        <v>110.93333333333334</v>
      </c>
      <c r="J139" s="38">
        <v>115.33333333333334</v>
      </c>
      <c r="K139" s="38">
        <v>116.61666666666667</v>
      </c>
      <c r="L139" s="38">
        <v>117.53333333333335</v>
      </c>
      <c r="M139" s="28">
        <v>115.7</v>
      </c>
      <c r="N139" s="28">
        <v>113.5</v>
      </c>
      <c r="O139" s="39">
        <v>28767000</v>
      </c>
      <c r="P139" s="40">
        <v>-2.3423973928098585E-2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505.1</v>
      </c>
      <c r="F140" s="37">
        <v>501.7</v>
      </c>
      <c r="G140" s="38">
        <v>496.4</v>
      </c>
      <c r="H140" s="38">
        <v>487.7</v>
      </c>
      <c r="I140" s="38">
        <v>482.4</v>
      </c>
      <c r="J140" s="38">
        <v>510.4</v>
      </c>
      <c r="K140" s="38">
        <v>515.70000000000005</v>
      </c>
      <c r="L140" s="38">
        <v>524.4</v>
      </c>
      <c r="M140" s="28">
        <v>507</v>
      </c>
      <c r="N140" s="28">
        <v>493</v>
      </c>
      <c r="O140" s="39">
        <v>7905000</v>
      </c>
      <c r="P140" s="40">
        <v>-0.17051416579223505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7598.65</v>
      </c>
      <c r="F141" s="37">
        <v>7616.3833333333341</v>
      </c>
      <c r="G141" s="38">
        <v>7550.8666666666686</v>
      </c>
      <c r="H141" s="38">
        <v>7503.0833333333348</v>
      </c>
      <c r="I141" s="38">
        <v>7437.5666666666693</v>
      </c>
      <c r="J141" s="38">
        <v>7664.1666666666679</v>
      </c>
      <c r="K141" s="38">
        <v>7729.6833333333325</v>
      </c>
      <c r="L141" s="38">
        <v>7777.4666666666672</v>
      </c>
      <c r="M141" s="28">
        <v>7681.9</v>
      </c>
      <c r="N141" s="28">
        <v>7568.6</v>
      </c>
      <c r="O141" s="39">
        <v>2203900</v>
      </c>
      <c r="P141" s="40">
        <v>-9.0537696529525855E-2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890.55</v>
      </c>
      <c r="F142" s="37">
        <v>887.69999999999993</v>
      </c>
      <c r="G142" s="38">
        <v>882.89999999999986</v>
      </c>
      <c r="H142" s="38">
        <v>875.24999999999989</v>
      </c>
      <c r="I142" s="38">
        <v>870.44999999999982</v>
      </c>
      <c r="J142" s="38">
        <v>895.34999999999991</v>
      </c>
      <c r="K142" s="38">
        <v>900.14999999999986</v>
      </c>
      <c r="L142" s="38">
        <v>907.8</v>
      </c>
      <c r="M142" s="28">
        <v>892.5</v>
      </c>
      <c r="N142" s="28">
        <v>880.05</v>
      </c>
      <c r="O142" s="39">
        <v>13142500</v>
      </c>
      <c r="P142" s="40">
        <v>-9.2682084915429758E-2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1424.5</v>
      </c>
      <c r="F143" s="37">
        <v>1431.7166666666665</v>
      </c>
      <c r="G143" s="38">
        <v>1411.5333333333328</v>
      </c>
      <c r="H143" s="38">
        <v>1398.5666666666664</v>
      </c>
      <c r="I143" s="38">
        <v>1378.3833333333328</v>
      </c>
      <c r="J143" s="38">
        <v>1444.6833333333329</v>
      </c>
      <c r="K143" s="38">
        <v>1464.8666666666668</v>
      </c>
      <c r="L143" s="38">
        <v>1477.833333333333</v>
      </c>
      <c r="M143" s="28">
        <v>1451.9</v>
      </c>
      <c r="N143" s="28">
        <v>1418.75</v>
      </c>
      <c r="O143" s="39">
        <v>2367050</v>
      </c>
      <c r="P143" s="40">
        <v>-2.77458309373203E-2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2040.15</v>
      </c>
      <c r="F144" s="37">
        <v>2079.4833333333331</v>
      </c>
      <c r="G144" s="38">
        <v>1989.1166666666663</v>
      </c>
      <c r="H144" s="38">
        <v>1938.0833333333333</v>
      </c>
      <c r="I144" s="38">
        <v>1847.7166666666665</v>
      </c>
      <c r="J144" s="38">
        <v>2130.5166666666664</v>
      </c>
      <c r="K144" s="38">
        <v>2220.8833333333332</v>
      </c>
      <c r="L144" s="38">
        <v>2271.9166666666661</v>
      </c>
      <c r="M144" s="28">
        <v>2169.85</v>
      </c>
      <c r="N144" s="28">
        <v>2028.45</v>
      </c>
      <c r="O144" s="39">
        <v>554600</v>
      </c>
      <c r="P144" s="40">
        <v>-0.29458153141694227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755.7</v>
      </c>
      <c r="F145" s="37">
        <v>757.15</v>
      </c>
      <c r="G145" s="38">
        <v>746.3</v>
      </c>
      <c r="H145" s="38">
        <v>736.9</v>
      </c>
      <c r="I145" s="38">
        <v>726.05</v>
      </c>
      <c r="J145" s="38">
        <v>766.55</v>
      </c>
      <c r="K145" s="38">
        <v>777.40000000000009</v>
      </c>
      <c r="L145" s="38">
        <v>786.8</v>
      </c>
      <c r="M145" s="28">
        <v>768</v>
      </c>
      <c r="N145" s="28">
        <v>747.75</v>
      </c>
      <c r="O145" s="39">
        <v>1995500</v>
      </c>
      <c r="P145" s="40">
        <v>-0.18502787363950093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783.4</v>
      </c>
      <c r="F146" s="37">
        <v>790.56666666666661</v>
      </c>
      <c r="G146" s="38">
        <v>774.93333333333317</v>
      </c>
      <c r="H146" s="38">
        <v>766.46666666666658</v>
      </c>
      <c r="I146" s="38">
        <v>750.83333333333314</v>
      </c>
      <c r="J146" s="38">
        <v>799.03333333333319</v>
      </c>
      <c r="K146" s="38">
        <v>814.66666666666663</v>
      </c>
      <c r="L146" s="38">
        <v>823.13333333333321</v>
      </c>
      <c r="M146" s="28">
        <v>806.2</v>
      </c>
      <c r="N146" s="28">
        <v>782.1</v>
      </c>
      <c r="O146" s="39">
        <v>3220200</v>
      </c>
      <c r="P146" s="40">
        <v>-3.2100991884580703E-2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4326.05</v>
      </c>
      <c r="F147" s="37">
        <v>4370.666666666667</v>
      </c>
      <c r="G147" s="38">
        <v>4271.3333333333339</v>
      </c>
      <c r="H147" s="38">
        <v>4216.6166666666668</v>
      </c>
      <c r="I147" s="38">
        <v>4117.2833333333338</v>
      </c>
      <c r="J147" s="38">
        <v>4425.3833333333341</v>
      </c>
      <c r="K147" s="38">
        <v>4524.7166666666681</v>
      </c>
      <c r="L147" s="38">
        <v>4579.4333333333343</v>
      </c>
      <c r="M147" s="28">
        <v>4470</v>
      </c>
      <c r="N147" s="28">
        <v>4315.95</v>
      </c>
      <c r="O147" s="39">
        <v>2221800</v>
      </c>
      <c r="P147" s="40">
        <v>-8.5679012345679012E-2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140.1</v>
      </c>
      <c r="F148" s="37">
        <v>140.93333333333331</v>
      </c>
      <c r="G148" s="38">
        <v>138.16666666666663</v>
      </c>
      <c r="H148" s="38">
        <v>136.23333333333332</v>
      </c>
      <c r="I148" s="38">
        <v>133.46666666666664</v>
      </c>
      <c r="J148" s="38">
        <v>142.86666666666662</v>
      </c>
      <c r="K148" s="38">
        <v>145.63333333333333</v>
      </c>
      <c r="L148" s="38">
        <v>147.56666666666661</v>
      </c>
      <c r="M148" s="28">
        <v>143.69999999999999</v>
      </c>
      <c r="N148" s="28">
        <v>139</v>
      </c>
      <c r="O148" s="39">
        <v>26033000</v>
      </c>
      <c r="P148" s="40">
        <v>-0.18020500385759947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3395</v>
      </c>
      <c r="F149" s="37">
        <v>3413.7333333333336</v>
      </c>
      <c r="G149" s="38">
        <v>3352.5166666666673</v>
      </c>
      <c r="H149" s="38">
        <v>3310.0333333333338</v>
      </c>
      <c r="I149" s="38">
        <v>3248.8166666666675</v>
      </c>
      <c r="J149" s="38">
        <v>3456.2166666666672</v>
      </c>
      <c r="K149" s="38">
        <v>3517.4333333333334</v>
      </c>
      <c r="L149" s="38">
        <v>3559.916666666667</v>
      </c>
      <c r="M149" s="28">
        <v>3474.95</v>
      </c>
      <c r="N149" s="28">
        <v>3371.25</v>
      </c>
      <c r="O149" s="39">
        <v>1318450</v>
      </c>
      <c r="P149" s="40">
        <v>-0.11893345807507893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64519.85</v>
      </c>
      <c r="F150" s="37">
        <v>64542.950000000004</v>
      </c>
      <c r="G150" s="38">
        <v>64086.900000000009</v>
      </c>
      <c r="H150" s="38">
        <v>63653.950000000004</v>
      </c>
      <c r="I150" s="38">
        <v>63197.900000000009</v>
      </c>
      <c r="J150" s="38">
        <v>64975.900000000009</v>
      </c>
      <c r="K150" s="38">
        <v>65431.950000000012</v>
      </c>
      <c r="L150" s="38">
        <v>65864.900000000009</v>
      </c>
      <c r="M150" s="28">
        <v>64999</v>
      </c>
      <c r="N150" s="28">
        <v>64110</v>
      </c>
      <c r="O150" s="39">
        <v>96220</v>
      </c>
      <c r="P150" s="40">
        <v>-4.817489365911564E-2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1325.3</v>
      </c>
      <c r="F151" s="37">
        <v>1318.7333333333333</v>
      </c>
      <c r="G151" s="38">
        <v>1308.4166666666667</v>
      </c>
      <c r="H151" s="38">
        <v>1291.5333333333333</v>
      </c>
      <c r="I151" s="38">
        <v>1281.2166666666667</v>
      </c>
      <c r="J151" s="38">
        <v>1335.6166666666668</v>
      </c>
      <c r="K151" s="38">
        <v>1345.9333333333334</v>
      </c>
      <c r="L151" s="38">
        <v>1362.8166666666668</v>
      </c>
      <c r="M151" s="28">
        <v>1329.05</v>
      </c>
      <c r="N151" s="28">
        <v>1301.8499999999999</v>
      </c>
      <c r="O151" s="39">
        <v>3287625</v>
      </c>
      <c r="P151" s="40">
        <v>-0.16994887331944708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350.15</v>
      </c>
      <c r="F152" s="37">
        <v>350.05</v>
      </c>
      <c r="G152" s="38">
        <v>346.1</v>
      </c>
      <c r="H152" s="38">
        <v>342.05</v>
      </c>
      <c r="I152" s="38">
        <v>338.1</v>
      </c>
      <c r="J152" s="38">
        <v>354.1</v>
      </c>
      <c r="K152" s="38">
        <v>358.04999999999995</v>
      </c>
      <c r="L152" s="38">
        <v>362.1</v>
      </c>
      <c r="M152" s="28">
        <v>354</v>
      </c>
      <c r="N152" s="28">
        <v>346</v>
      </c>
      <c r="O152" s="39">
        <v>2801600</v>
      </c>
      <c r="P152" s="40">
        <v>-7.3544973544973538E-2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122.3</v>
      </c>
      <c r="F153" s="37">
        <v>121.26666666666667</v>
      </c>
      <c r="G153" s="38">
        <v>120.03333333333333</v>
      </c>
      <c r="H153" s="38">
        <v>117.76666666666667</v>
      </c>
      <c r="I153" s="38">
        <v>116.53333333333333</v>
      </c>
      <c r="J153" s="38">
        <v>123.53333333333333</v>
      </c>
      <c r="K153" s="38">
        <v>124.76666666666665</v>
      </c>
      <c r="L153" s="38">
        <v>127.03333333333333</v>
      </c>
      <c r="M153" s="28">
        <v>122.5</v>
      </c>
      <c r="N153" s="28">
        <v>119</v>
      </c>
      <c r="O153" s="39">
        <v>86921000</v>
      </c>
      <c r="P153" s="40">
        <v>-3.6737000753579503E-2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4536.5</v>
      </c>
      <c r="F154" s="37">
        <v>4566.333333333333</v>
      </c>
      <c r="G154" s="38">
        <v>4480.7666666666664</v>
      </c>
      <c r="H154" s="38">
        <v>4425.0333333333338</v>
      </c>
      <c r="I154" s="38">
        <v>4339.4666666666672</v>
      </c>
      <c r="J154" s="38">
        <v>4622.0666666666657</v>
      </c>
      <c r="K154" s="38">
        <v>4707.6333333333332</v>
      </c>
      <c r="L154" s="38">
        <v>4763.366666666665</v>
      </c>
      <c r="M154" s="28">
        <v>4651.8999999999996</v>
      </c>
      <c r="N154" s="28">
        <v>4510.6000000000004</v>
      </c>
      <c r="O154" s="39">
        <v>1683000</v>
      </c>
      <c r="P154" s="40">
        <v>5.6016132646202104E-3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4102.25</v>
      </c>
      <c r="F155" s="37">
        <v>4103.8666666666668</v>
      </c>
      <c r="G155" s="38">
        <v>4063.7333333333336</v>
      </c>
      <c r="H155" s="38">
        <v>4025.2166666666667</v>
      </c>
      <c r="I155" s="38">
        <v>3985.0833333333335</v>
      </c>
      <c r="J155" s="38">
        <v>4142.3833333333332</v>
      </c>
      <c r="K155" s="38">
        <v>4182.5166666666664</v>
      </c>
      <c r="L155" s="38">
        <v>4221.0333333333338</v>
      </c>
      <c r="M155" s="28">
        <v>4144</v>
      </c>
      <c r="N155" s="28">
        <v>4065.35</v>
      </c>
      <c r="O155" s="39">
        <v>388125</v>
      </c>
      <c r="P155" s="40">
        <v>-0.21016483516483517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36.549999999999997</v>
      </c>
      <c r="F156" s="37">
        <v>36.700000000000003</v>
      </c>
      <c r="G156" s="38">
        <v>36.300000000000004</v>
      </c>
      <c r="H156" s="38">
        <v>36.050000000000004</v>
      </c>
      <c r="I156" s="38">
        <v>35.650000000000006</v>
      </c>
      <c r="J156" s="38">
        <v>36.950000000000003</v>
      </c>
      <c r="K156" s="38">
        <v>37.350000000000009</v>
      </c>
      <c r="L156" s="38">
        <v>37.6</v>
      </c>
      <c r="M156" s="28">
        <v>37.1</v>
      </c>
      <c r="N156" s="28">
        <v>36.450000000000003</v>
      </c>
      <c r="O156" s="39">
        <v>25308000</v>
      </c>
      <c r="P156" s="40">
        <v>-4.5269352648257127E-2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17356.8</v>
      </c>
      <c r="F157" s="37">
        <v>17319.933333333334</v>
      </c>
      <c r="G157" s="38">
        <v>17239.866666666669</v>
      </c>
      <c r="H157" s="38">
        <v>17122.933333333334</v>
      </c>
      <c r="I157" s="38">
        <v>17042.866666666669</v>
      </c>
      <c r="J157" s="38">
        <v>17436.866666666669</v>
      </c>
      <c r="K157" s="38">
        <v>17516.933333333334</v>
      </c>
      <c r="L157" s="38">
        <v>17633.866666666669</v>
      </c>
      <c r="M157" s="28">
        <v>17400</v>
      </c>
      <c r="N157" s="28">
        <v>17203</v>
      </c>
      <c r="O157" s="39">
        <v>290925</v>
      </c>
      <c r="P157" s="40">
        <v>-0.16979382178782906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163.55000000000001</v>
      </c>
      <c r="F158" s="37">
        <v>162.4</v>
      </c>
      <c r="G158" s="38">
        <v>160.30000000000001</v>
      </c>
      <c r="H158" s="38">
        <v>157.05000000000001</v>
      </c>
      <c r="I158" s="38">
        <v>154.95000000000002</v>
      </c>
      <c r="J158" s="38">
        <v>165.65</v>
      </c>
      <c r="K158" s="38">
        <v>167.74999999999997</v>
      </c>
      <c r="L158" s="38">
        <v>171</v>
      </c>
      <c r="M158" s="28">
        <v>164.5</v>
      </c>
      <c r="N158" s="28">
        <v>159.15</v>
      </c>
      <c r="O158" s="39">
        <v>67107200</v>
      </c>
      <c r="P158" s="40">
        <v>-3.9509014192558499E-2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135.9</v>
      </c>
      <c r="F159" s="37">
        <v>135.61666666666667</v>
      </c>
      <c r="G159" s="38">
        <v>135.08333333333334</v>
      </c>
      <c r="H159" s="38">
        <v>134.26666666666668</v>
      </c>
      <c r="I159" s="38">
        <v>133.73333333333335</v>
      </c>
      <c r="J159" s="38">
        <v>136.43333333333334</v>
      </c>
      <c r="K159" s="38">
        <v>136.96666666666664</v>
      </c>
      <c r="L159" s="38">
        <v>137.78333333333333</v>
      </c>
      <c r="M159" s="28">
        <v>136.15</v>
      </c>
      <c r="N159" s="28">
        <v>134.80000000000001</v>
      </c>
      <c r="O159" s="39">
        <v>52155000</v>
      </c>
      <c r="P159" s="40">
        <v>-2.7423469387755101E-2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942</v>
      </c>
      <c r="F160" s="37">
        <v>941.2833333333333</v>
      </c>
      <c r="G160" s="38">
        <v>934.56666666666661</v>
      </c>
      <c r="H160" s="38">
        <v>927.13333333333333</v>
      </c>
      <c r="I160" s="38">
        <v>920.41666666666663</v>
      </c>
      <c r="J160" s="38">
        <v>948.71666666666658</v>
      </c>
      <c r="K160" s="38">
        <v>955.43333333333328</v>
      </c>
      <c r="L160" s="38">
        <v>962.86666666666656</v>
      </c>
      <c r="M160" s="28">
        <v>948</v>
      </c>
      <c r="N160" s="28">
        <v>933.85</v>
      </c>
      <c r="O160" s="39">
        <v>3140200</v>
      </c>
      <c r="P160" s="40">
        <v>-5.0381033022861982E-2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3600.45</v>
      </c>
      <c r="F161" s="37">
        <v>3585.15</v>
      </c>
      <c r="G161" s="38">
        <v>3556.6000000000004</v>
      </c>
      <c r="H161" s="38">
        <v>3512.7500000000005</v>
      </c>
      <c r="I161" s="38">
        <v>3484.2000000000007</v>
      </c>
      <c r="J161" s="38">
        <v>3629</v>
      </c>
      <c r="K161" s="38">
        <v>3657.55</v>
      </c>
      <c r="L161" s="38">
        <v>3701.3999999999996</v>
      </c>
      <c r="M161" s="28">
        <v>3613.7</v>
      </c>
      <c r="N161" s="28">
        <v>3541.3</v>
      </c>
      <c r="O161" s="39">
        <v>520000</v>
      </c>
      <c r="P161" s="40">
        <v>-5.6689342403628121E-2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164.85</v>
      </c>
      <c r="F162" s="37">
        <v>164.45000000000002</v>
      </c>
      <c r="G162" s="38">
        <v>162.75000000000003</v>
      </c>
      <c r="H162" s="38">
        <v>160.65</v>
      </c>
      <c r="I162" s="38">
        <v>158.95000000000002</v>
      </c>
      <c r="J162" s="38">
        <v>166.55000000000004</v>
      </c>
      <c r="K162" s="38">
        <v>168.25000000000003</v>
      </c>
      <c r="L162" s="38">
        <v>170.35000000000005</v>
      </c>
      <c r="M162" s="28">
        <v>166.15</v>
      </c>
      <c r="N162" s="28">
        <v>162.35</v>
      </c>
      <c r="O162" s="39">
        <v>65365300</v>
      </c>
      <c r="P162" s="40">
        <v>-0.16430399684977356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43387.05</v>
      </c>
      <c r="F163" s="37">
        <v>43120.616666666661</v>
      </c>
      <c r="G163" s="38">
        <v>42466.383333333324</v>
      </c>
      <c r="H163" s="38">
        <v>41545.71666666666</v>
      </c>
      <c r="I163" s="38">
        <v>40891.483333333323</v>
      </c>
      <c r="J163" s="38">
        <v>44041.283333333326</v>
      </c>
      <c r="K163" s="38">
        <v>44695.516666666663</v>
      </c>
      <c r="L163" s="38">
        <v>45616.183333333327</v>
      </c>
      <c r="M163" s="28">
        <v>43774.85</v>
      </c>
      <c r="N163" s="28">
        <v>42199.95</v>
      </c>
      <c r="O163" s="39">
        <v>84450</v>
      </c>
      <c r="P163" s="40">
        <v>-0.12359900373599003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2195.6999999999998</v>
      </c>
      <c r="F164" s="37">
        <v>2208</v>
      </c>
      <c r="G164" s="38">
        <v>2170</v>
      </c>
      <c r="H164" s="38">
        <v>2144.3000000000002</v>
      </c>
      <c r="I164" s="38">
        <v>2106.3000000000002</v>
      </c>
      <c r="J164" s="38">
        <v>2233.6999999999998</v>
      </c>
      <c r="K164" s="38">
        <v>2271.6999999999998</v>
      </c>
      <c r="L164" s="38">
        <v>2297.3999999999996</v>
      </c>
      <c r="M164" s="28">
        <v>2246</v>
      </c>
      <c r="N164" s="28">
        <v>2182.3000000000002</v>
      </c>
      <c r="O164" s="39">
        <v>3801050</v>
      </c>
      <c r="P164" s="40">
        <v>-4.0472058313085736E-2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4784.95</v>
      </c>
      <c r="F165" s="37">
        <v>4811.3166666666666</v>
      </c>
      <c r="G165" s="38">
        <v>4733.6333333333332</v>
      </c>
      <c r="H165" s="38">
        <v>4682.3166666666666</v>
      </c>
      <c r="I165" s="38">
        <v>4604.6333333333332</v>
      </c>
      <c r="J165" s="38">
        <v>4862.6333333333332</v>
      </c>
      <c r="K165" s="38">
        <v>4940.3166666666657</v>
      </c>
      <c r="L165" s="38">
        <v>4991.6333333333332</v>
      </c>
      <c r="M165" s="28">
        <v>4889</v>
      </c>
      <c r="N165" s="28">
        <v>4760</v>
      </c>
      <c r="O165" s="39">
        <v>298650</v>
      </c>
      <c r="P165" s="40">
        <v>-0.21521482065431613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194.4</v>
      </c>
      <c r="F166" s="37">
        <v>195.25</v>
      </c>
      <c r="G166" s="38">
        <v>192.3</v>
      </c>
      <c r="H166" s="38">
        <v>190.20000000000002</v>
      </c>
      <c r="I166" s="38">
        <v>187.25000000000003</v>
      </c>
      <c r="J166" s="38">
        <v>197.35</v>
      </c>
      <c r="K166" s="38">
        <v>200.29999999999998</v>
      </c>
      <c r="L166" s="38">
        <v>202.39999999999998</v>
      </c>
      <c r="M166" s="28">
        <v>198.2</v>
      </c>
      <c r="N166" s="28">
        <v>193.15</v>
      </c>
      <c r="O166" s="39">
        <v>20859000</v>
      </c>
      <c r="P166" s="40">
        <v>-6.658611894213988E-2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113.2</v>
      </c>
      <c r="F167" s="37">
        <v>113.39999999999999</v>
      </c>
      <c r="G167" s="38">
        <v>112.74999999999999</v>
      </c>
      <c r="H167" s="38">
        <v>112.3</v>
      </c>
      <c r="I167" s="38">
        <v>111.64999999999999</v>
      </c>
      <c r="J167" s="38">
        <v>113.84999999999998</v>
      </c>
      <c r="K167" s="38">
        <v>114.49999999999999</v>
      </c>
      <c r="L167" s="38">
        <v>114.94999999999997</v>
      </c>
      <c r="M167" s="28">
        <v>114.05</v>
      </c>
      <c r="N167" s="28">
        <v>112.95</v>
      </c>
      <c r="O167" s="39">
        <v>38427600</v>
      </c>
      <c r="P167" s="40">
        <v>-3.8324282389449182E-2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4376.1499999999996</v>
      </c>
      <c r="F168" s="37">
        <v>4391.7333333333336</v>
      </c>
      <c r="G168" s="38">
        <v>4347.4666666666672</v>
      </c>
      <c r="H168" s="38">
        <v>4318.7833333333338</v>
      </c>
      <c r="I168" s="38">
        <v>4274.5166666666673</v>
      </c>
      <c r="J168" s="38">
        <v>4420.416666666667</v>
      </c>
      <c r="K168" s="38">
        <v>4464.6833333333334</v>
      </c>
      <c r="L168" s="38">
        <v>4493.3666666666668</v>
      </c>
      <c r="M168" s="28">
        <v>4436</v>
      </c>
      <c r="N168" s="28">
        <v>4363.05</v>
      </c>
      <c r="O168" s="39">
        <v>123625</v>
      </c>
      <c r="P168" s="40">
        <v>-0.08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2465.3000000000002</v>
      </c>
      <c r="F169" s="37">
        <v>2467.6999999999998</v>
      </c>
      <c r="G169" s="38">
        <v>2447.0499999999997</v>
      </c>
      <c r="H169" s="38">
        <v>2428.7999999999997</v>
      </c>
      <c r="I169" s="38">
        <v>2408.1499999999996</v>
      </c>
      <c r="J169" s="38">
        <v>2485.9499999999998</v>
      </c>
      <c r="K169" s="38">
        <v>2506.5999999999995</v>
      </c>
      <c r="L169" s="38">
        <v>2524.85</v>
      </c>
      <c r="M169" s="28">
        <v>2488.35</v>
      </c>
      <c r="N169" s="28">
        <v>2449.4499999999998</v>
      </c>
      <c r="O169" s="39">
        <v>2585000</v>
      </c>
      <c r="P169" s="40">
        <v>-5.2853347989374369E-2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2831.7</v>
      </c>
      <c r="F170" s="37">
        <v>2847.9500000000003</v>
      </c>
      <c r="G170" s="38">
        <v>2806.3500000000004</v>
      </c>
      <c r="H170" s="38">
        <v>2781</v>
      </c>
      <c r="I170" s="38">
        <v>2739.4</v>
      </c>
      <c r="J170" s="38">
        <v>2873.3000000000006</v>
      </c>
      <c r="K170" s="38">
        <v>2914.9</v>
      </c>
      <c r="L170" s="38">
        <v>2940.2500000000009</v>
      </c>
      <c r="M170" s="28">
        <v>2889.55</v>
      </c>
      <c r="N170" s="28">
        <v>2822.6</v>
      </c>
      <c r="O170" s="39">
        <v>1592500</v>
      </c>
      <c r="P170" s="40">
        <v>-4.88278333582201E-2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35.25</v>
      </c>
      <c r="F171" s="37">
        <v>35.300000000000004</v>
      </c>
      <c r="G171" s="38">
        <v>35.050000000000011</v>
      </c>
      <c r="H171" s="38">
        <v>34.850000000000009</v>
      </c>
      <c r="I171" s="38">
        <v>34.600000000000016</v>
      </c>
      <c r="J171" s="38">
        <v>35.500000000000007</v>
      </c>
      <c r="K171" s="38">
        <v>35.749999999999993</v>
      </c>
      <c r="L171" s="38">
        <v>35.950000000000003</v>
      </c>
      <c r="M171" s="28">
        <v>35.549999999999997</v>
      </c>
      <c r="N171" s="28">
        <v>35.1</v>
      </c>
      <c r="O171" s="39">
        <v>236704000</v>
      </c>
      <c r="P171" s="40">
        <v>-9.8641320904161334E-2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2378.1999999999998</v>
      </c>
      <c r="F172" s="37">
        <v>2377.1</v>
      </c>
      <c r="G172" s="38">
        <v>2359.1999999999998</v>
      </c>
      <c r="H172" s="38">
        <v>2340.1999999999998</v>
      </c>
      <c r="I172" s="38">
        <v>2322.2999999999997</v>
      </c>
      <c r="J172" s="38">
        <v>2396.1</v>
      </c>
      <c r="K172" s="38">
        <v>2414.0000000000005</v>
      </c>
      <c r="L172" s="38">
        <v>2433</v>
      </c>
      <c r="M172" s="28">
        <v>2395</v>
      </c>
      <c r="N172" s="28">
        <v>2358.1</v>
      </c>
      <c r="O172" s="39">
        <v>606600</v>
      </c>
      <c r="P172" s="40">
        <v>-6.9489185457892316E-2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217.8</v>
      </c>
      <c r="F173" s="37">
        <v>217.21666666666667</v>
      </c>
      <c r="G173" s="38">
        <v>216.18333333333334</v>
      </c>
      <c r="H173" s="38">
        <v>214.56666666666666</v>
      </c>
      <c r="I173" s="38">
        <v>213.53333333333333</v>
      </c>
      <c r="J173" s="38">
        <v>218.83333333333334</v>
      </c>
      <c r="K173" s="38">
        <v>219.8666666666667</v>
      </c>
      <c r="L173" s="38">
        <v>221.48333333333335</v>
      </c>
      <c r="M173" s="28">
        <v>218.25</v>
      </c>
      <c r="N173" s="28">
        <v>215.6</v>
      </c>
      <c r="O173" s="39">
        <v>29870133</v>
      </c>
      <c r="P173" s="40">
        <v>-0.15431073531632192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1926.75</v>
      </c>
      <c r="F174" s="37">
        <v>1908.8666666666668</v>
      </c>
      <c r="G174" s="38">
        <v>1881.4333333333336</v>
      </c>
      <c r="H174" s="38">
        <v>1836.1166666666668</v>
      </c>
      <c r="I174" s="38">
        <v>1808.6833333333336</v>
      </c>
      <c r="J174" s="38">
        <v>1954.1833333333336</v>
      </c>
      <c r="K174" s="38">
        <v>1981.616666666667</v>
      </c>
      <c r="L174" s="38">
        <v>2026.9333333333336</v>
      </c>
      <c r="M174" s="28">
        <v>1936.3</v>
      </c>
      <c r="N174" s="28">
        <v>1863.55</v>
      </c>
      <c r="O174" s="39">
        <v>2654861</v>
      </c>
      <c r="P174" s="40">
        <v>-0.12301694003764453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195.3</v>
      </c>
      <c r="F175" s="37">
        <v>196.4666666666667</v>
      </c>
      <c r="G175" s="38">
        <v>193.53333333333339</v>
      </c>
      <c r="H175" s="38">
        <v>191.76666666666668</v>
      </c>
      <c r="I175" s="38">
        <v>188.83333333333337</v>
      </c>
      <c r="J175" s="38">
        <v>198.23333333333341</v>
      </c>
      <c r="K175" s="38">
        <v>201.16666666666669</v>
      </c>
      <c r="L175" s="38">
        <v>202.93333333333342</v>
      </c>
      <c r="M175" s="28">
        <v>199.4</v>
      </c>
      <c r="N175" s="28">
        <v>194.7</v>
      </c>
      <c r="O175" s="39">
        <v>5970000</v>
      </c>
      <c r="P175" s="40">
        <v>-9.2705167173252279E-2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768.9</v>
      </c>
      <c r="F176" s="37">
        <v>767.4666666666667</v>
      </c>
      <c r="G176" s="38">
        <v>755.53333333333342</v>
      </c>
      <c r="H176" s="38">
        <v>742.16666666666674</v>
      </c>
      <c r="I176" s="38">
        <v>730.23333333333346</v>
      </c>
      <c r="J176" s="38">
        <v>780.83333333333337</v>
      </c>
      <c r="K176" s="38">
        <v>792.76666666666677</v>
      </c>
      <c r="L176" s="38">
        <v>806.13333333333333</v>
      </c>
      <c r="M176" s="28">
        <v>779.4</v>
      </c>
      <c r="N176" s="28">
        <v>754.1</v>
      </c>
      <c r="O176" s="39">
        <v>3048100</v>
      </c>
      <c r="P176" s="40">
        <v>-4.7290116896918172E-2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131.05000000000001</v>
      </c>
      <c r="F177" s="37">
        <v>131.13333333333333</v>
      </c>
      <c r="G177" s="38">
        <v>129.41666666666666</v>
      </c>
      <c r="H177" s="38">
        <v>127.78333333333333</v>
      </c>
      <c r="I177" s="38">
        <v>126.06666666666666</v>
      </c>
      <c r="J177" s="38">
        <v>132.76666666666665</v>
      </c>
      <c r="K177" s="38">
        <v>134.48333333333335</v>
      </c>
      <c r="L177" s="38">
        <v>136.11666666666665</v>
      </c>
      <c r="M177" s="28">
        <v>132.85</v>
      </c>
      <c r="N177" s="28">
        <v>129.5</v>
      </c>
      <c r="O177" s="39">
        <v>44010400</v>
      </c>
      <c r="P177" s="40">
        <v>-6.1007301076599428E-2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123.9</v>
      </c>
      <c r="F178" s="37">
        <v>123.39999999999999</v>
      </c>
      <c r="G178" s="38">
        <v>122.54999999999998</v>
      </c>
      <c r="H178" s="38">
        <v>121.19999999999999</v>
      </c>
      <c r="I178" s="38">
        <v>120.34999999999998</v>
      </c>
      <c r="J178" s="38">
        <v>124.74999999999999</v>
      </c>
      <c r="K178" s="38">
        <v>125.59999999999998</v>
      </c>
      <c r="L178" s="38">
        <v>126.94999999999999</v>
      </c>
      <c r="M178" s="28">
        <v>124.25</v>
      </c>
      <c r="N178" s="28">
        <v>122.05</v>
      </c>
      <c r="O178" s="39">
        <v>29100000</v>
      </c>
      <c r="P178" s="40">
        <v>1.316064340923334E-2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2650.45</v>
      </c>
      <c r="F179" s="37">
        <v>2657.1166666666668</v>
      </c>
      <c r="G179" s="38">
        <v>2635.6833333333334</v>
      </c>
      <c r="H179" s="38">
        <v>2620.9166666666665</v>
      </c>
      <c r="I179" s="38">
        <v>2599.4833333333331</v>
      </c>
      <c r="J179" s="38">
        <v>2671.8833333333337</v>
      </c>
      <c r="K179" s="38">
        <v>2693.3166666666671</v>
      </c>
      <c r="L179" s="38">
        <v>2708.0833333333339</v>
      </c>
      <c r="M179" s="28">
        <v>2678.55</v>
      </c>
      <c r="N179" s="28">
        <v>2642.35</v>
      </c>
      <c r="O179" s="39">
        <v>30970750</v>
      </c>
      <c r="P179" s="40">
        <v>-9.1573721685695636E-2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99.2</v>
      </c>
      <c r="F180" s="37">
        <v>99.283333333333346</v>
      </c>
      <c r="G180" s="38">
        <v>98.366666666666688</v>
      </c>
      <c r="H180" s="38">
        <v>97.533333333333346</v>
      </c>
      <c r="I180" s="38">
        <v>96.616666666666688</v>
      </c>
      <c r="J180" s="38">
        <v>100.11666666666669</v>
      </c>
      <c r="K180" s="38">
        <v>101.03333333333335</v>
      </c>
      <c r="L180" s="38">
        <v>101.86666666666669</v>
      </c>
      <c r="M180" s="28">
        <v>100.2</v>
      </c>
      <c r="N180" s="28">
        <v>98.45</v>
      </c>
      <c r="O180" s="39">
        <v>142623500</v>
      </c>
      <c r="P180" s="40">
        <v>-3.9229489312683989E-2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855.05</v>
      </c>
      <c r="F181" s="37">
        <v>859.88333333333333</v>
      </c>
      <c r="G181" s="38">
        <v>847.06666666666661</v>
      </c>
      <c r="H181" s="38">
        <v>839.08333333333326</v>
      </c>
      <c r="I181" s="38">
        <v>826.26666666666654</v>
      </c>
      <c r="J181" s="38">
        <v>867.86666666666667</v>
      </c>
      <c r="K181" s="38">
        <v>880.68333333333351</v>
      </c>
      <c r="L181" s="38">
        <v>888.66666666666674</v>
      </c>
      <c r="M181" s="28">
        <v>872.7</v>
      </c>
      <c r="N181" s="28">
        <v>851.9</v>
      </c>
      <c r="O181" s="39">
        <v>3838000</v>
      </c>
      <c r="P181" s="40">
        <v>-3.4586844422085275E-2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1125.2</v>
      </c>
      <c r="F182" s="37">
        <v>1124.7333333333333</v>
      </c>
      <c r="G182" s="38">
        <v>1119.6166666666668</v>
      </c>
      <c r="H182" s="38">
        <v>1114.0333333333335</v>
      </c>
      <c r="I182" s="38">
        <v>1108.916666666667</v>
      </c>
      <c r="J182" s="38">
        <v>1130.3166666666666</v>
      </c>
      <c r="K182" s="38">
        <v>1135.4333333333329</v>
      </c>
      <c r="L182" s="38">
        <v>1141.0166666666664</v>
      </c>
      <c r="M182" s="28">
        <v>1129.8499999999999</v>
      </c>
      <c r="N182" s="28">
        <v>1119.1500000000001</v>
      </c>
      <c r="O182" s="39">
        <v>7310250</v>
      </c>
      <c r="P182" s="40">
        <v>-3.6381611468116658E-2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496.1</v>
      </c>
      <c r="F183" s="37">
        <v>496.90000000000003</v>
      </c>
      <c r="G183" s="38">
        <v>493.55000000000007</v>
      </c>
      <c r="H183" s="38">
        <v>491.00000000000006</v>
      </c>
      <c r="I183" s="38">
        <v>487.65000000000009</v>
      </c>
      <c r="J183" s="38">
        <v>499.45000000000005</v>
      </c>
      <c r="K183" s="38">
        <v>502.80000000000007</v>
      </c>
      <c r="L183" s="38">
        <v>505.35</v>
      </c>
      <c r="M183" s="28">
        <v>500.25</v>
      </c>
      <c r="N183" s="28">
        <v>494.35</v>
      </c>
      <c r="O183" s="39">
        <v>69348000</v>
      </c>
      <c r="P183" s="40">
        <v>-0.11112820118434208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24124.5</v>
      </c>
      <c r="F184" s="37">
        <v>24173.116666666669</v>
      </c>
      <c r="G184" s="38">
        <v>23961.383333333339</v>
      </c>
      <c r="H184" s="38">
        <v>23798.26666666667</v>
      </c>
      <c r="I184" s="38">
        <v>23586.53333333334</v>
      </c>
      <c r="J184" s="38">
        <v>24336.233333333337</v>
      </c>
      <c r="K184" s="38">
        <v>24547.966666666667</v>
      </c>
      <c r="L184" s="38">
        <v>24711.083333333336</v>
      </c>
      <c r="M184" s="28">
        <v>24384.85</v>
      </c>
      <c r="N184" s="28">
        <v>24010</v>
      </c>
      <c r="O184" s="39">
        <v>197850</v>
      </c>
      <c r="P184" s="40">
        <v>-8.2115518441196939E-2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2374.5500000000002</v>
      </c>
      <c r="F185" s="37">
        <v>2360.0499999999997</v>
      </c>
      <c r="G185" s="38">
        <v>2336.8499999999995</v>
      </c>
      <c r="H185" s="38">
        <v>2299.1499999999996</v>
      </c>
      <c r="I185" s="38">
        <v>2275.9499999999994</v>
      </c>
      <c r="J185" s="38">
        <v>2397.7499999999995</v>
      </c>
      <c r="K185" s="38">
        <v>2420.9499999999994</v>
      </c>
      <c r="L185" s="38">
        <v>2458.6499999999996</v>
      </c>
      <c r="M185" s="28">
        <v>2383.25</v>
      </c>
      <c r="N185" s="28">
        <v>2322.35</v>
      </c>
      <c r="O185" s="39">
        <v>1562550</v>
      </c>
      <c r="P185" s="40">
        <v>-1.1654200730561837E-2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2691.7</v>
      </c>
      <c r="F186" s="37">
        <v>2692.4833333333331</v>
      </c>
      <c r="G186" s="38">
        <v>2655.0166666666664</v>
      </c>
      <c r="H186" s="38">
        <v>2618.3333333333335</v>
      </c>
      <c r="I186" s="38">
        <v>2580.8666666666668</v>
      </c>
      <c r="J186" s="38">
        <v>2729.1666666666661</v>
      </c>
      <c r="K186" s="38">
        <v>2766.6333333333323</v>
      </c>
      <c r="L186" s="38">
        <v>2803.3166666666657</v>
      </c>
      <c r="M186" s="28">
        <v>2729.95</v>
      </c>
      <c r="N186" s="28">
        <v>2655.8</v>
      </c>
      <c r="O186" s="39">
        <v>3002625</v>
      </c>
      <c r="P186" s="40">
        <v>-0.12939001848428835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1140.75</v>
      </c>
      <c r="F187" s="37">
        <v>1137.6499999999999</v>
      </c>
      <c r="G187" s="38">
        <v>1125.5499999999997</v>
      </c>
      <c r="H187" s="38">
        <v>1110.3499999999999</v>
      </c>
      <c r="I187" s="38">
        <v>1098.2499999999998</v>
      </c>
      <c r="J187" s="38">
        <v>1152.8499999999997</v>
      </c>
      <c r="K187" s="38">
        <v>1164.9499999999996</v>
      </c>
      <c r="L187" s="38">
        <v>1180.1499999999996</v>
      </c>
      <c r="M187" s="28">
        <v>1149.75</v>
      </c>
      <c r="N187" s="28">
        <v>1122.45</v>
      </c>
      <c r="O187" s="39">
        <v>4048800</v>
      </c>
      <c r="P187" s="40">
        <v>-0.11218314182966406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349.15</v>
      </c>
      <c r="F188" s="37">
        <v>352.26666666666665</v>
      </c>
      <c r="G188" s="38">
        <v>344.13333333333333</v>
      </c>
      <c r="H188" s="38">
        <v>339.11666666666667</v>
      </c>
      <c r="I188" s="38">
        <v>330.98333333333335</v>
      </c>
      <c r="J188" s="38">
        <v>357.2833333333333</v>
      </c>
      <c r="K188" s="38">
        <v>365.41666666666663</v>
      </c>
      <c r="L188" s="38">
        <v>370.43333333333328</v>
      </c>
      <c r="M188" s="28">
        <v>360.4</v>
      </c>
      <c r="N188" s="28">
        <v>347.25</v>
      </c>
      <c r="O188" s="39">
        <v>4909500</v>
      </c>
      <c r="P188" s="40">
        <v>-2.082211452162987E-2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916.55</v>
      </c>
      <c r="F189" s="37">
        <v>919.46666666666658</v>
      </c>
      <c r="G189" s="38">
        <v>909.63333333333321</v>
      </c>
      <c r="H189" s="38">
        <v>902.71666666666658</v>
      </c>
      <c r="I189" s="38">
        <v>892.88333333333321</v>
      </c>
      <c r="J189" s="38">
        <v>926.38333333333321</v>
      </c>
      <c r="K189" s="38">
        <v>936.21666666666647</v>
      </c>
      <c r="L189" s="38">
        <v>943.13333333333321</v>
      </c>
      <c r="M189" s="28">
        <v>929.3</v>
      </c>
      <c r="N189" s="28">
        <v>912.55</v>
      </c>
      <c r="O189" s="39">
        <v>17196900</v>
      </c>
      <c r="P189" s="40">
        <v>-0.22803544494720965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492.5</v>
      </c>
      <c r="F190" s="37">
        <v>492.81666666666666</v>
      </c>
      <c r="G190" s="38">
        <v>486.0333333333333</v>
      </c>
      <c r="H190" s="38">
        <v>479.56666666666666</v>
      </c>
      <c r="I190" s="38">
        <v>472.7833333333333</v>
      </c>
      <c r="J190" s="38">
        <v>499.2833333333333</v>
      </c>
      <c r="K190" s="38">
        <v>506.06666666666672</v>
      </c>
      <c r="L190" s="38">
        <v>512.5333333333333</v>
      </c>
      <c r="M190" s="28">
        <v>499.6</v>
      </c>
      <c r="N190" s="28">
        <v>486.35</v>
      </c>
      <c r="O190" s="39">
        <v>12738000</v>
      </c>
      <c r="P190" s="40">
        <v>-1.8492834026814609E-2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601</v>
      </c>
      <c r="F191" s="37">
        <v>602.04999999999995</v>
      </c>
      <c r="G191" s="38">
        <v>596.24999999999989</v>
      </c>
      <c r="H191" s="38">
        <v>591.49999999999989</v>
      </c>
      <c r="I191" s="38">
        <v>585.69999999999982</v>
      </c>
      <c r="J191" s="38">
        <v>606.79999999999995</v>
      </c>
      <c r="K191" s="38">
        <v>612.60000000000014</v>
      </c>
      <c r="L191" s="38">
        <v>617.35</v>
      </c>
      <c r="M191" s="28">
        <v>607.85</v>
      </c>
      <c r="N191" s="28">
        <v>597.29999999999995</v>
      </c>
      <c r="O191" s="39">
        <v>887400</v>
      </c>
      <c r="P191" s="40">
        <v>-0.1553398058252427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980.1</v>
      </c>
      <c r="F192" s="37">
        <v>984.04999999999984</v>
      </c>
      <c r="G192" s="38">
        <v>972.59999999999968</v>
      </c>
      <c r="H192" s="38">
        <v>965.0999999999998</v>
      </c>
      <c r="I192" s="38">
        <v>953.64999999999964</v>
      </c>
      <c r="J192" s="38">
        <v>991.54999999999973</v>
      </c>
      <c r="K192" s="38">
        <v>1002.9999999999998</v>
      </c>
      <c r="L192" s="38">
        <v>1010.4999999999998</v>
      </c>
      <c r="M192" s="28">
        <v>995.5</v>
      </c>
      <c r="N192" s="28">
        <v>976.55</v>
      </c>
      <c r="O192" s="39">
        <v>5131000</v>
      </c>
      <c r="P192" s="40">
        <v>-0.12305588788241326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1233.05</v>
      </c>
      <c r="F193" s="37">
        <v>1213.3</v>
      </c>
      <c r="G193" s="38">
        <v>1186.5999999999999</v>
      </c>
      <c r="H193" s="38">
        <v>1140.1499999999999</v>
      </c>
      <c r="I193" s="38">
        <v>1113.4499999999998</v>
      </c>
      <c r="J193" s="38">
        <v>1259.75</v>
      </c>
      <c r="K193" s="38">
        <v>1286.4500000000003</v>
      </c>
      <c r="L193" s="38">
        <v>1332.9</v>
      </c>
      <c r="M193" s="28">
        <v>1240</v>
      </c>
      <c r="N193" s="28">
        <v>1166.8499999999999</v>
      </c>
      <c r="O193" s="39">
        <v>3293200</v>
      </c>
      <c r="P193" s="40">
        <v>-2.1511766104112193E-2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782.1</v>
      </c>
      <c r="F194" s="37">
        <v>778.08333333333337</v>
      </c>
      <c r="G194" s="38">
        <v>771.76666666666677</v>
      </c>
      <c r="H194" s="38">
        <v>761.43333333333339</v>
      </c>
      <c r="I194" s="38">
        <v>755.11666666666679</v>
      </c>
      <c r="J194" s="38">
        <v>788.41666666666674</v>
      </c>
      <c r="K194" s="38">
        <v>794.73333333333335</v>
      </c>
      <c r="L194" s="38">
        <v>805.06666666666672</v>
      </c>
      <c r="M194" s="28">
        <v>784.4</v>
      </c>
      <c r="N194" s="28">
        <v>767.75</v>
      </c>
      <c r="O194" s="39">
        <v>9333225</v>
      </c>
      <c r="P194" s="40">
        <v>-4.2782969885773625E-2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436.2</v>
      </c>
      <c r="F195" s="37">
        <v>437.01666666666671</v>
      </c>
      <c r="G195" s="38">
        <v>433.53333333333342</v>
      </c>
      <c r="H195" s="38">
        <v>430.86666666666673</v>
      </c>
      <c r="I195" s="38">
        <v>427.38333333333344</v>
      </c>
      <c r="J195" s="38">
        <v>439.68333333333339</v>
      </c>
      <c r="K195" s="38">
        <v>443.16666666666663</v>
      </c>
      <c r="L195" s="38">
        <v>445.83333333333337</v>
      </c>
      <c r="M195" s="28">
        <v>440.5</v>
      </c>
      <c r="N195" s="28">
        <v>434.35</v>
      </c>
      <c r="O195" s="39">
        <v>74185500</v>
      </c>
      <c r="P195" s="40">
        <v>-7.415970122710297E-2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240.05</v>
      </c>
      <c r="F196" s="37">
        <v>240.88333333333333</v>
      </c>
      <c r="G196" s="38">
        <v>238.51666666666665</v>
      </c>
      <c r="H196" s="38">
        <v>236.98333333333332</v>
      </c>
      <c r="I196" s="38">
        <v>234.61666666666665</v>
      </c>
      <c r="J196" s="38">
        <v>242.41666666666666</v>
      </c>
      <c r="K196" s="38">
        <v>244.78333333333333</v>
      </c>
      <c r="L196" s="38">
        <v>246.31666666666666</v>
      </c>
      <c r="M196" s="28">
        <v>243.25</v>
      </c>
      <c r="N196" s="28">
        <v>239.35</v>
      </c>
      <c r="O196" s="39">
        <v>97956000</v>
      </c>
      <c r="P196" s="40">
        <v>-5.7417511041829045E-2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1315.05</v>
      </c>
      <c r="F197" s="37">
        <v>1315.7</v>
      </c>
      <c r="G197" s="38">
        <v>1304.4000000000001</v>
      </c>
      <c r="H197" s="38">
        <v>1293.75</v>
      </c>
      <c r="I197" s="38">
        <v>1282.45</v>
      </c>
      <c r="J197" s="38">
        <v>1326.3500000000001</v>
      </c>
      <c r="K197" s="38">
        <v>1337.6499999999999</v>
      </c>
      <c r="L197" s="38">
        <v>1348.3000000000002</v>
      </c>
      <c r="M197" s="28">
        <v>1327</v>
      </c>
      <c r="N197" s="28">
        <v>1305.05</v>
      </c>
      <c r="O197" s="39">
        <v>31987625</v>
      </c>
      <c r="P197" s="40">
        <v>-6.2375423559896351E-2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3753.3</v>
      </c>
      <c r="F198" s="37">
        <v>3750.6</v>
      </c>
      <c r="G198" s="38">
        <v>3733.7</v>
      </c>
      <c r="H198" s="38">
        <v>3714.1</v>
      </c>
      <c r="I198" s="38">
        <v>3697.2</v>
      </c>
      <c r="J198" s="38">
        <v>3770.2</v>
      </c>
      <c r="K198" s="38">
        <v>3787.1000000000004</v>
      </c>
      <c r="L198" s="38">
        <v>3806.7</v>
      </c>
      <c r="M198" s="28">
        <v>3767.5</v>
      </c>
      <c r="N198" s="28">
        <v>3731</v>
      </c>
      <c r="O198" s="39">
        <v>10233000</v>
      </c>
      <c r="P198" s="40">
        <v>-7.1495651463803031E-2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1504.4</v>
      </c>
      <c r="F199" s="37">
        <v>1504</v>
      </c>
      <c r="G199" s="38">
        <v>1494</v>
      </c>
      <c r="H199" s="38">
        <v>1483.6</v>
      </c>
      <c r="I199" s="38">
        <v>1473.6</v>
      </c>
      <c r="J199" s="38">
        <v>1514.4</v>
      </c>
      <c r="K199" s="38">
        <v>1524.4</v>
      </c>
      <c r="L199" s="38">
        <v>1534.8000000000002</v>
      </c>
      <c r="M199" s="28">
        <v>1514</v>
      </c>
      <c r="N199" s="28">
        <v>1493.6</v>
      </c>
      <c r="O199" s="39">
        <v>12440400</v>
      </c>
      <c r="P199" s="40">
        <v>-4.5703502554425367E-2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2549.6</v>
      </c>
      <c r="F200" s="37">
        <v>2552.3833333333332</v>
      </c>
      <c r="G200" s="38">
        <v>2525.8666666666663</v>
      </c>
      <c r="H200" s="38">
        <v>2502.1333333333332</v>
      </c>
      <c r="I200" s="38">
        <v>2475.6166666666663</v>
      </c>
      <c r="J200" s="38">
        <v>2576.1166666666663</v>
      </c>
      <c r="K200" s="38">
        <v>2602.6333333333328</v>
      </c>
      <c r="L200" s="38">
        <v>2626.3666666666663</v>
      </c>
      <c r="M200" s="28">
        <v>2578.9</v>
      </c>
      <c r="N200" s="28">
        <v>2528.65</v>
      </c>
      <c r="O200" s="39">
        <v>5779875</v>
      </c>
      <c r="P200" s="40">
        <v>-3.8969946377353785E-2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2799.85</v>
      </c>
      <c r="F201" s="37">
        <v>2808.9666666666667</v>
      </c>
      <c r="G201" s="38">
        <v>2773.5833333333335</v>
      </c>
      <c r="H201" s="38">
        <v>2747.3166666666666</v>
      </c>
      <c r="I201" s="38">
        <v>2711.9333333333334</v>
      </c>
      <c r="J201" s="38">
        <v>2835.2333333333336</v>
      </c>
      <c r="K201" s="38">
        <v>2870.6166666666668</v>
      </c>
      <c r="L201" s="38">
        <v>2896.8833333333337</v>
      </c>
      <c r="M201" s="28">
        <v>2844.35</v>
      </c>
      <c r="N201" s="28">
        <v>2782.7</v>
      </c>
      <c r="O201" s="39">
        <v>684750</v>
      </c>
      <c r="P201" s="40">
        <v>-5.3559087767795437E-2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494.5</v>
      </c>
      <c r="F202" s="37">
        <v>492.73333333333335</v>
      </c>
      <c r="G202" s="38">
        <v>489.4666666666667</v>
      </c>
      <c r="H202" s="38">
        <v>484.43333333333334</v>
      </c>
      <c r="I202" s="38">
        <v>481.16666666666669</v>
      </c>
      <c r="J202" s="38">
        <v>497.76666666666671</v>
      </c>
      <c r="K202" s="38">
        <v>501.03333333333336</v>
      </c>
      <c r="L202" s="38">
        <v>506.06666666666672</v>
      </c>
      <c r="M202" s="28">
        <v>496</v>
      </c>
      <c r="N202" s="28">
        <v>487.7</v>
      </c>
      <c r="O202" s="39">
        <v>2715000</v>
      </c>
      <c r="P202" s="40">
        <v>-9.0452261306532666E-2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1281.6500000000001</v>
      </c>
      <c r="F203" s="37">
        <v>1275.4166666666667</v>
      </c>
      <c r="G203" s="38">
        <v>1263.2833333333335</v>
      </c>
      <c r="H203" s="38">
        <v>1244.9166666666667</v>
      </c>
      <c r="I203" s="38">
        <v>1232.7833333333335</v>
      </c>
      <c r="J203" s="38">
        <v>1293.7833333333335</v>
      </c>
      <c r="K203" s="38">
        <v>1305.9166666666667</v>
      </c>
      <c r="L203" s="38">
        <v>1324.2833333333335</v>
      </c>
      <c r="M203" s="28">
        <v>1287.55</v>
      </c>
      <c r="N203" s="28">
        <v>1257.05</v>
      </c>
      <c r="O203" s="39">
        <v>2039425</v>
      </c>
      <c r="P203" s="40">
        <v>-0.23079026524473611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628.70000000000005</v>
      </c>
      <c r="F204" s="37">
        <v>626.4666666666667</v>
      </c>
      <c r="G204" s="38">
        <v>622.23333333333335</v>
      </c>
      <c r="H204" s="38">
        <v>615.76666666666665</v>
      </c>
      <c r="I204" s="38">
        <v>611.5333333333333</v>
      </c>
      <c r="J204" s="38">
        <v>632.93333333333339</v>
      </c>
      <c r="K204" s="38">
        <v>637.16666666666674</v>
      </c>
      <c r="L204" s="38">
        <v>643.63333333333344</v>
      </c>
      <c r="M204" s="28">
        <v>630.70000000000005</v>
      </c>
      <c r="N204" s="28">
        <v>620</v>
      </c>
      <c r="O204" s="39">
        <v>7228200</v>
      </c>
      <c r="P204" s="40">
        <v>-0.11834016393442623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1495.7</v>
      </c>
      <c r="F205" s="37">
        <v>1484.0666666666666</v>
      </c>
      <c r="G205" s="38">
        <v>1461.6333333333332</v>
      </c>
      <c r="H205" s="38">
        <v>1427.5666666666666</v>
      </c>
      <c r="I205" s="38">
        <v>1405.1333333333332</v>
      </c>
      <c r="J205" s="38">
        <v>1518.1333333333332</v>
      </c>
      <c r="K205" s="38">
        <v>1540.5666666666666</v>
      </c>
      <c r="L205" s="38">
        <v>1574.6333333333332</v>
      </c>
      <c r="M205" s="28">
        <v>1506.5</v>
      </c>
      <c r="N205" s="28">
        <v>1450</v>
      </c>
      <c r="O205" s="39">
        <v>1265600</v>
      </c>
      <c r="P205" s="40">
        <v>-0.17743403093721566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6622.8</v>
      </c>
      <c r="F206" s="37">
        <v>6650.0333333333338</v>
      </c>
      <c r="G206" s="38">
        <v>6577.7166666666672</v>
      </c>
      <c r="H206" s="38">
        <v>6532.6333333333332</v>
      </c>
      <c r="I206" s="38">
        <v>6460.3166666666666</v>
      </c>
      <c r="J206" s="38">
        <v>6695.1166666666677</v>
      </c>
      <c r="K206" s="38">
        <v>6767.4333333333352</v>
      </c>
      <c r="L206" s="38">
        <v>6812.5166666666682</v>
      </c>
      <c r="M206" s="28">
        <v>6722.35</v>
      </c>
      <c r="N206" s="28">
        <v>6604.95</v>
      </c>
      <c r="O206" s="39">
        <v>2155400</v>
      </c>
      <c r="P206" s="40">
        <v>-8.8664327089763642E-2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774.45</v>
      </c>
      <c r="F207" s="37">
        <v>774.81666666666661</v>
      </c>
      <c r="G207" s="38">
        <v>768.63333333333321</v>
      </c>
      <c r="H207" s="38">
        <v>762.81666666666661</v>
      </c>
      <c r="I207" s="38">
        <v>756.63333333333321</v>
      </c>
      <c r="J207" s="38">
        <v>780.63333333333321</v>
      </c>
      <c r="K207" s="38">
        <v>786.81666666666661</v>
      </c>
      <c r="L207" s="38">
        <v>792.63333333333321</v>
      </c>
      <c r="M207" s="28">
        <v>781</v>
      </c>
      <c r="N207" s="28">
        <v>769</v>
      </c>
      <c r="O207" s="39">
        <v>23097100</v>
      </c>
      <c r="P207" s="40">
        <v>-3.2140327940295255E-2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405.75</v>
      </c>
      <c r="F208" s="37">
        <v>406.55</v>
      </c>
      <c r="G208" s="38">
        <v>400.70000000000005</v>
      </c>
      <c r="H208" s="38">
        <v>395.65000000000003</v>
      </c>
      <c r="I208" s="38">
        <v>389.80000000000007</v>
      </c>
      <c r="J208" s="38">
        <v>411.6</v>
      </c>
      <c r="K208" s="38">
        <v>417.45000000000005</v>
      </c>
      <c r="L208" s="38">
        <v>422.5</v>
      </c>
      <c r="M208" s="28">
        <v>412.4</v>
      </c>
      <c r="N208" s="28">
        <v>401.5</v>
      </c>
      <c r="O208" s="39">
        <v>56106900</v>
      </c>
      <c r="P208" s="40">
        <v>-8.664715381509891E-2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1251.05</v>
      </c>
      <c r="F209" s="37">
        <v>1257.0666666666666</v>
      </c>
      <c r="G209" s="38">
        <v>1241.4833333333331</v>
      </c>
      <c r="H209" s="38">
        <v>1231.9166666666665</v>
      </c>
      <c r="I209" s="38">
        <v>1216.333333333333</v>
      </c>
      <c r="J209" s="38">
        <v>1266.6333333333332</v>
      </c>
      <c r="K209" s="38">
        <v>1282.2166666666667</v>
      </c>
      <c r="L209" s="38">
        <v>1291.7833333333333</v>
      </c>
      <c r="M209" s="28">
        <v>1272.6500000000001</v>
      </c>
      <c r="N209" s="28">
        <v>1247.5</v>
      </c>
      <c r="O209" s="39">
        <v>2922500</v>
      </c>
      <c r="P209" s="40">
        <v>-0.11021464454254833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1582</v>
      </c>
      <c r="F210" s="37">
        <v>1583.6166666666668</v>
      </c>
      <c r="G210" s="38">
        <v>1573.3833333333337</v>
      </c>
      <c r="H210" s="38">
        <v>1564.7666666666669</v>
      </c>
      <c r="I210" s="38">
        <v>1554.5333333333338</v>
      </c>
      <c r="J210" s="38">
        <v>1592.2333333333336</v>
      </c>
      <c r="K210" s="38">
        <v>1602.4666666666667</v>
      </c>
      <c r="L210" s="38">
        <v>1611.0833333333335</v>
      </c>
      <c r="M210" s="28">
        <v>1593.85</v>
      </c>
      <c r="N210" s="28">
        <v>1575</v>
      </c>
      <c r="O210" s="39">
        <v>874500</v>
      </c>
      <c r="P210" s="40">
        <v>-3.1024930747922438E-2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590.35</v>
      </c>
      <c r="F211" s="37">
        <v>593.08333333333337</v>
      </c>
      <c r="G211" s="38">
        <v>585.91666666666674</v>
      </c>
      <c r="H211" s="38">
        <v>581.48333333333335</v>
      </c>
      <c r="I211" s="38">
        <v>574.31666666666672</v>
      </c>
      <c r="J211" s="38">
        <v>597.51666666666677</v>
      </c>
      <c r="K211" s="38">
        <v>604.68333333333351</v>
      </c>
      <c r="L211" s="38">
        <v>609.11666666666679</v>
      </c>
      <c r="M211" s="28">
        <v>600.25</v>
      </c>
      <c r="N211" s="28">
        <v>588.65</v>
      </c>
      <c r="O211" s="39">
        <v>28249600</v>
      </c>
      <c r="P211" s="40">
        <v>-0.14587717388675228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289.2</v>
      </c>
      <c r="F212" s="37">
        <v>291.16666666666669</v>
      </c>
      <c r="G212" s="38">
        <v>285.73333333333335</v>
      </c>
      <c r="H212" s="38">
        <v>282.26666666666665</v>
      </c>
      <c r="I212" s="38">
        <v>276.83333333333331</v>
      </c>
      <c r="J212" s="38">
        <v>294.63333333333338</v>
      </c>
      <c r="K212" s="38">
        <v>300.06666666666666</v>
      </c>
      <c r="L212" s="38">
        <v>303.53333333333342</v>
      </c>
      <c r="M212" s="28">
        <v>296.60000000000002</v>
      </c>
      <c r="N212" s="28">
        <v>287.7</v>
      </c>
      <c r="O212" s="39">
        <v>62760000</v>
      </c>
      <c r="P212" s="40">
        <v>-5.403572236038888E-2</v>
      </c>
    </row>
    <row r="213" spans="1:16" ht="12.75" customHeight="1">
      <c r="A213" s="28">
        <v>203</v>
      </c>
      <c r="B213" s="29" t="s">
        <v>47</v>
      </c>
      <c r="C213" s="30" t="s">
        <v>954</v>
      </c>
      <c r="D213" s="31">
        <v>44679</v>
      </c>
      <c r="E213" s="37">
        <v>350.5</v>
      </c>
      <c r="F213" s="37">
        <v>353.08333333333331</v>
      </c>
      <c r="G213" s="38">
        <v>346.91666666666663</v>
      </c>
      <c r="H213" s="38">
        <v>343.33333333333331</v>
      </c>
      <c r="I213" s="38">
        <v>337.16666666666663</v>
      </c>
      <c r="J213" s="38">
        <v>356.66666666666663</v>
      </c>
      <c r="K213" s="38">
        <v>362.83333333333326</v>
      </c>
      <c r="L213" s="38">
        <v>366.41666666666663</v>
      </c>
      <c r="M213" s="28">
        <v>359.25</v>
      </c>
      <c r="N213" s="28">
        <v>349.5</v>
      </c>
      <c r="O213" s="39">
        <v>18634000</v>
      </c>
      <c r="P213" s="40">
        <v>-2.5372533225936366E-2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7" t="s">
        <v>16</v>
      </c>
      <c r="B8" s="489"/>
      <c r="C8" s="493" t="s">
        <v>20</v>
      </c>
      <c r="D8" s="493" t="s">
        <v>21</v>
      </c>
      <c r="E8" s="484" t="s">
        <v>22</v>
      </c>
      <c r="F8" s="485"/>
      <c r="G8" s="486"/>
      <c r="H8" s="484" t="s">
        <v>23</v>
      </c>
      <c r="I8" s="485"/>
      <c r="J8" s="486"/>
      <c r="K8" s="23"/>
      <c r="L8" s="50"/>
      <c r="M8" s="50"/>
      <c r="N8" s="1"/>
      <c r="O8" s="1"/>
    </row>
    <row r="9" spans="1:15" ht="36" customHeight="1">
      <c r="A9" s="491"/>
      <c r="B9" s="492"/>
      <c r="C9" s="492"/>
      <c r="D9" s="4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17464.75</v>
      </c>
      <c r="D10" s="32">
        <v>17486.583333333332</v>
      </c>
      <c r="E10" s="32">
        <v>17413.366666666665</v>
      </c>
      <c r="F10" s="32">
        <v>17361.983333333334</v>
      </c>
      <c r="G10" s="32">
        <v>17288.766666666666</v>
      </c>
      <c r="H10" s="32">
        <v>17537.966666666664</v>
      </c>
      <c r="I10" s="32">
        <v>17611.183333333331</v>
      </c>
      <c r="J10" s="32">
        <v>17662.566666666662</v>
      </c>
      <c r="K10" s="34">
        <v>17559.8</v>
      </c>
      <c r="L10" s="34">
        <v>17435.2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36373.599999999999</v>
      </c>
      <c r="D11" s="37">
        <v>36414.200000000004</v>
      </c>
      <c r="E11" s="37">
        <v>36237.55000000001</v>
      </c>
      <c r="F11" s="37">
        <v>36101.500000000007</v>
      </c>
      <c r="G11" s="37">
        <v>35924.850000000013</v>
      </c>
      <c r="H11" s="37">
        <v>36550.250000000007</v>
      </c>
      <c r="I11" s="37">
        <v>36726.9</v>
      </c>
      <c r="J11" s="37">
        <v>36862.950000000004</v>
      </c>
      <c r="K11" s="28">
        <v>36590.85</v>
      </c>
      <c r="L11" s="28">
        <v>36278.15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2501.15</v>
      </c>
      <c r="D12" s="37">
        <v>2495.6166666666663</v>
      </c>
      <c r="E12" s="37">
        <v>2485.9833333333327</v>
      </c>
      <c r="F12" s="37">
        <v>2470.8166666666662</v>
      </c>
      <c r="G12" s="37">
        <v>2461.1833333333325</v>
      </c>
      <c r="H12" s="37">
        <v>2510.7833333333328</v>
      </c>
      <c r="I12" s="37">
        <v>2520.416666666667</v>
      </c>
      <c r="J12" s="37">
        <v>2535.583333333333</v>
      </c>
      <c r="K12" s="28">
        <v>2505.25</v>
      </c>
      <c r="L12" s="28">
        <v>2480.4499999999998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5018.55</v>
      </c>
      <c r="D13" s="37">
        <v>5019.3666666666677</v>
      </c>
      <c r="E13" s="37">
        <v>5000.883333333335</v>
      </c>
      <c r="F13" s="37">
        <v>4983.2166666666672</v>
      </c>
      <c r="G13" s="37">
        <v>4964.7333333333345</v>
      </c>
      <c r="H13" s="37">
        <v>5037.0333333333356</v>
      </c>
      <c r="I13" s="37">
        <v>5055.5166666666673</v>
      </c>
      <c r="J13" s="37">
        <v>5073.1833333333361</v>
      </c>
      <c r="K13" s="28">
        <v>5037.8500000000004</v>
      </c>
      <c r="L13" s="28">
        <v>5001.7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36317.199999999997</v>
      </c>
      <c r="D14" s="37">
        <v>36381.766666666663</v>
      </c>
      <c r="E14" s="37">
        <v>36100.333333333328</v>
      </c>
      <c r="F14" s="37">
        <v>35883.466666666667</v>
      </c>
      <c r="G14" s="37">
        <v>35602.033333333333</v>
      </c>
      <c r="H14" s="37">
        <v>36598.633333333324</v>
      </c>
      <c r="I14" s="37">
        <v>36880.066666666658</v>
      </c>
      <c r="J14" s="37">
        <v>37096.93333333332</v>
      </c>
      <c r="K14" s="28">
        <v>36663.199999999997</v>
      </c>
      <c r="L14" s="28">
        <v>36164.9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4086.25</v>
      </c>
      <c r="D15" s="37">
        <v>4078.4499999999994</v>
      </c>
      <c r="E15" s="37">
        <v>4065.4999999999986</v>
      </c>
      <c r="F15" s="37">
        <v>4044.7499999999991</v>
      </c>
      <c r="G15" s="37">
        <v>4031.7999999999984</v>
      </c>
      <c r="H15" s="37">
        <v>4099.1999999999989</v>
      </c>
      <c r="I15" s="37">
        <v>4112.1499999999996</v>
      </c>
      <c r="J15" s="37">
        <v>4132.8999999999996</v>
      </c>
      <c r="K15" s="28">
        <v>4091.4</v>
      </c>
      <c r="L15" s="28">
        <v>4057.7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8183.75</v>
      </c>
      <c r="D16" s="37">
        <v>8172.166666666667</v>
      </c>
      <c r="E16" s="37">
        <v>8148.9833333333336</v>
      </c>
      <c r="F16" s="37">
        <v>8114.2166666666662</v>
      </c>
      <c r="G16" s="37">
        <v>8091.0333333333328</v>
      </c>
      <c r="H16" s="37">
        <v>8206.9333333333343</v>
      </c>
      <c r="I16" s="37">
        <v>8230.1166666666668</v>
      </c>
      <c r="J16" s="37">
        <v>8264.883333333335</v>
      </c>
      <c r="K16" s="28">
        <v>8195.35</v>
      </c>
      <c r="L16" s="28">
        <v>8137.4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2151.35</v>
      </c>
      <c r="D17" s="37">
        <v>2154.9666666666667</v>
      </c>
      <c r="E17" s="37">
        <v>2139.6333333333332</v>
      </c>
      <c r="F17" s="37">
        <v>2127.9166666666665</v>
      </c>
      <c r="G17" s="37">
        <v>2112.583333333333</v>
      </c>
      <c r="H17" s="37">
        <v>2166.6833333333334</v>
      </c>
      <c r="I17" s="37">
        <v>2182.0166666666664</v>
      </c>
      <c r="J17" s="37">
        <v>2193.7333333333336</v>
      </c>
      <c r="K17" s="28">
        <v>2170.3000000000002</v>
      </c>
      <c r="L17" s="28">
        <v>2143.25</v>
      </c>
      <c r="M17" s="28">
        <v>4.6411100000000003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1246.25</v>
      </c>
      <c r="D18" s="37">
        <v>1234.1333333333334</v>
      </c>
      <c r="E18" s="37">
        <v>1218.2666666666669</v>
      </c>
      <c r="F18" s="37">
        <v>1190.2833333333335</v>
      </c>
      <c r="G18" s="37">
        <v>1174.416666666667</v>
      </c>
      <c r="H18" s="37">
        <v>1262.1166666666668</v>
      </c>
      <c r="I18" s="37">
        <v>1277.9833333333331</v>
      </c>
      <c r="J18" s="37">
        <v>1305.9666666666667</v>
      </c>
      <c r="K18" s="28">
        <v>1250</v>
      </c>
      <c r="L18" s="28">
        <v>1206.1500000000001</v>
      </c>
      <c r="M18" s="28">
        <v>10.06565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956.65</v>
      </c>
      <c r="D19" s="37">
        <v>953.23333333333323</v>
      </c>
      <c r="E19" s="37">
        <v>944.46666666666647</v>
      </c>
      <c r="F19" s="37">
        <v>932.28333333333319</v>
      </c>
      <c r="G19" s="37">
        <v>923.51666666666642</v>
      </c>
      <c r="H19" s="37">
        <v>965.41666666666652</v>
      </c>
      <c r="I19" s="37">
        <v>974.18333333333317</v>
      </c>
      <c r="J19" s="37">
        <v>986.36666666666656</v>
      </c>
      <c r="K19" s="28">
        <v>962</v>
      </c>
      <c r="L19" s="28">
        <v>941.05</v>
      </c>
      <c r="M19" s="28">
        <v>8.0790100000000002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2014.75</v>
      </c>
      <c r="D20" s="37">
        <v>2015.9166666666667</v>
      </c>
      <c r="E20" s="37">
        <v>1989.8333333333335</v>
      </c>
      <c r="F20" s="37">
        <v>1964.9166666666667</v>
      </c>
      <c r="G20" s="37">
        <v>1938.8333333333335</v>
      </c>
      <c r="H20" s="37">
        <v>2040.8333333333335</v>
      </c>
      <c r="I20" s="37">
        <v>2066.916666666667</v>
      </c>
      <c r="J20" s="37">
        <v>2091.8333333333335</v>
      </c>
      <c r="K20" s="28">
        <v>2042</v>
      </c>
      <c r="L20" s="28">
        <v>1991</v>
      </c>
      <c r="M20" s="28">
        <v>27.869730000000001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1914.7</v>
      </c>
      <c r="D21" s="37">
        <v>1910.3166666666666</v>
      </c>
      <c r="E21" s="37">
        <v>1880.6333333333332</v>
      </c>
      <c r="F21" s="37">
        <v>1846.5666666666666</v>
      </c>
      <c r="G21" s="37">
        <v>1816.8833333333332</v>
      </c>
      <c r="H21" s="37">
        <v>1944.3833333333332</v>
      </c>
      <c r="I21" s="37">
        <v>1974.0666666666666</v>
      </c>
      <c r="J21" s="37">
        <v>2008.1333333333332</v>
      </c>
      <c r="K21" s="28">
        <v>1940</v>
      </c>
      <c r="L21" s="28">
        <v>1876.25</v>
      </c>
      <c r="M21" s="28">
        <v>11.4422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774.2</v>
      </c>
      <c r="D22" s="37">
        <v>773.56666666666661</v>
      </c>
      <c r="E22" s="37">
        <v>766.13333333333321</v>
      </c>
      <c r="F22" s="37">
        <v>758.06666666666661</v>
      </c>
      <c r="G22" s="37">
        <v>750.63333333333321</v>
      </c>
      <c r="H22" s="37">
        <v>781.63333333333321</v>
      </c>
      <c r="I22" s="37">
        <v>789.06666666666661</v>
      </c>
      <c r="J22" s="37">
        <v>797.13333333333321</v>
      </c>
      <c r="K22" s="28">
        <v>781</v>
      </c>
      <c r="L22" s="28">
        <v>765.5</v>
      </c>
      <c r="M22" s="28">
        <v>54.689509999999999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2149.8000000000002</v>
      </c>
      <c r="D23" s="37">
        <v>2151.5833333333335</v>
      </c>
      <c r="E23" s="37">
        <v>2094.2166666666672</v>
      </c>
      <c r="F23" s="37">
        <v>2038.6333333333337</v>
      </c>
      <c r="G23" s="37">
        <v>1981.2666666666673</v>
      </c>
      <c r="H23" s="37">
        <v>2207.166666666667</v>
      </c>
      <c r="I23" s="37">
        <v>2264.5333333333328</v>
      </c>
      <c r="J23" s="37">
        <v>2320.1166666666668</v>
      </c>
      <c r="K23" s="28">
        <v>2208.9499999999998</v>
      </c>
      <c r="L23" s="28">
        <v>2096</v>
      </c>
      <c r="M23" s="28">
        <v>2.4199000000000002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2368.15</v>
      </c>
      <c r="D24" s="37">
        <v>2362.75</v>
      </c>
      <c r="E24" s="37">
        <v>2320.5</v>
      </c>
      <c r="F24" s="37">
        <v>2272.85</v>
      </c>
      <c r="G24" s="37">
        <v>2230.6</v>
      </c>
      <c r="H24" s="37">
        <v>2410.4</v>
      </c>
      <c r="I24" s="37">
        <v>2452.65</v>
      </c>
      <c r="J24" s="37">
        <v>2500.3000000000002</v>
      </c>
      <c r="K24" s="28">
        <v>2405</v>
      </c>
      <c r="L24" s="28">
        <v>2315.1</v>
      </c>
      <c r="M24" s="28">
        <v>3.4575200000000001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107.65</v>
      </c>
      <c r="D25" s="37">
        <v>107.86666666666667</v>
      </c>
      <c r="E25" s="37">
        <v>106.98333333333335</v>
      </c>
      <c r="F25" s="37">
        <v>106.31666666666668</v>
      </c>
      <c r="G25" s="37">
        <v>105.43333333333335</v>
      </c>
      <c r="H25" s="37">
        <v>108.53333333333335</v>
      </c>
      <c r="I25" s="37">
        <v>109.41666666666667</v>
      </c>
      <c r="J25" s="37">
        <v>110.08333333333334</v>
      </c>
      <c r="K25" s="28">
        <v>108.75</v>
      </c>
      <c r="L25" s="28">
        <v>107.2</v>
      </c>
      <c r="M25" s="28">
        <v>19.024329999999999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302.10000000000002</v>
      </c>
      <c r="D26" s="37">
        <v>300.43333333333334</v>
      </c>
      <c r="E26" s="37">
        <v>297.7166666666667</v>
      </c>
      <c r="F26" s="37">
        <v>293.33333333333337</v>
      </c>
      <c r="G26" s="37">
        <v>290.61666666666673</v>
      </c>
      <c r="H26" s="37">
        <v>304.81666666666666</v>
      </c>
      <c r="I26" s="37">
        <v>307.53333333333325</v>
      </c>
      <c r="J26" s="37">
        <v>311.91666666666663</v>
      </c>
      <c r="K26" s="28">
        <v>303.14999999999998</v>
      </c>
      <c r="L26" s="28">
        <v>296.05</v>
      </c>
      <c r="M26" s="28">
        <v>34.845190000000002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1810.75</v>
      </c>
      <c r="D27" s="37">
        <v>1828.05</v>
      </c>
      <c r="E27" s="37">
        <v>1783.6999999999998</v>
      </c>
      <c r="F27" s="37">
        <v>1756.6499999999999</v>
      </c>
      <c r="G27" s="37">
        <v>1712.2999999999997</v>
      </c>
      <c r="H27" s="37">
        <v>1855.1</v>
      </c>
      <c r="I27" s="37">
        <v>1899.4499999999998</v>
      </c>
      <c r="J27" s="37">
        <v>1926.5</v>
      </c>
      <c r="K27" s="28">
        <v>1872.4</v>
      </c>
      <c r="L27" s="28">
        <v>1801</v>
      </c>
      <c r="M27" s="28">
        <v>0.78510999999999997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741.6</v>
      </c>
      <c r="D28" s="37">
        <v>746.80000000000007</v>
      </c>
      <c r="E28" s="37">
        <v>734.30000000000018</v>
      </c>
      <c r="F28" s="37">
        <v>727.00000000000011</v>
      </c>
      <c r="G28" s="37">
        <v>714.50000000000023</v>
      </c>
      <c r="H28" s="37">
        <v>754.10000000000014</v>
      </c>
      <c r="I28" s="37">
        <v>766.59999999999991</v>
      </c>
      <c r="J28" s="37">
        <v>773.90000000000009</v>
      </c>
      <c r="K28" s="28">
        <v>759.3</v>
      </c>
      <c r="L28" s="28">
        <v>739.5</v>
      </c>
      <c r="M28" s="28">
        <v>1.5179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3620.7</v>
      </c>
      <c r="D29" s="37">
        <v>3630.75</v>
      </c>
      <c r="E29" s="37">
        <v>3571.5</v>
      </c>
      <c r="F29" s="37">
        <v>3522.3</v>
      </c>
      <c r="G29" s="37">
        <v>3463.05</v>
      </c>
      <c r="H29" s="37">
        <v>3679.95</v>
      </c>
      <c r="I29" s="37">
        <v>3739.2</v>
      </c>
      <c r="J29" s="37">
        <v>3788.3999999999996</v>
      </c>
      <c r="K29" s="28">
        <v>3690</v>
      </c>
      <c r="L29" s="28">
        <v>3581.55</v>
      </c>
      <c r="M29" s="28">
        <v>0.71140000000000003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536.4</v>
      </c>
      <c r="D30" s="37">
        <v>537.38333333333333</v>
      </c>
      <c r="E30" s="37">
        <v>533.2166666666667</v>
      </c>
      <c r="F30" s="37">
        <v>530.03333333333342</v>
      </c>
      <c r="G30" s="37">
        <v>525.86666666666679</v>
      </c>
      <c r="H30" s="37">
        <v>540.56666666666661</v>
      </c>
      <c r="I30" s="37">
        <v>544.73333333333335</v>
      </c>
      <c r="J30" s="37">
        <v>547.91666666666652</v>
      </c>
      <c r="K30" s="28">
        <v>541.54999999999995</v>
      </c>
      <c r="L30" s="28">
        <v>534.20000000000005</v>
      </c>
      <c r="M30" s="28">
        <v>8.0998999999999999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299.25</v>
      </c>
      <c r="D31" s="37">
        <v>300.56666666666666</v>
      </c>
      <c r="E31" s="37">
        <v>297.43333333333334</v>
      </c>
      <c r="F31" s="37">
        <v>295.61666666666667</v>
      </c>
      <c r="G31" s="37">
        <v>292.48333333333335</v>
      </c>
      <c r="H31" s="37">
        <v>302.38333333333333</v>
      </c>
      <c r="I31" s="37">
        <v>305.51666666666665</v>
      </c>
      <c r="J31" s="37">
        <v>307.33333333333331</v>
      </c>
      <c r="K31" s="28">
        <v>303.7</v>
      </c>
      <c r="L31" s="28">
        <v>298.75</v>
      </c>
      <c r="M31" s="28">
        <v>49.504919999999998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4516.1000000000004</v>
      </c>
      <c r="D32" s="37">
        <v>4550.55</v>
      </c>
      <c r="E32" s="37">
        <v>4466.4000000000005</v>
      </c>
      <c r="F32" s="37">
        <v>4416.7000000000007</v>
      </c>
      <c r="G32" s="37">
        <v>4332.5500000000011</v>
      </c>
      <c r="H32" s="37">
        <v>4600.25</v>
      </c>
      <c r="I32" s="37">
        <v>4684.3999999999996</v>
      </c>
      <c r="J32" s="37">
        <v>4734.0999999999995</v>
      </c>
      <c r="K32" s="28">
        <v>4634.7</v>
      </c>
      <c r="L32" s="28">
        <v>4500.8500000000004</v>
      </c>
      <c r="M32" s="28">
        <v>12.25845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191</v>
      </c>
      <c r="D33" s="37">
        <v>191.16666666666666</v>
      </c>
      <c r="E33" s="37">
        <v>189.13333333333333</v>
      </c>
      <c r="F33" s="37">
        <v>187.26666666666668</v>
      </c>
      <c r="G33" s="37">
        <v>185.23333333333335</v>
      </c>
      <c r="H33" s="37">
        <v>193.0333333333333</v>
      </c>
      <c r="I33" s="37">
        <v>195.06666666666666</v>
      </c>
      <c r="J33" s="37">
        <v>196.93333333333328</v>
      </c>
      <c r="K33" s="28">
        <v>193.2</v>
      </c>
      <c r="L33" s="28">
        <v>189.3</v>
      </c>
      <c r="M33" s="28">
        <v>32.617139999999999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117.25</v>
      </c>
      <c r="D34" s="37">
        <v>116.63333333333333</v>
      </c>
      <c r="E34" s="37">
        <v>115.26666666666665</v>
      </c>
      <c r="F34" s="37">
        <v>113.28333333333333</v>
      </c>
      <c r="G34" s="37">
        <v>111.91666666666666</v>
      </c>
      <c r="H34" s="37">
        <v>118.61666666666665</v>
      </c>
      <c r="I34" s="37">
        <v>119.98333333333332</v>
      </c>
      <c r="J34" s="37">
        <v>121.96666666666664</v>
      </c>
      <c r="K34" s="28">
        <v>118</v>
      </c>
      <c r="L34" s="28">
        <v>114.65</v>
      </c>
      <c r="M34" s="28">
        <v>156.16113999999999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3079.95</v>
      </c>
      <c r="D35" s="37">
        <v>3091.7666666666664</v>
      </c>
      <c r="E35" s="37">
        <v>3054.2833333333328</v>
      </c>
      <c r="F35" s="37">
        <v>3028.6166666666663</v>
      </c>
      <c r="G35" s="37">
        <v>2991.1333333333328</v>
      </c>
      <c r="H35" s="37">
        <v>3117.4333333333329</v>
      </c>
      <c r="I35" s="37">
        <v>3154.9166666666665</v>
      </c>
      <c r="J35" s="37">
        <v>3180.583333333333</v>
      </c>
      <c r="K35" s="28">
        <v>3129.25</v>
      </c>
      <c r="L35" s="28">
        <v>3066.1</v>
      </c>
      <c r="M35" s="28">
        <v>14.648619999999999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2022.95</v>
      </c>
      <c r="D36" s="37">
        <v>2037.9833333333333</v>
      </c>
      <c r="E36" s="37">
        <v>1975.9666666666667</v>
      </c>
      <c r="F36" s="37">
        <v>1928.9833333333333</v>
      </c>
      <c r="G36" s="37">
        <v>1866.9666666666667</v>
      </c>
      <c r="H36" s="37">
        <v>2084.9666666666667</v>
      </c>
      <c r="I36" s="37">
        <v>2146.9833333333336</v>
      </c>
      <c r="J36" s="37">
        <v>2193.9666666666667</v>
      </c>
      <c r="K36" s="28">
        <v>2100</v>
      </c>
      <c r="L36" s="28">
        <v>1991</v>
      </c>
      <c r="M36" s="28">
        <v>3.59903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668.55</v>
      </c>
      <c r="D37" s="37">
        <v>673.19999999999993</v>
      </c>
      <c r="E37" s="37">
        <v>661.49999999999989</v>
      </c>
      <c r="F37" s="37">
        <v>654.44999999999993</v>
      </c>
      <c r="G37" s="37">
        <v>642.74999999999989</v>
      </c>
      <c r="H37" s="37">
        <v>680.24999999999989</v>
      </c>
      <c r="I37" s="37">
        <v>691.94999999999993</v>
      </c>
      <c r="J37" s="37">
        <v>698.99999999999989</v>
      </c>
      <c r="K37" s="28">
        <v>684.9</v>
      </c>
      <c r="L37" s="28">
        <v>666.15</v>
      </c>
      <c r="M37" s="28">
        <v>26.7911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4003.35</v>
      </c>
      <c r="D38" s="37">
        <v>4008.8000000000006</v>
      </c>
      <c r="E38" s="37">
        <v>3977.6000000000013</v>
      </c>
      <c r="F38" s="37">
        <v>3951.8500000000008</v>
      </c>
      <c r="G38" s="37">
        <v>3920.6500000000015</v>
      </c>
      <c r="H38" s="37">
        <v>4034.5500000000011</v>
      </c>
      <c r="I38" s="37">
        <v>4065.7500000000009</v>
      </c>
      <c r="J38" s="37">
        <v>4091.5000000000009</v>
      </c>
      <c r="K38" s="28">
        <v>4040</v>
      </c>
      <c r="L38" s="28">
        <v>3983.05</v>
      </c>
      <c r="M38" s="28">
        <v>4.9243699999999997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761.15</v>
      </c>
      <c r="D39" s="37">
        <v>758.48333333333323</v>
      </c>
      <c r="E39" s="37">
        <v>753.96666666666647</v>
      </c>
      <c r="F39" s="37">
        <v>746.78333333333319</v>
      </c>
      <c r="G39" s="37">
        <v>742.26666666666642</v>
      </c>
      <c r="H39" s="37">
        <v>765.66666666666652</v>
      </c>
      <c r="I39" s="37">
        <v>770.18333333333317</v>
      </c>
      <c r="J39" s="37">
        <v>777.36666666666656</v>
      </c>
      <c r="K39" s="28">
        <v>763</v>
      </c>
      <c r="L39" s="28">
        <v>751.3</v>
      </c>
      <c r="M39" s="28">
        <v>204.49544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3653</v>
      </c>
      <c r="D40" s="37">
        <v>3668.0833333333335</v>
      </c>
      <c r="E40" s="37">
        <v>3621.0166666666669</v>
      </c>
      <c r="F40" s="37">
        <v>3589.0333333333333</v>
      </c>
      <c r="G40" s="37">
        <v>3541.9666666666667</v>
      </c>
      <c r="H40" s="37">
        <v>3700.0666666666671</v>
      </c>
      <c r="I40" s="37">
        <v>3747.1333333333337</v>
      </c>
      <c r="J40" s="37">
        <v>3779.1166666666672</v>
      </c>
      <c r="K40" s="28">
        <v>3715.15</v>
      </c>
      <c r="L40" s="28">
        <v>3636.1</v>
      </c>
      <c r="M40" s="28">
        <v>5.1124900000000002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7259.95</v>
      </c>
      <c r="D41" s="37">
        <v>7315.2</v>
      </c>
      <c r="E41" s="37">
        <v>7185.4</v>
      </c>
      <c r="F41" s="37">
        <v>7110.8499999999995</v>
      </c>
      <c r="G41" s="37">
        <v>6981.0499999999993</v>
      </c>
      <c r="H41" s="37">
        <v>7389.75</v>
      </c>
      <c r="I41" s="37">
        <v>7519.5500000000011</v>
      </c>
      <c r="J41" s="37">
        <v>7594.1</v>
      </c>
      <c r="K41" s="28">
        <v>7445</v>
      </c>
      <c r="L41" s="28">
        <v>7240.65</v>
      </c>
      <c r="M41" s="28">
        <v>16.330110000000001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17060.45</v>
      </c>
      <c r="D42" s="37">
        <v>17114.149999999998</v>
      </c>
      <c r="E42" s="37">
        <v>16928.299999999996</v>
      </c>
      <c r="F42" s="37">
        <v>16796.149999999998</v>
      </c>
      <c r="G42" s="37">
        <v>16610.299999999996</v>
      </c>
      <c r="H42" s="37">
        <v>17246.299999999996</v>
      </c>
      <c r="I42" s="37">
        <v>17432.149999999994</v>
      </c>
      <c r="J42" s="37">
        <v>17564.299999999996</v>
      </c>
      <c r="K42" s="28">
        <v>17300</v>
      </c>
      <c r="L42" s="28">
        <v>16982</v>
      </c>
      <c r="M42" s="28">
        <v>2.98692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5011.05</v>
      </c>
      <c r="D43" s="37">
        <v>5079.3666666666668</v>
      </c>
      <c r="E43" s="37">
        <v>4913.7833333333338</v>
      </c>
      <c r="F43" s="37">
        <v>4816.5166666666673</v>
      </c>
      <c r="G43" s="37">
        <v>4650.9333333333343</v>
      </c>
      <c r="H43" s="37">
        <v>5176.6333333333332</v>
      </c>
      <c r="I43" s="37">
        <v>5342.2166666666653</v>
      </c>
      <c r="J43" s="37">
        <v>5439.4833333333327</v>
      </c>
      <c r="K43" s="28">
        <v>5244.95</v>
      </c>
      <c r="L43" s="28">
        <v>4982.1000000000004</v>
      </c>
      <c r="M43" s="28">
        <v>2.18364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2136.1999999999998</v>
      </c>
      <c r="D44" s="37">
        <v>2135.7166666666667</v>
      </c>
      <c r="E44" s="37">
        <v>2105.6333333333332</v>
      </c>
      <c r="F44" s="37">
        <v>2075.0666666666666</v>
      </c>
      <c r="G44" s="37">
        <v>2044.9833333333331</v>
      </c>
      <c r="H44" s="37">
        <v>2166.2833333333333</v>
      </c>
      <c r="I44" s="37">
        <v>2196.3666666666663</v>
      </c>
      <c r="J44" s="37">
        <v>2226.9333333333334</v>
      </c>
      <c r="K44" s="28">
        <v>2165.8000000000002</v>
      </c>
      <c r="L44" s="28">
        <v>2105.15</v>
      </c>
      <c r="M44" s="28">
        <v>6.1443199999999996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307.39999999999998</v>
      </c>
      <c r="D45" s="37">
        <v>305.18333333333334</v>
      </c>
      <c r="E45" s="37">
        <v>301.36666666666667</v>
      </c>
      <c r="F45" s="37">
        <v>295.33333333333331</v>
      </c>
      <c r="G45" s="37">
        <v>291.51666666666665</v>
      </c>
      <c r="H45" s="37">
        <v>311.2166666666667</v>
      </c>
      <c r="I45" s="37">
        <v>315.03333333333342</v>
      </c>
      <c r="J45" s="37">
        <v>321.06666666666672</v>
      </c>
      <c r="K45" s="28">
        <v>309</v>
      </c>
      <c r="L45" s="28">
        <v>299.14999999999998</v>
      </c>
      <c r="M45" s="28">
        <v>114.61624999999999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111.6</v>
      </c>
      <c r="D46" s="37">
        <v>112.01666666666667</v>
      </c>
      <c r="E46" s="37">
        <v>110.63333333333333</v>
      </c>
      <c r="F46" s="37">
        <v>109.66666666666666</v>
      </c>
      <c r="G46" s="37">
        <v>108.28333333333332</v>
      </c>
      <c r="H46" s="37">
        <v>112.98333333333333</v>
      </c>
      <c r="I46" s="37">
        <v>114.36666666666669</v>
      </c>
      <c r="J46" s="37">
        <v>115.33333333333334</v>
      </c>
      <c r="K46" s="28">
        <v>113.4</v>
      </c>
      <c r="L46" s="28">
        <v>111.05</v>
      </c>
      <c r="M46" s="28">
        <v>280.30563000000001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45.85</v>
      </c>
      <c r="D47" s="37">
        <v>46.35</v>
      </c>
      <c r="E47" s="37">
        <v>45.2</v>
      </c>
      <c r="F47" s="37">
        <v>44.550000000000004</v>
      </c>
      <c r="G47" s="37">
        <v>43.400000000000006</v>
      </c>
      <c r="H47" s="37">
        <v>47</v>
      </c>
      <c r="I47" s="37">
        <v>48.149999999999991</v>
      </c>
      <c r="J47" s="37">
        <v>48.8</v>
      </c>
      <c r="K47" s="28">
        <v>47.5</v>
      </c>
      <c r="L47" s="28">
        <v>45.7</v>
      </c>
      <c r="M47" s="28">
        <v>45.686920000000001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1961.4</v>
      </c>
      <c r="D48" s="37">
        <v>1961.3333333333333</v>
      </c>
      <c r="E48" s="37">
        <v>1948.6666666666665</v>
      </c>
      <c r="F48" s="37">
        <v>1935.9333333333332</v>
      </c>
      <c r="G48" s="37">
        <v>1923.2666666666664</v>
      </c>
      <c r="H48" s="37">
        <v>1974.0666666666666</v>
      </c>
      <c r="I48" s="37">
        <v>1986.7333333333331</v>
      </c>
      <c r="J48" s="37">
        <v>1999.4666666666667</v>
      </c>
      <c r="K48" s="28">
        <v>1974</v>
      </c>
      <c r="L48" s="28">
        <v>1948.6</v>
      </c>
      <c r="M48" s="28">
        <v>3.6152700000000002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699.7</v>
      </c>
      <c r="D49" s="37">
        <v>698.23333333333323</v>
      </c>
      <c r="E49" s="37">
        <v>693.46666666666647</v>
      </c>
      <c r="F49" s="37">
        <v>687.23333333333323</v>
      </c>
      <c r="G49" s="37">
        <v>682.46666666666647</v>
      </c>
      <c r="H49" s="37">
        <v>704.46666666666647</v>
      </c>
      <c r="I49" s="37">
        <v>709.23333333333312</v>
      </c>
      <c r="J49" s="37">
        <v>715.46666666666647</v>
      </c>
      <c r="K49" s="28">
        <v>703</v>
      </c>
      <c r="L49" s="28">
        <v>692</v>
      </c>
      <c r="M49" s="28">
        <v>6.6727999999999996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210.8</v>
      </c>
      <c r="D50" s="37">
        <v>209.96666666666667</v>
      </c>
      <c r="E50" s="37">
        <v>207.58333333333334</v>
      </c>
      <c r="F50" s="37">
        <v>204.36666666666667</v>
      </c>
      <c r="G50" s="37">
        <v>201.98333333333335</v>
      </c>
      <c r="H50" s="37">
        <v>213.18333333333334</v>
      </c>
      <c r="I50" s="37">
        <v>215.56666666666666</v>
      </c>
      <c r="J50" s="37">
        <v>218.78333333333333</v>
      </c>
      <c r="K50" s="28">
        <v>212.35</v>
      </c>
      <c r="L50" s="28">
        <v>206.75</v>
      </c>
      <c r="M50" s="28">
        <v>72.46011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700.6</v>
      </c>
      <c r="D51" s="37">
        <v>703.25</v>
      </c>
      <c r="E51" s="37">
        <v>694.15</v>
      </c>
      <c r="F51" s="37">
        <v>687.69999999999993</v>
      </c>
      <c r="G51" s="37">
        <v>678.59999999999991</v>
      </c>
      <c r="H51" s="37">
        <v>709.7</v>
      </c>
      <c r="I51" s="37">
        <v>718.8</v>
      </c>
      <c r="J51" s="37">
        <v>725.25000000000011</v>
      </c>
      <c r="K51" s="28">
        <v>712.35</v>
      </c>
      <c r="L51" s="28">
        <v>696.8</v>
      </c>
      <c r="M51" s="28">
        <v>9.5238600000000009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49.35</v>
      </c>
      <c r="D52" s="37">
        <v>49.683333333333337</v>
      </c>
      <c r="E52" s="37">
        <v>48.866666666666674</v>
      </c>
      <c r="F52" s="37">
        <v>48.38333333333334</v>
      </c>
      <c r="G52" s="37">
        <v>47.566666666666677</v>
      </c>
      <c r="H52" s="37">
        <v>50.166666666666671</v>
      </c>
      <c r="I52" s="37">
        <v>50.983333333333334</v>
      </c>
      <c r="J52" s="37">
        <v>51.466666666666669</v>
      </c>
      <c r="K52" s="28">
        <v>50.5</v>
      </c>
      <c r="L52" s="28">
        <v>49.2</v>
      </c>
      <c r="M52" s="28">
        <v>229.62401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359.35</v>
      </c>
      <c r="D53" s="37">
        <v>360.88333333333338</v>
      </c>
      <c r="E53" s="37">
        <v>357.26666666666677</v>
      </c>
      <c r="F53" s="37">
        <v>355.18333333333339</v>
      </c>
      <c r="G53" s="37">
        <v>351.56666666666678</v>
      </c>
      <c r="H53" s="37">
        <v>362.96666666666675</v>
      </c>
      <c r="I53" s="37">
        <v>366.58333333333343</v>
      </c>
      <c r="J53" s="37">
        <v>368.66666666666674</v>
      </c>
      <c r="K53" s="28">
        <v>364.5</v>
      </c>
      <c r="L53" s="28">
        <v>358.8</v>
      </c>
      <c r="M53" s="28">
        <v>55.036819999999999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754.95</v>
      </c>
      <c r="D54" s="37">
        <v>751.2166666666667</v>
      </c>
      <c r="E54" s="37">
        <v>743.43333333333339</v>
      </c>
      <c r="F54" s="37">
        <v>731.91666666666674</v>
      </c>
      <c r="G54" s="37">
        <v>724.13333333333344</v>
      </c>
      <c r="H54" s="37">
        <v>762.73333333333335</v>
      </c>
      <c r="I54" s="37">
        <v>770.51666666666665</v>
      </c>
      <c r="J54" s="37">
        <v>782.0333333333333</v>
      </c>
      <c r="K54" s="28">
        <v>759</v>
      </c>
      <c r="L54" s="28">
        <v>739.7</v>
      </c>
      <c r="M54" s="28">
        <v>73.71181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335.6</v>
      </c>
      <c r="D55" s="37">
        <v>337.98333333333335</v>
      </c>
      <c r="E55" s="37">
        <v>332.06666666666672</v>
      </c>
      <c r="F55" s="37">
        <v>328.53333333333336</v>
      </c>
      <c r="G55" s="37">
        <v>322.61666666666673</v>
      </c>
      <c r="H55" s="37">
        <v>341.51666666666671</v>
      </c>
      <c r="I55" s="37">
        <v>347.43333333333334</v>
      </c>
      <c r="J55" s="37">
        <v>350.9666666666667</v>
      </c>
      <c r="K55" s="28">
        <v>343.9</v>
      </c>
      <c r="L55" s="28">
        <v>334.45</v>
      </c>
      <c r="M55" s="28">
        <v>20.091380000000001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14438.5</v>
      </c>
      <c r="D56" s="37">
        <v>14403.15</v>
      </c>
      <c r="E56" s="37">
        <v>14286.4</v>
      </c>
      <c r="F56" s="37">
        <v>14134.3</v>
      </c>
      <c r="G56" s="37">
        <v>14017.55</v>
      </c>
      <c r="H56" s="37">
        <v>14555.25</v>
      </c>
      <c r="I56" s="37">
        <v>14672</v>
      </c>
      <c r="J56" s="37">
        <v>14824.1</v>
      </c>
      <c r="K56" s="28">
        <v>14519.9</v>
      </c>
      <c r="L56" s="28">
        <v>14251.05</v>
      </c>
      <c r="M56" s="28">
        <v>0.31457000000000002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3206.4</v>
      </c>
      <c r="D57" s="37">
        <v>3190.7333333333336</v>
      </c>
      <c r="E57" s="37">
        <v>3162.9666666666672</v>
      </c>
      <c r="F57" s="37">
        <v>3119.5333333333338</v>
      </c>
      <c r="G57" s="37">
        <v>3091.7666666666673</v>
      </c>
      <c r="H57" s="37">
        <v>3234.166666666667</v>
      </c>
      <c r="I57" s="37">
        <v>3261.9333333333334</v>
      </c>
      <c r="J57" s="37">
        <v>3305.3666666666668</v>
      </c>
      <c r="K57" s="28">
        <v>3218.5</v>
      </c>
      <c r="L57" s="28">
        <v>3147.3</v>
      </c>
      <c r="M57" s="28">
        <v>4.1389699999999996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945.75</v>
      </c>
      <c r="D58" s="37">
        <v>936.91666666666663</v>
      </c>
      <c r="E58" s="37">
        <v>922.83333333333326</v>
      </c>
      <c r="F58" s="37">
        <v>899.91666666666663</v>
      </c>
      <c r="G58" s="37">
        <v>885.83333333333326</v>
      </c>
      <c r="H58" s="37">
        <v>959.83333333333326</v>
      </c>
      <c r="I58" s="37">
        <v>973.91666666666652</v>
      </c>
      <c r="J58" s="37">
        <v>996.83333333333326</v>
      </c>
      <c r="K58" s="28">
        <v>951</v>
      </c>
      <c r="L58" s="28">
        <v>914</v>
      </c>
      <c r="M58" s="28">
        <v>12.30753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227.75</v>
      </c>
      <c r="D59" s="37">
        <v>228.01666666666665</v>
      </c>
      <c r="E59" s="37">
        <v>226.43333333333331</v>
      </c>
      <c r="F59" s="37">
        <v>225.11666666666665</v>
      </c>
      <c r="G59" s="37">
        <v>223.5333333333333</v>
      </c>
      <c r="H59" s="37">
        <v>229.33333333333331</v>
      </c>
      <c r="I59" s="37">
        <v>230.91666666666669</v>
      </c>
      <c r="J59" s="37">
        <v>232.23333333333332</v>
      </c>
      <c r="K59" s="28">
        <v>229.6</v>
      </c>
      <c r="L59" s="28">
        <v>226.7</v>
      </c>
      <c r="M59" s="28">
        <v>50.271839999999997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100.95</v>
      </c>
      <c r="D60" s="37">
        <v>101.16666666666667</v>
      </c>
      <c r="E60" s="37">
        <v>100.38333333333334</v>
      </c>
      <c r="F60" s="37">
        <v>99.816666666666663</v>
      </c>
      <c r="G60" s="37">
        <v>99.033333333333331</v>
      </c>
      <c r="H60" s="37">
        <v>101.73333333333335</v>
      </c>
      <c r="I60" s="37">
        <v>102.51666666666668</v>
      </c>
      <c r="J60" s="37">
        <v>103.08333333333336</v>
      </c>
      <c r="K60" s="28">
        <v>101.95</v>
      </c>
      <c r="L60" s="28">
        <v>100.6</v>
      </c>
      <c r="M60" s="28">
        <v>12.10956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718.45</v>
      </c>
      <c r="D61" s="37">
        <v>723.9666666666667</v>
      </c>
      <c r="E61" s="37">
        <v>709.98333333333335</v>
      </c>
      <c r="F61" s="37">
        <v>701.51666666666665</v>
      </c>
      <c r="G61" s="37">
        <v>687.5333333333333</v>
      </c>
      <c r="H61" s="37">
        <v>732.43333333333339</v>
      </c>
      <c r="I61" s="37">
        <v>746.41666666666674</v>
      </c>
      <c r="J61" s="37">
        <v>754.88333333333344</v>
      </c>
      <c r="K61" s="28">
        <v>737.95</v>
      </c>
      <c r="L61" s="28">
        <v>715.5</v>
      </c>
      <c r="M61" s="28">
        <v>16.80132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1018.05</v>
      </c>
      <c r="D62" s="37">
        <v>1022.2166666666667</v>
      </c>
      <c r="E62" s="37">
        <v>1009.4333333333334</v>
      </c>
      <c r="F62" s="37">
        <v>1000.8166666666667</v>
      </c>
      <c r="G62" s="37">
        <v>988.03333333333342</v>
      </c>
      <c r="H62" s="37">
        <v>1030.8333333333335</v>
      </c>
      <c r="I62" s="37">
        <v>1043.6166666666668</v>
      </c>
      <c r="J62" s="37">
        <v>1052.2333333333333</v>
      </c>
      <c r="K62" s="28">
        <v>1035</v>
      </c>
      <c r="L62" s="28">
        <v>1013.6</v>
      </c>
      <c r="M62" s="28">
        <v>19.76418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128.9</v>
      </c>
      <c r="D63" s="37">
        <v>128.58333333333334</v>
      </c>
      <c r="E63" s="37">
        <v>126.51666666666668</v>
      </c>
      <c r="F63" s="37">
        <v>124.13333333333334</v>
      </c>
      <c r="G63" s="37">
        <v>122.06666666666668</v>
      </c>
      <c r="H63" s="37">
        <v>130.9666666666667</v>
      </c>
      <c r="I63" s="37">
        <v>133.03333333333336</v>
      </c>
      <c r="J63" s="37">
        <v>135.41666666666669</v>
      </c>
      <c r="K63" s="28">
        <v>130.65</v>
      </c>
      <c r="L63" s="28">
        <v>126.2</v>
      </c>
      <c r="M63" s="28">
        <v>47.405239999999999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183.05</v>
      </c>
      <c r="D64" s="37">
        <v>183.20000000000002</v>
      </c>
      <c r="E64" s="37">
        <v>181.50000000000003</v>
      </c>
      <c r="F64" s="37">
        <v>179.95000000000002</v>
      </c>
      <c r="G64" s="37">
        <v>178.25000000000003</v>
      </c>
      <c r="H64" s="37">
        <v>184.75000000000003</v>
      </c>
      <c r="I64" s="37">
        <v>186.45000000000002</v>
      </c>
      <c r="J64" s="37">
        <v>188.00000000000003</v>
      </c>
      <c r="K64" s="28">
        <v>184.9</v>
      </c>
      <c r="L64" s="28">
        <v>181.65</v>
      </c>
      <c r="M64" s="28">
        <v>94.352029999999999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4457.5</v>
      </c>
      <c r="D65" s="37">
        <v>4487.8</v>
      </c>
      <c r="E65" s="37">
        <v>4409.7000000000007</v>
      </c>
      <c r="F65" s="37">
        <v>4361.9000000000005</v>
      </c>
      <c r="G65" s="37">
        <v>4283.8000000000011</v>
      </c>
      <c r="H65" s="37">
        <v>4535.6000000000004</v>
      </c>
      <c r="I65" s="37">
        <v>4613.7000000000007</v>
      </c>
      <c r="J65" s="37">
        <v>4661.5</v>
      </c>
      <c r="K65" s="28">
        <v>4565.8999999999996</v>
      </c>
      <c r="L65" s="28">
        <v>4440</v>
      </c>
      <c r="M65" s="28">
        <v>2.4608599999999998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1542.25</v>
      </c>
      <c r="D66" s="37">
        <v>1543.5166666666664</v>
      </c>
      <c r="E66" s="37">
        <v>1527.0833333333328</v>
      </c>
      <c r="F66" s="37">
        <v>1511.9166666666663</v>
      </c>
      <c r="G66" s="37">
        <v>1495.4833333333327</v>
      </c>
      <c r="H66" s="37">
        <v>1558.6833333333329</v>
      </c>
      <c r="I66" s="37">
        <v>1575.1166666666663</v>
      </c>
      <c r="J66" s="37">
        <v>1590.2833333333331</v>
      </c>
      <c r="K66" s="28">
        <v>1559.95</v>
      </c>
      <c r="L66" s="28">
        <v>1528.35</v>
      </c>
      <c r="M66" s="28">
        <v>3.8917600000000001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672.15</v>
      </c>
      <c r="D67" s="37">
        <v>665.05000000000007</v>
      </c>
      <c r="E67" s="37">
        <v>655.35000000000014</v>
      </c>
      <c r="F67" s="37">
        <v>638.55000000000007</v>
      </c>
      <c r="G67" s="37">
        <v>628.85000000000014</v>
      </c>
      <c r="H67" s="37">
        <v>681.85000000000014</v>
      </c>
      <c r="I67" s="37">
        <v>691.55000000000018</v>
      </c>
      <c r="J67" s="37">
        <v>708.35000000000014</v>
      </c>
      <c r="K67" s="28">
        <v>674.75</v>
      </c>
      <c r="L67" s="28">
        <v>648.25</v>
      </c>
      <c r="M67" s="28">
        <v>27.80538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799.6</v>
      </c>
      <c r="D68" s="37">
        <v>797.94999999999993</v>
      </c>
      <c r="E68" s="37">
        <v>788.49999999999989</v>
      </c>
      <c r="F68" s="37">
        <v>777.4</v>
      </c>
      <c r="G68" s="37">
        <v>767.94999999999993</v>
      </c>
      <c r="H68" s="37">
        <v>809.04999999999984</v>
      </c>
      <c r="I68" s="37">
        <v>818.49999999999989</v>
      </c>
      <c r="J68" s="37">
        <v>829.5999999999998</v>
      </c>
      <c r="K68" s="28">
        <v>807.4</v>
      </c>
      <c r="L68" s="28">
        <v>786.85</v>
      </c>
      <c r="M68" s="28">
        <v>2.7668499999999998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374</v>
      </c>
      <c r="D69" s="37">
        <v>374.01666666666665</v>
      </c>
      <c r="E69" s="37">
        <v>370.5333333333333</v>
      </c>
      <c r="F69" s="37">
        <v>367.06666666666666</v>
      </c>
      <c r="G69" s="37">
        <v>363.58333333333331</v>
      </c>
      <c r="H69" s="37">
        <v>377.48333333333329</v>
      </c>
      <c r="I69" s="37">
        <v>380.96666666666664</v>
      </c>
      <c r="J69" s="37">
        <v>384.43333333333328</v>
      </c>
      <c r="K69" s="28">
        <v>377.5</v>
      </c>
      <c r="L69" s="28">
        <v>370.55</v>
      </c>
      <c r="M69" s="28">
        <v>13.50553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1121.3</v>
      </c>
      <c r="D70" s="37">
        <v>1113.0666666666666</v>
      </c>
      <c r="E70" s="37">
        <v>1092.2333333333331</v>
      </c>
      <c r="F70" s="37">
        <v>1063.1666666666665</v>
      </c>
      <c r="G70" s="37">
        <v>1042.333333333333</v>
      </c>
      <c r="H70" s="37">
        <v>1142.1333333333332</v>
      </c>
      <c r="I70" s="37">
        <v>1162.9666666666667</v>
      </c>
      <c r="J70" s="37">
        <v>1192.0333333333333</v>
      </c>
      <c r="K70" s="28">
        <v>1133.9000000000001</v>
      </c>
      <c r="L70" s="28">
        <v>1084</v>
      </c>
      <c r="M70" s="28">
        <v>13.07804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380.45</v>
      </c>
      <c r="D71" s="37">
        <v>381.56666666666666</v>
      </c>
      <c r="E71" s="37">
        <v>377.33333333333331</v>
      </c>
      <c r="F71" s="37">
        <v>374.21666666666664</v>
      </c>
      <c r="G71" s="37">
        <v>369.98333333333329</v>
      </c>
      <c r="H71" s="37">
        <v>384.68333333333334</v>
      </c>
      <c r="I71" s="37">
        <v>388.91666666666669</v>
      </c>
      <c r="J71" s="37">
        <v>392.03333333333336</v>
      </c>
      <c r="K71" s="28">
        <v>385.8</v>
      </c>
      <c r="L71" s="28">
        <v>378.45</v>
      </c>
      <c r="M71" s="28">
        <v>55.377510000000001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536.20000000000005</v>
      </c>
      <c r="D72" s="37">
        <v>534.30000000000007</v>
      </c>
      <c r="E72" s="37">
        <v>529.60000000000014</v>
      </c>
      <c r="F72" s="37">
        <v>523.00000000000011</v>
      </c>
      <c r="G72" s="37">
        <v>518.30000000000018</v>
      </c>
      <c r="H72" s="37">
        <v>540.90000000000009</v>
      </c>
      <c r="I72" s="37">
        <v>545.60000000000014</v>
      </c>
      <c r="J72" s="37">
        <v>552.20000000000005</v>
      </c>
      <c r="K72" s="28">
        <v>539</v>
      </c>
      <c r="L72" s="28">
        <v>527.70000000000005</v>
      </c>
      <c r="M72" s="28">
        <v>28.843669999999999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1495.6</v>
      </c>
      <c r="D73" s="37">
        <v>1489.4166666666667</v>
      </c>
      <c r="E73" s="37">
        <v>1471.1833333333334</v>
      </c>
      <c r="F73" s="37">
        <v>1446.7666666666667</v>
      </c>
      <c r="G73" s="37">
        <v>1428.5333333333333</v>
      </c>
      <c r="H73" s="37">
        <v>1513.8333333333335</v>
      </c>
      <c r="I73" s="37">
        <v>1532.0666666666666</v>
      </c>
      <c r="J73" s="37">
        <v>1556.4833333333336</v>
      </c>
      <c r="K73" s="28">
        <v>1507.65</v>
      </c>
      <c r="L73" s="28">
        <v>1465</v>
      </c>
      <c r="M73" s="28">
        <v>2.1587999999999998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2243.75</v>
      </c>
      <c r="D74" s="37">
        <v>2245.8833333333332</v>
      </c>
      <c r="E74" s="37">
        <v>2211.8666666666663</v>
      </c>
      <c r="F74" s="37">
        <v>2179.9833333333331</v>
      </c>
      <c r="G74" s="37">
        <v>2145.9666666666662</v>
      </c>
      <c r="H74" s="37">
        <v>2277.7666666666664</v>
      </c>
      <c r="I74" s="37">
        <v>2311.7833333333328</v>
      </c>
      <c r="J74" s="37">
        <v>2343.6666666666665</v>
      </c>
      <c r="K74" s="28">
        <v>2279.9</v>
      </c>
      <c r="L74" s="28">
        <v>2214</v>
      </c>
      <c r="M74" s="28">
        <v>8.7505500000000005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62.35</v>
      </c>
      <c r="D75" s="37">
        <v>63.033333333333331</v>
      </c>
      <c r="E75" s="37">
        <v>60.816666666666663</v>
      </c>
      <c r="F75" s="37">
        <v>59.283333333333331</v>
      </c>
      <c r="G75" s="37">
        <v>57.066666666666663</v>
      </c>
      <c r="H75" s="37">
        <v>64.566666666666663</v>
      </c>
      <c r="I75" s="37">
        <v>66.783333333333331</v>
      </c>
      <c r="J75" s="37">
        <v>68.316666666666663</v>
      </c>
      <c r="K75" s="28">
        <v>65.25</v>
      </c>
      <c r="L75" s="28">
        <v>61.5</v>
      </c>
      <c r="M75" s="28">
        <v>38.850790000000003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4402.05</v>
      </c>
      <c r="D76" s="37">
        <v>4448.75</v>
      </c>
      <c r="E76" s="37">
        <v>4343.95</v>
      </c>
      <c r="F76" s="37">
        <v>4285.8499999999995</v>
      </c>
      <c r="G76" s="37">
        <v>4181.0499999999993</v>
      </c>
      <c r="H76" s="37">
        <v>4506.8500000000004</v>
      </c>
      <c r="I76" s="37">
        <v>4611.6499999999996</v>
      </c>
      <c r="J76" s="37">
        <v>4669.7500000000009</v>
      </c>
      <c r="K76" s="28">
        <v>4553.55</v>
      </c>
      <c r="L76" s="28">
        <v>4390.6499999999996</v>
      </c>
      <c r="M76" s="28">
        <v>6.11205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4308.8</v>
      </c>
      <c r="D77" s="37">
        <v>4327.916666666667</v>
      </c>
      <c r="E77" s="37">
        <v>4271.8833333333341</v>
      </c>
      <c r="F77" s="37">
        <v>4234.9666666666672</v>
      </c>
      <c r="G77" s="37">
        <v>4178.9333333333343</v>
      </c>
      <c r="H77" s="37">
        <v>4364.8333333333339</v>
      </c>
      <c r="I77" s="37">
        <v>4420.8666666666668</v>
      </c>
      <c r="J77" s="37">
        <v>4457.7833333333338</v>
      </c>
      <c r="K77" s="28">
        <v>4383.95</v>
      </c>
      <c r="L77" s="28">
        <v>4291</v>
      </c>
      <c r="M77" s="28">
        <v>2.5776500000000002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2610.6999999999998</v>
      </c>
      <c r="D78" s="37">
        <v>2630.15</v>
      </c>
      <c r="E78" s="37">
        <v>2580.5500000000002</v>
      </c>
      <c r="F78" s="37">
        <v>2550.4</v>
      </c>
      <c r="G78" s="37">
        <v>2500.8000000000002</v>
      </c>
      <c r="H78" s="37">
        <v>2660.3</v>
      </c>
      <c r="I78" s="37">
        <v>2709.8999999999996</v>
      </c>
      <c r="J78" s="37">
        <v>2740.05</v>
      </c>
      <c r="K78" s="28">
        <v>2679.75</v>
      </c>
      <c r="L78" s="28">
        <v>2600</v>
      </c>
      <c r="M78" s="28">
        <v>2.3752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4295.45</v>
      </c>
      <c r="D79" s="37">
        <v>4321.0166666666673</v>
      </c>
      <c r="E79" s="37">
        <v>4254.5333333333347</v>
      </c>
      <c r="F79" s="37">
        <v>4213.6166666666677</v>
      </c>
      <c r="G79" s="37">
        <v>4147.133333333335</v>
      </c>
      <c r="H79" s="37">
        <v>4361.9333333333343</v>
      </c>
      <c r="I79" s="37">
        <v>4428.4166666666661</v>
      </c>
      <c r="J79" s="37">
        <v>4469.3333333333339</v>
      </c>
      <c r="K79" s="28">
        <v>4387.5</v>
      </c>
      <c r="L79" s="28">
        <v>4280.1000000000004</v>
      </c>
      <c r="M79" s="28">
        <v>6.1171899999999999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2457.15</v>
      </c>
      <c r="D80" s="37">
        <v>2462.8333333333335</v>
      </c>
      <c r="E80" s="37">
        <v>2430.666666666667</v>
      </c>
      <c r="F80" s="37">
        <v>2404.1833333333334</v>
      </c>
      <c r="G80" s="37">
        <v>2372.0166666666669</v>
      </c>
      <c r="H80" s="37">
        <v>2489.3166666666671</v>
      </c>
      <c r="I80" s="37">
        <v>2521.483333333334</v>
      </c>
      <c r="J80" s="37">
        <v>2547.9666666666672</v>
      </c>
      <c r="K80" s="28">
        <v>2495</v>
      </c>
      <c r="L80" s="28">
        <v>2436.35</v>
      </c>
      <c r="M80" s="28">
        <v>8.4057200000000005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447.15</v>
      </c>
      <c r="D81" s="37">
        <v>446.41666666666669</v>
      </c>
      <c r="E81" s="37">
        <v>440.83333333333337</v>
      </c>
      <c r="F81" s="37">
        <v>434.51666666666671</v>
      </c>
      <c r="G81" s="37">
        <v>428.93333333333339</v>
      </c>
      <c r="H81" s="37">
        <v>452.73333333333335</v>
      </c>
      <c r="I81" s="37">
        <v>458.31666666666672</v>
      </c>
      <c r="J81" s="37">
        <v>464.63333333333333</v>
      </c>
      <c r="K81" s="28">
        <v>452</v>
      </c>
      <c r="L81" s="28">
        <v>440.1</v>
      </c>
      <c r="M81" s="28">
        <v>5.5435299999999996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1094.8</v>
      </c>
      <c r="D82" s="37">
        <v>1098.9166666666667</v>
      </c>
      <c r="E82" s="37">
        <v>1076.8833333333334</v>
      </c>
      <c r="F82" s="37">
        <v>1058.9666666666667</v>
      </c>
      <c r="G82" s="37">
        <v>1036.9333333333334</v>
      </c>
      <c r="H82" s="37">
        <v>1116.8333333333335</v>
      </c>
      <c r="I82" s="37">
        <v>1138.8666666666668</v>
      </c>
      <c r="J82" s="37">
        <v>1156.7833333333335</v>
      </c>
      <c r="K82" s="28">
        <v>1120.95</v>
      </c>
      <c r="L82" s="28">
        <v>1081</v>
      </c>
      <c r="M82" s="28">
        <v>1.754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1690.85</v>
      </c>
      <c r="D83" s="37">
        <v>1693.8166666666666</v>
      </c>
      <c r="E83" s="37">
        <v>1637.0333333333333</v>
      </c>
      <c r="F83" s="37">
        <v>1583.2166666666667</v>
      </c>
      <c r="G83" s="37">
        <v>1526.4333333333334</v>
      </c>
      <c r="H83" s="37">
        <v>1747.6333333333332</v>
      </c>
      <c r="I83" s="37">
        <v>1804.4166666666665</v>
      </c>
      <c r="J83" s="37">
        <v>1858.2333333333331</v>
      </c>
      <c r="K83" s="28">
        <v>1750.6</v>
      </c>
      <c r="L83" s="28">
        <v>1640</v>
      </c>
      <c r="M83" s="28">
        <v>9.8925800000000006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151.1</v>
      </c>
      <c r="D84" s="37">
        <v>151.81666666666666</v>
      </c>
      <c r="E84" s="37">
        <v>150.08333333333331</v>
      </c>
      <c r="F84" s="37">
        <v>149.06666666666666</v>
      </c>
      <c r="G84" s="37">
        <v>147.33333333333331</v>
      </c>
      <c r="H84" s="37">
        <v>152.83333333333331</v>
      </c>
      <c r="I84" s="37">
        <v>154.56666666666666</v>
      </c>
      <c r="J84" s="37">
        <v>155.58333333333331</v>
      </c>
      <c r="K84" s="28">
        <v>153.55000000000001</v>
      </c>
      <c r="L84" s="28">
        <v>150.80000000000001</v>
      </c>
      <c r="M84" s="28">
        <v>20.498670000000001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97.4</v>
      </c>
      <c r="D85" s="37">
        <v>97.566666666666677</v>
      </c>
      <c r="E85" s="37">
        <v>96.733333333333348</v>
      </c>
      <c r="F85" s="37">
        <v>96.066666666666677</v>
      </c>
      <c r="G85" s="37">
        <v>95.233333333333348</v>
      </c>
      <c r="H85" s="37">
        <v>98.233333333333348</v>
      </c>
      <c r="I85" s="37">
        <v>99.066666666666691</v>
      </c>
      <c r="J85" s="37">
        <v>99.733333333333348</v>
      </c>
      <c r="K85" s="28">
        <v>98.4</v>
      </c>
      <c r="L85" s="28">
        <v>96.9</v>
      </c>
      <c r="M85" s="28">
        <v>104.90975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290.39999999999998</v>
      </c>
      <c r="D86" s="37">
        <v>286.5</v>
      </c>
      <c r="E86" s="37">
        <v>280.14999999999998</v>
      </c>
      <c r="F86" s="37">
        <v>269.89999999999998</v>
      </c>
      <c r="G86" s="37">
        <v>263.54999999999995</v>
      </c>
      <c r="H86" s="37">
        <v>296.75</v>
      </c>
      <c r="I86" s="37">
        <v>303.10000000000002</v>
      </c>
      <c r="J86" s="37">
        <v>313.35000000000002</v>
      </c>
      <c r="K86" s="28">
        <v>292.85000000000002</v>
      </c>
      <c r="L86" s="28">
        <v>276.25</v>
      </c>
      <c r="M86" s="28">
        <v>45.089440000000003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155.65</v>
      </c>
      <c r="D87" s="37">
        <v>155.25</v>
      </c>
      <c r="E87" s="37">
        <v>153.25</v>
      </c>
      <c r="F87" s="37">
        <v>150.85</v>
      </c>
      <c r="G87" s="37">
        <v>148.85</v>
      </c>
      <c r="H87" s="37">
        <v>157.65</v>
      </c>
      <c r="I87" s="37">
        <v>159.65</v>
      </c>
      <c r="J87" s="37">
        <v>162.05000000000001</v>
      </c>
      <c r="K87" s="28">
        <v>157.25</v>
      </c>
      <c r="L87" s="28">
        <v>152.85</v>
      </c>
      <c r="M87" s="28">
        <v>290.91798999999997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36.950000000000003</v>
      </c>
      <c r="D88" s="37">
        <v>36.966666666666669</v>
      </c>
      <c r="E88" s="37">
        <v>36.333333333333336</v>
      </c>
      <c r="F88" s="37">
        <v>35.716666666666669</v>
      </c>
      <c r="G88" s="37">
        <v>35.083333333333336</v>
      </c>
      <c r="H88" s="37">
        <v>37.583333333333336</v>
      </c>
      <c r="I88" s="37">
        <v>38.216666666666661</v>
      </c>
      <c r="J88" s="37">
        <v>38.833333333333336</v>
      </c>
      <c r="K88" s="28">
        <v>37.6</v>
      </c>
      <c r="L88" s="28">
        <v>36.35</v>
      </c>
      <c r="M88" s="28">
        <v>146.94242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3272.65</v>
      </c>
      <c r="D89" s="37">
        <v>3257.3166666666671</v>
      </c>
      <c r="E89" s="37">
        <v>3232.1333333333341</v>
      </c>
      <c r="F89" s="37">
        <v>3191.6166666666672</v>
      </c>
      <c r="G89" s="37">
        <v>3166.4333333333343</v>
      </c>
      <c r="H89" s="37">
        <v>3297.8333333333339</v>
      </c>
      <c r="I89" s="37">
        <v>3323.0166666666673</v>
      </c>
      <c r="J89" s="37">
        <v>3363.5333333333338</v>
      </c>
      <c r="K89" s="28">
        <v>3282.5</v>
      </c>
      <c r="L89" s="28">
        <v>3216.8</v>
      </c>
      <c r="M89" s="28">
        <v>3.0625800000000001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442</v>
      </c>
      <c r="D90" s="37">
        <v>444.93333333333334</v>
      </c>
      <c r="E90" s="37">
        <v>437.86666666666667</v>
      </c>
      <c r="F90" s="37">
        <v>433.73333333333335</v>
      </c>
      <c r="G90" s="37">
        <v>426.66666666666669</v>
      </c>
      <c r="H90" s="37">
        <v>449.06666666666666</v>
      </c>
      <c r="I90" s="37">
        <v>456.13333333333338</v>
      </c>
      <c r="J90" s="37">
        <v>460.26666666666665</v>
      </c>
      <c r="K90" s="28">
        <v>452</v>
      </c>
      <c r="L90" s="28">
        <v>440.8</v>
      </c>
      <c r="M90" s="28">
        <v>7.1363200000000004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747.3</v>
      </c>
      <c r="D91" s="37">
        <v>741.7833333333333</v>
      </c>
      <c r="E91" s="37">
        <v>733.56666666666661</v>
      </c>
      <c r="F91" s="37">
        <v>719.83333333333326</v>
      </c>
      <c r="G91" s="37">
        <v>711.61666666666656</v>
      </c>
      <c r="H91" s="37">
        <v>755.51666666666665</v>
      </c>
      <c r="I91" s="37">
        <v>763.73333333333335</v>
      </c>
      <c r="J91" s="37">
        <v>777.4666666666667</v>
      </c>
      <c r="K91" s="28">
        <v>750</v>
      </c>
      <c r="L91" s="28">
        <v>728.05</v>
      </c>
      <c r="M91" s="28">
        <v>26.396820000000002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464</v>
      </c>
      <c r="D92" s="37">
        <v>465.84999999999997</v>
      </c>
      <c r="E92" s="37">
        <v>458.19999999999993</v>
      </c>
      <c r="F92" s="37">
        <v>452.4</v>
      </c>
      <c r="G92" s="37">
        <v>444.74999999999994</v>
      </c>
      <c r="H92" s="37">
        <v>471.64999999999992</v>
      </c>
      <c r="I92" s="37">
        <v>479.2999999999999</v>
      </c>
      <c r="J92" s="37">
        <v>485.09999999999991</v>
      </c>
      <c r="K92" s="28">
        <v>473.5</v>
      </c>
      <c r="L92" s="28">
        <v>460.05</v>
      </c>
      <c r="M92" s="28">
        <v>2.9350299999999998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1672.2</v>
      </c>
      <c r="D93" s="37">
        <v>1671.5833333333333</v>
      </c>
      <c r="E93" s="37">
        <v>1658.1666666666665</v>
      </c>
      <c r="F93" s="37">
        <v>1644.1333333333332</v>
      </c>
      <c r="G93" s="37">
        <v>1630.7166666666665</v>
      </c>
      <c r="H93" s="37">
        <v>1685.6166666666666</v>
      </c>
      <c r="I93" s="37">
        <v>1699.0333333333331</v>
      </c>
      <c r="J93" s="37">
        <v>1713.0666666666666</v>
      </c>
      <c r="K93" s="28">
        <v>1685</v>
      </c>
      <c r="L93" s="28">
        <v>1657.55</v>
      </c>
      <c r="M93" s="28">
        <v>8.2293299999999991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1664</v>
      </c>
      <c r="D94" s="37">
        <v>1664.3</v>
      </c>
      <c r="E94" s="37">
        <v>1650</v>
      </c>
      <c r="F94" s="37">
        <v>1636</v>
      </c>
      <c r="G94" s="37">
        <v>1621.7</v>
      </c>
      <c r="H94" s="37">
        <v>1678.3</v>
      </c>
      <c r="I94" s="37">
        <v>1692.5999999999997</v>
      </c>
      <c r="J94" s="37">
        <v>1706.6</v>
      </c>
      <c r="K94" s="28">
        <v>1678.6</v>
      </c>
      <c r="L94" s="28">
        <v>1650.3</v>
      </c>
      <c r="M94" s="28">
        <v>7.7829600000000001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503.25</v>
      </c>
      <c r="D95" s="37">
        <v>501.09999999999997</v>
      </c>
      <c r="E95" s="37">
        <v>494.64999999999992</v>
      </c>
      <c r="F95" s="37">
        <v>486.04999999999995</v>
      </c>
      <c r="G95" s="37">
        <v>479.59999999999991</v>
      </c>
      <c r="H95" s="37">
        <v>509.69999999999993</v>
      </c>
      <c r="I95" s="37">
        <v>516.15</v>
      </c>
      <c r="J95" s="37">
        <v>524.75</v>
      </c>
      <c r="K95" s="28">
        <v>507.55</v>
      </c>
      <c r="L95" s="28">
        <v>492.5</v>
      </c>
      <c r="M95" s="28">
        <v>18.379020000000001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259.05</v>
      </c>
      <c r="D96" s="37">
        <v>259.51666666666671</v>
      </c>
      <c r="E96" s="37">
        <v>255.88333333333344</v>
      </c>
      <c r="F96" s="37">
        <v>252.71666666666675</v>
      </c>
      <c r="G96" s="37">
        <v>249.08333333333348</v>
      </c>
      <c r="H96" s="37">
        <v>262.68333333333339</v>
      </c>
      <c r="I96" s="37">
        <v>266.31666666666672</v>
      </c>
      <c r="J96" s="37">
        <v>269.48333333333335</v>
      </c>
      <c r="K96" s="28">
        <v>263.14999999999998</v>
      </c>
      <c r="L96" s="28">
        <v>256.35000000000002</v>
      </c>
      <c r="M96" s="28">
        <v>6.6368600000000004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1163.75</v>
      </c>
      <c r="D97" s="37">
        <v>1166.5166666666667</v>
      </c>
      <c r="E97" s="37">
        <v>1158.2333333333333</v>
      </c>
      <c r="F97" s="37">
        <v>1152.7166666666667</v>
      </c>
      <c r="G97" s="37">
        <v>1144.4333333333334</v>
      </c>
      <c r="H97" s="37">
        <v>1172.0333333333333</v>
      </c>
      <c r="I97" s="37">
        <v>1180.3166666666666</v>
      </c>
      <c r="J97" s="37">
        <v>1185.8333333333333</v>
      </c>
      <c r="K97" s="28">
        <v>1174.8</v>
      </c>
      <c r="L97" s="28">
        <v>1161</v>
      </c>
      <c r="M97" s="28">
        <v>30.066389999999998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2146.0500000000002</v>
      </c>
      <c r="D98" s="37">
        <v>2157.5666666666671</v>
      </c>
      <c r="E98" s="37">
        <v>2123.3833333333341</v>
      </c>
      <c r="F98" s="37">
        <v>2100.7166666666672</v>
      </c>
      <c r="G98" s="37">
        <v>2066.5333333333342</v>
      </c>
      <c r="H98" s="37">
        <v>2180.233333333334</v>
      </c>
      <c r="I98" s="37">
        <v>2214.4166666666674</v>
      </c>
      <c r="J98" s="37">
        <v>2237.0833333333339</v>
      </c>
      <c r="K98" s="28">
        <v>2191.75</v>
      </c>
      <c r="L98" s="28">
        <v>2134.9</v>
      </c>
      <c r="M98" s="28">
        <v>4.1352399999999996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1470.35</v>
      </c>
      <c r="D99" s="37">
        <v>1473.6500000000003</v>
      </c>
      <c r="E99" s="37">
        <v>1462.6000000000006</v>
      </c>
      <c r="F99" s="37">
        <v>1454.8500000000004</v>
      </c>
      <c r="G99" s="37">
        <v>1443.8000000000006</v>
      </c>
      <c r="H99" s="37">
        <v>1481.4000000000005</v>
      </c>
      <c r="I99" s="37">
        <v>1492.4500000000003</v>
      </c>
      <c r="J99" s="37">
        <v>1500.2000000000005</v>
      </c>
      <c r="K99" s="28">
        <v>1484.7</v>
      </c>
      <c r="L99" s="28">
        <v>1465.9</v>
      </c>
      <c r="M99" s="28">
        <v>71.478570000000005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538.20000000000005</v>
      </c>
      <c r="D100" s="37">
        <v>540.7833333333333</v>
      </c>
      <c r="E100" s="37">
        <v>531.31666666666661</v>
      </c>
      <c r="F100" s="37">
        <v>524.43333333333328</v>
      </c>
      <c r="G100" s="37">
        <v>514.96666666666658</v>
      </c>
      <c r="H100" s="37">
        <v>547.66666666666663</v>
      </c>
      <c r="I100" s="37">
        <v>557.13333333333333</v>
      </c>
      <c r="J100" s="37">
        <v>564.01666666666665</v>
      </c>
      <c r="K100" s="28">
        <v>550.25</v>
      </c>
      <c r="L100" s="28">
        <v>533.9</v>
      </c>
      <c r="M100" s="28">
        <v>59.766620000000003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1152.55</v>
      </c>
      <c r="D101" s="37">
        <v>1152.5833333333333</v>
      </c>
      <c r="E101" s="37">
        <v>1145.2166666666665</v>
      </c>
      <c r="F101" s="37">
        <v>1137.8833333333332</v>
      </c>
      <c r="G101" s="37">
        <v>1130.5166666666664</v>
      </c>
      <c r="H101" s="37">
        <v>1159.9166666666665</v>
      </c>
      <c r="I101" s="37">
        <v>1167.2833333333333</v>
      </c>
      <c r="J101" s="37">
        <v>1174.6166666666666</v>
      </c>
      <c r="K101" s="28">
        <v>1159.95</v>
      </c>
      <c r="L101" s="28">
        <v>1145.25</v>
      </c>
      <c r="M101" s="28">
        <v>5.4744599999999997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2294.15</v>
      </c>
      <c r="D102" s="37">
        <v>2297.0166666666669</v>
      </c>
      <c r="E102" s="37">
        <v>2277.1333333333337</v>
      </c>
      <c r="F102" s="37">
        <v>2260.1166666666668</v>
      </c>
      <c r="G102" s="37">
        <v>2240.2333333333336</v>
      </c>
      <c r="H102" s="37">
        <v>2314.0333333333338</v>
      </c>
      <c r="I102" s="37">
        <v>2333.916666666667</v>
      </c>
      <c r="J102" s="37">
        <v>2350.9333333333338</v>
      </c>
      <c r="K102" s="28">
        <v>2316.9</v>
      </c>
      <c r="L102" s="28">
        <v>2280</v>
      </c>
      <c r="M102" s="28">
        <v>13.3849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569.5</v>
      </c>
      <c r="D103" s="37">
        <v>579.31666666666661</v>
      </c>
      <c r="E103" s="37">
        <v>558.33333333333326</v>
      </c>
      <c r="F103" s="37">
        <v>547.16666666666663</v>
      </c>
      <c r="G103" s="37">
        <v>526.18333333333328</v>
      </c>
      <c r="H103" s="37">
        <v>590.48333333333323</v>
      </c>
      <c r="I103" s="37">
        <v>611.46666666666658</v>
      </c>
      <c r="J103" s="37">
        <v>622.63333333333321</v>
      </c>
      <c r="K103" s="28">
        <v>600.29999999999995</v>
      </c>
      <c r="L103" s="28">
        <v>568.15</v>
      </c>
      <c r="M103" s="28">
        <v>234.97993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1484.9</v>
      </c>
      <c r="D104" s="37">
        <v>1463.7333333333333</v>
      </c>
      <c r="E104" s="37">
        <v>1431.1666666666667</v>
      </c>
      <c r="F104" s="37">
        <v>1377.4333333333334</v>
      </c>
      <c r="G104" s="37">
        <v>1344.8666666666668</v>
      </c>
      <c r="H104" s="37">
        <v>1517.4666666666667</v>
      </c>
      <c r="I104" s="37">
        <v>1550.0333333333333</v>
      </c>
      <c r="J104" s="37">
        <v>1603.7666666666667</v>
      </c>
      <c r="K104" s="28">
        <v>1496.3</v>
      </c>
      <c r="L104" s="28">
        <v>1410</v>
      </c>
      <c r="M104" s="28">
        <v>19.133710000000001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113.75</v>
      </c>
      <c r="D105" s="37">
        <v>113.43333333333334</v>
      </c>
      <c r="E105" s="37">
        <v>112.21666666666667</v>
      </c>
      <c r="F105" s="37">
        <v>110.68333333333334</v>
      </c>
      <c r="G105" s="37">
        <v>109.46666666666667</v>
      </c>
      <c r="H105" s="37">
        <v>114.96666666666667</v>
      </c>
      <c r="I105" s="37">
        <v>116.18333333333334</v>
      </c>
      <c r="J105" s="37">
        <v>117.71666666666667</v>
      </c>
      <c r="K105" s="28">
        <v>114.65</v>
      </c>
      <c r="L105" s="28">
        <v>111.9</v>
      </c>
      <c r="M105" s="28">
        <v>61.429180000000002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269.35000000000002</v>
      </c>
      <c r="D106" s="37">
        <v>269.25</v>
      </c>
      <c r="E106" s="37">
        <v>265.35000000000002</v>
      </c>
      <c r="F106" s="37">
        <v>261.35000000000002</v>
      </c>
      <c r="G106" s="37">
        <v>257.45000000000005</v>
      </c>
      <c r="H106" s="37">
        <v>273.25</v>
      </c>
      <c r="I106" s="37">
        <v>277.14999999999998</v>
      </c>
      <c r="J106" s="37">
        <v>281.14999999999998</v>
      </c>
      <c r="K106" s="28">
        <v>273.14999999999998</v>
      </c>
      <c r="L106" s="28">
        <v>265.25</v>
      </c>
      <c r="M106" s="28">
        <v>50.26164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2048.65</v>
      </c>
      <c r="D107" s="37">
        <v>2040.2166666666665</v>
      </c>
      <c r="E107" s="37">
        <v>2026.4333333333329</v>
      </c>
      <c r="F107" s="37">
        <v>2004.2166666666665</v>
      </c>
      <c r="G107" s="37">
        <v>1990.4333333333329</v>
      </c>
      <c r="H107" s="37">
        <v>2062.4333333333329</v>
      </c>
      <c r="I107" s="37">
        <v>2076.2166666666662</v>
      </c>
      <c r="J107" s="37">
        <v>2098.4333333333329</v>
      </c>
      <c r="K107" s="28">
        <v>2054</v>
      </c>
      <c r="L107" s="28">
        <v>2018</v>
      </c>
      <c r="M107" s="28">
        <v>25.405239999999999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310.14999999999998</v>
      </c>
      <c r="D108" s="37">
        <v>310.88333333333338</v>
      </c>
      <c r="E108" s="37">
        <v>307.46666666666675</v>
      </c>
      <c r="F108" s="37">
        <v>304.78333333333336</v>
      </c>
      <c r="G108" s="37">
        <v>301.36666666666673</v>
      </c>
      <c r="H108" s="37">
        <v>313.56666666666678</v>
      </c>
      <c r="I108" s="37">
        <v>316.98333333333341</v>
      </c>
      <c r="J108" s="37">
        <v>319.6666666666668</v>
      </c>
      <c r="K108" s="28">
        <v>314.3</v>
      </c>
      <c r="L108" s="28">
        <v>308.2</v>
      </c>
      <c r="M108" s="28">
        <v>11.486190000000001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2390.4</v>
      </c>
      <c r="D109" s="37">
        <v>2399.6</v>
      </c>
      <c r="E109" s="37">
        <v>2371</v>
      </c>
      <c r="F109" s="37">
        <v>2351.6</v>
      </c>
      <c r="G109" s="37">
        <v>2323</v>
      </c>
      <c r="H109" s="37">
        <v>2419</v>
      </c>
      <c r="I109" s="37">
        <v>2447.5999999999995</v>
      </c>
      <c r="J109" s="37">
        <v>2467</v>
      </c>
      <c r="K109" s="28">
        <v>2428.1999999999998</v>
      </c>
      <c r="L109" s="28">
        <v>2380.1999999999998</v>
      </c>
      <c r="M109" s="28">
        <v>41.67353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730.3</v>
      </c>
      <c r="D110" s="37">
        <v>732.66666666666663</v>
      </c>
      <c r="E110" s="37">
        <v>725.43333333333328</v>
      </c>
      <c r="F110" s="37">
        <v>720.56666666666661</v>
      </c>
      <c r="G110" s="37">
        <v>713.33333333333326</v>
      </c>
      <c r="H110" s="37">
        <v>737.5333333333333</v>
      </c>
      <c r="I110" s="37">
        <v>744.76666666666665</v>
      </c>
      <c r="J110" s="37">
        <v>749.63333333333333</v>
      </c>
      <c r="K110" s="28">
        <v>739.9</v>
      </c>
      <c r="L110" s="28">
        <v>727.8</v>
      </c>
      <c r="M110" s="28">
        <v>160.46383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1328.3</v>
      </c>
      <c r="D111" s="37">
        <v>1330.9166666666667</v>
      </c>
      <c r="E111" s="37">
        <v>1315.3333333333335</v>
      </c>
      <c r="F111" s="37">
        <v>1302.3666666666668</v>
      </c>
      <c r="G111" s="37">
        <v>1286.7833333333335</v>
      </c>
      <c r="H111" s="37">
        <v>1343.8833333333334</v>
      </c>
      <c r="I111" s="37">
        <v>1359.4666666666669</v>
      </c>
      <c r="J111" s="37">
        <v>1372.4333333333334</v>
      </c>
      <c r="K111" s="28">
        <v>1346.5</v>
      </c>
      <c r="L111" s="28">
        <v>1317.95</v>
      </c>
      <c r="M111" s="28">
        <v>6.4987000000000004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500.9</v>
      </c>
      <c r="D112" s="37">
        <v>499.98333333333335</v>
      </c>
      <c r="E112" s="37">
        <v>494.91666666666669</v>
      </c>
      <c r="F112" s="37">
        <v>488.93333333333334</v>
      </c>
      <c r="G112" s="37">
        <v>483.86666666666667</v>
      </c>
      <c r="H112" s="37">
        <v>505.9666666666667</v>
      </c>
      <c r="I112" s="37">
        <v>511.0333333333333</v>
      </c>
      <c r="J112" s="37">
        <v>517.01666666666665</v>
      </c>
      <c r="K112" s="28">
        <v>505.05</v>
      </c>
      <c r="L112" s="28">
        <v>494</v>
      </c>
      <c r="M112" s="28">
        <v>9.7868300000000001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621.25</v>
      </c>
      <c r="D113" s="37">
        <v>624.48333333333335</v>
      </c>
      <c r="E113" s="37">
        <v>616.76666666666665</v>
      </c>
      <c r="F113" s="37">
        <v>612.2833333333333</v>
      </c>
      <c r="G113" s="37">
        <v>604.56666666666661</v>
      </c>
      <c r="H113" s="37">
        <v>628.9666666666667</v>
      </c>
      <c r="I113" s="37">
        <v>636.68333333333339</v>
      </c>
      <c r="J113" s="37">
        <v>641.16666666666674</v>
      </c>
      <c r="K113" s="28">
        <v>632.20000000000005</v>
      </c>
      <c r="L113" s="28">
        <v>620</v>
      </c>
      <c r="M113" s="28">
        <v>2.2894600000000001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39.700000000000003</v>
      </c>
      <c r="D114" s="37">
        <v>39.433333333333337</v>
      </c>
      <c r="E114" s="37">
        <v>39.016666666666673</v>
      </c>
      <c r="F114" s="37">
        <v>38.333333333333336</v>
      </c>
      <c r="G114" s="37">
        <v>37.916666666666671</v>
      </c>
      <c r="H114" s="37">
        <v>40.116666666666674</v>
      </c>
      <c r="I114" s="37">
        <v>40.533333333333331</v>
      </c>
      <c r="J114" s="37">
        <v>41.216666666666676</v>
      </c>
      <c r="K114" s="28">
        <v>39.85</v>
      </c>
      <c r="L114" s="28">
        <v>38.75</v>
      </c>
      <c r="M114" s="28">
        <v>441.62139000000002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250.65</v>
      </c>
      <c r="D115" s="37">
        <v>251.5</v>
      </c>
      <c r="E115" s="37">
        <v>248.65</v>
      </c>
      <c r="F115" s="37">
        <v>246.65</v>
      </c>
      <c r="G115" s="37">
        <v>243.8</v>
      </c>
      <c r="H115" s="37">
        <v>253.5</v>
      </c>
      <c r="I115" s="37">
        <v>256.35000000000002</v>
      </c>
      <c r="J115" s="37">
        <v>258.35000000000002</v>
      </c>
      <c r="K115" s="28">
        <v>254.35</v>
      </c>
      <c r="L115" s="28">
        <v>249.5</v>
      </c>
      <c r="M115" s="28">
        <v>256.56796000000003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4322.6499999999996</v>
      </c>
      <c r="D116" s="37">
        <v>4374.2</v>
      </c>
      <c r="E116" s="37">
        <v>4258.45</v>
      </c>
      <c r="F116" s="37">
        <v>4194.25</v>
      </c>
      <c r="G116" s="37">
        <v>4078.5</v>
      </c>
      <c r="H116" s="37">
        <v>4438.3999999999996</v>
      </c>
      <c r="I116" s="37">
        <v>4554.1499999999996</v>
      </c>
      <c r="J116" s="37">
        <v>4618.3499999999995</v>
      </c>
      <c r="K116" s="28">
        <v>4489.95</v>
      </c>
      <c r="L116" s="28">
        <v>4310</v>
      </c>
      <c r="M116" s="28">
        <v>0.97082999999999997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153.9</v>
      </c>
      <c r="D117" s="37">
        <v>153.61666666666667</v>
      </c>
      <c r="E117" s="37">
        <v>151.63333333333335</v>
      </c>
      <c r="F117" s="37">
        <v>149.36666666666667</v>
      </c>
      <c r="G117" s="37">
        <v>147.38333333333335</v>
      </c>
      <c r="H117" s="37">
        <v>155.88333333333335</v>
      </c>
      <c r="I117" s="37">
        <v>157.8666666666667</v>
      </c>
      <c r="J117" s="37">
        <v>160.13333333333335</v>
      </c>
      <c r="K117" s="28">
        <v>155.6</v>
      </c>
      <c r="L117" s="28">
        <v>151.35</v>
      </c>
      <c r="M117" s="28">
        <v>23.16864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238.5</v>
      </c>
      <c r="D118" s="37">
        <v>239.54999999999998</v>
      </c>
      <c r="E118" s="37">
        <v>235.09999999999997</v>
      </c>
      <c r="F118" s="37">
        <v>231.7</v>
      </c>
      <c r="G118" s="37">
        <v>227.24999999999997</v>
      </c>
      <c r="H118" s="37">
        <v>242.94999999999996</v>
      </c>
      <c r="I118" s="37">
        <v>247.39999999999995</v>
      </c>
      <c r="J118" s="37">
        <v>250.79999999999995</v>
      </c>
      <c r="K118" s="28">
        <v>244</v>
      </c>
      <c r="L118" s="28">
        <v>236.15</v>
      </c>
      <c r="M118" s="28">
        <v>80.181430000000006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118.95</v>
      </c>
      <c r="D119" s="37">
        <v>119.3</v>
      </c>
      <c r="E119" s="37">
        <v>117.64999999999999</v>
      </c>
      <c r="F119" s="37">
        <v>116.35</v>
      </c>
      <c r="G119" s="37">
        <v>114.69999999999999</v>
      </c>
      <c r="H119" s="37">
        <v>120.6</v>
      </c>
      <c r="I119" s="37">
        <v>122.25</v>
      </c>
      <c r="J119" s="37">
        <v>123.55</v>
      </c>
      <c r="K119" s="28">
        <v>120.95</v>
      </c>
      <c r="L119" s="28">
        <v>118</v>
      </c>
      <c r="M119" s="28">
        <v>211.34412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774.7</v>
      </c>
      <c r="D120" s="37">
        <v>780.15</v>
      </c>
      <c r="E120" s="37">
        <v>767.55</v>
      </c>
      <c r="F120" s="37">
        <v>760.4</v>
      </c>
      <c r="G120" s="37">
        <v>747.8</v>
      </c>
      <c r="H120" s="37">
        <v>787.3</v>
      </c>
      <c r="I120" s="37">
        <v>799.90000000000009</v>
      </c>
      <c r="J120" s="37">
        <v>807.05</v>
      </c>
      <c r="K120" s="28">
        <v>792.75</v>
      </c>
      <c r="L120" s="28">
        <v>773</v>
      </c>
      <c r="M120" s="28">
        <v>24.964230000000001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21.45</v>
      </c>
      <c r="D121" s="37">
        <v>21.516666666666666</v>
      </c>
      <c r="E121" s="37">
        <v>21.333333333333332</v>
      </c>
      <c r="F121" s="37">
        <v>21.216666666666665</v>
      </c>
      <c r="G121" s="37">
        <v>21.033333333333331</v>
      </c>
      <c r="H121" s="37">
        <v>21.633333333333333</v>
      </c>
      <c r="I121" s="37">
        <v>21.81666666666667</v>
      </c>
      <c r="J121" s="37">
        <v>21.933333333333334</v>
      </c>
      <c r="K121" s="28">
        <v>21.7</v>
      </c>
      <c r="L121" s="28">
        <v>21.4</v>
      </c>
      <c r="M121" s="28">
        <v>80.405820000000006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373.15</v>
      </c>
      <c r="D122" s="37">
        <v>376.36666666666662</v>
      </c>
      <c r="E122" s="37">
        <v>368.03333333333325</v>
      </c>
      <c r="F122" s="37">
        <v>362.91666666666663</v>
      </c>
      <c r="G122" s="37">
        <v>354.58333333333326</v>
      </c>
      <c r="H122" s="37">
        <v>381.48333333333323</v>
      </c>
      <c r="I122" s="37">
        <v>389.81666666666661</v>
      </c>
      <c r="J122" s="37">
        <v>394.93333333333322</v>
      </c>
      <c r="K122" s="28">
        <v>384.7</v>
      </c>
      <c r="L122" s="28">
        <v>371.25</v>
      </c>
      <c r="M122" s="28">
        <v>31.213450000000002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222.05</v>
      </c>
      <c r="D123" s="37">
        <v>222.61666666666667</v>
      </c>
      <c r="E123" s="37">
        <v>218.73333333333335</v>
      </c>
      <c r="F123" s="37">
        <v>215.41666666666669</v>
      </c>
      <c r="G123" s="37">
        <v>211.53333333333336</v>
      </c>
      <c r="H123" s="37">
        <v>225.93333333333334</v>
      </c>
      <c r="I123" s="37">
        <v>229.81666666666666</v>
      </c>
      <c r="J123" s="37">
        <v>233.13333333333333</v>
      </c>
      <c r="K123" s="28">
        <v>226.5</v>
      </c>
      <c r="L123" s="28">
        <v>219.3</v>
      </c>
      <c r="M123" s="28">
        <v>49.362819999999999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935.4</v>
      </c>
      <c r="D124" s="37">
        <v>932.61666666666667</v>
      </c>
      <c r="E124" s="37">
        <v>926.7833333333333</v>
      </c>
      <c r="F124" s="37">
        <v>918.16666666666663</v>
      </c>
      <c r="G124" s="37">
        <v>912.33333333333326</v>
      </c>
      <c r="H124" s="37">
        <v>941.23333333333335</v>
      </c>
      <c r="I124" s="37">
        <v>947.06666666666661</v>
      </c>
      <c r="J124" s="37">
        <v>955.68333333333339</v>
      </c>
      <c r="K124" s="28">
        <v>938.45</v>
      </c>
      <c r="L124" s="28">
        <v>924</v>
      </c>
      <c r="M124" s="28">
        <v>23.11242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4509.45</v>
      </c>
      <c r="D125" s="37">
        <v>4548.1500000000005</v>
      </c>
      <c r="E125" s="37">
        <v>4456.3000000000011</v>
      </c>
      <c r="F125" s="37">
        <v>4403.1500000000005</v>
      </c>
      <c r="G125" s="37">
        <v>4311.3000000000011</v>
      </c>
      <c r="H125" s="37">
        <v>4601.3000000000011</v>
      </c>
      <c r="I125" s="37">
        <v>4693.1500000000015</v>
      </c>
      <c r="J125" s="37">
        <v>4746.3000000000011</v>
      </c>
      <c r="K125" s="28">
        <v>4640</v>
      </c>
      <c r="L125" s="28">
        <v>4495</v>
      </c>
      <c r="M125" s="28">
        <v>3.2694100000000001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1906.85</v>
      </c>
      <c r="D126" s="37">
        <v>1904.6833333333334</v>
      </c>
      <c r="E126" s="37">
        <v>1896.3666666666668</v>
      </c>
      <c r="F126" s="37">
        <v>1885.8833333333334</v>
      </c>
      <c r="G126" s="37">
        <v>1877.5666666666668</v>
      </c>
      <c r="H126" s="37">
        <v>1915.1666666666667</v>
      </c>
      <c r="I126" s="37">
        <v>1923.4833333333333</v>
      </c>
      <c r="J126" s="37">
        <v>1933.9666666666667</v>
      </c>
      <c r="K126" s="28">
        <v>1913</v>
      </c>
      <c r="L126" s="28">
        <v>1894.2</v>
      </c>
      <c r="M126" s="28">
        <v>53.99145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2014.15</v>
      </c>
      <c r="D127" s="37">
        <v>2008.1666666666667</v>
      </c>
      <c r="E127" s="37">
        <v>1996.3333333333335</v>
      </c>
      <c r="F127" s="37">
        <v>1978.5166666666667</v>
      </c>
      <c r="G127" s="37">
        <v>1966.6833333333334</v>
      </c>
      <c r="H127" s="37">
        <v>2025.9833333333336</v>
      </c>
      <c r="I127" s="37">
        <v>2037.8166666666671</v>
      </c>
      <c r="J127" s="37">
        <v>2055.6333333333337</v>
      </c>
      <c r="K127" s="28">
        <v>2020</v>
      </c>
      <c r="L127" s="28">
        <v>1990.35</v>
      </c>
      <c r="M127" s="28">
        <v>9.9186200000000007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1065.75</v>
      </c>
      <c r="D128" s="37">
        <v>1058.3333333333333</v>
      </c>
      <c r="E128" s="37">
        <v>1021.6666666666665</v>
      </c>
      <c r="F128" s="37">
        <v>977.58333333333326</v>
      </c>
      <c r="G128" s="37">
        <v>940.91666666666652</v>
      </c>
      <c r="H128" s="37">
        <v>1102.4166666666665</v>
      </c>
      <c r="I128" s="37">
        <v>1139.083333333333</v>
      </c>
      <c r="J128" s="37">
        <v>1183.1666666666665</v>
      </c>
      <c r="K128" s="28">
        <v>1095</v>
      </c>
      <c r="L128" s="28">
        <v>1014.25</v>
      </c>
      <c r="M128" s="28">
        <v>8.7273200000000006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302.2</v>
      </c>
      <c r="D129" s="37">
        <v>300.05</v>
      </c>
      <c r="E129" s="37">
        <v>297.10000000000002</v>
      </c>
      <c r="F129" s="37">
        <v>292</v>
      </c>
      <c r="G129" s="37">
        <v>289.05</v>
      </c>
      <c r="H129" s="37">
        <v>305.15000000000003</v>
      </c>
      <c r="I129" s="37">
        <v>308.09999999999997</v>
      </c>
      <c r="J129" s="37">
        <v>313.20000000000005</v>
      </c>
      <c r="K129" s="28">
        <v>303</v>
      </c>
      <c r="L129" s="28">
        <v>294.95</v>
      </c>
      <c r="M129" s="28">
        <v>4.8320499999999997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732.65</v>
      </c>
      <c r="D130" s="37">
        <v>730.23333333333323</v>
      </c>
      <c r="E130" s="37">
        <v>722.96666666666647</v>
      </c>
      <c r="F130" s="37">
        <v>713.28333333333319</v>
      </c>
      <c r="G130" s="37">
        <v>706.01666666666642</v>
      </c>
      <c r="H130" s="37">
        <v>739.91666666666652</v>
      </c>
      <c r="I130" s="37">
        <v>747.18333333333317</v>
      </c>
      <c r="J130" s="37">
        <v>756.86666666666656</v>
      </c>
      <c r="K130" s="28">
        <v>737.5</v>
      </c>
      <c r="L130" s="28">
        <v>720.55</v>
      </c>
      <c r="M130" s="28">
        <v>59.465760000000003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532.85</v>
      </c>
      <c r="D131" s="37">
        <v>531.9</v>
      </c>
      <c r="E131" s="37">
        <v>519.4</v>
      </c>
      <c r="F131" s="37">
        <v>505.95000000000005</v>
      </c>
      <c r="G131" s="37">
        <v>493.45000000000005</v>
      </c>
      <c r="H131" s="37">
        <v>545.34999999999991</v>
      </c>
      <c r="I131" s="37">
        <v>557.84999999999991</v>
      </c>
      <c r="J131" s="37">
        <v>571.29999999999984</v>
      </c>
      <c r="K131" s="28">
        <v>544.4</v>
      </c>
      <c r="L131" s="28">
        <v>518.45000000000005</v>
      </c>
      <c r="M131" s="28">
        <v>187.78369000000001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2636.5</v>
      </c>
      <c r="D132" s="37">
        <v>2631.65</v>
      </c>
      <c r="E132" s="37">
        <v>2606.3000000000002</v>
      </c>
      <c r="F132" s="37">
        <v>2576.1</v>
      </c>
      <c r="G132" s="37">
        <v>2550.75</v>
      </c>
      <c r="H132" s="37">
        <v>2661.8500000000004</v>
      </c>
      <c r="I132" s="37">
        <v>2687.2</v>
      </c>
      <c r="J132" s="37">
        <v>2717.4000000000005</v>
      </c>
      <c r="K132" s="28">
        <v>2657</v>
      </c>
      <c r="L132" s="28">
        <v>2601.4499999999998</v>
      </c>
      <c r="M132" s="28">
        <v>13.862410000000001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1753.85</v>
      </c>
      <c r="D133" s="37">
        <v>1759.8666666666668</v>
      </c>
      <c r="E133" s="37">
        <v>1740.9833333333336</v>
      </c>
      <c r="F133" s="37">
        <v>1728.1166666666668</v>
      </c>
      <c r="G133" s="37">
        <v>1709.2333333333336</v>
      </c>
      <c r="H133" s="37">
        <v>1772.7333333333336</v>
      </c>
      <c r="I133" s="37">
        <v>1791.6166666666668</v>
      </c>
      <c r="J133" s="37">
        <v>1804.4833333333336</v>
      </c>
      <c r="K133" s="28">
        <v>1778.75</v>
      </c>
      <c r="L133" s="28">
        <v>1747</v>
      </c>
      <c r="M133" s="28">
        <v>28.484079999999999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80.599999999999994</v>
      </c>
      <c r="D134" s="37">
        <v>80.983333333333334</v>
      </c>
      <c r="E134" s="37">
        <v>79.616666666666674</v>
      </c>
      <c r="F134" s="37">
        <v>78.63333333333334</v>
      </c>
      <c r="G134" s="37">
        <v>77.26666666666668</v>
      </c>
      <c r="H134" s="37">
        <v>81.966666666666669</v>
      </c>
      <c r="I134" s="37">
        <v>83.333333333333314</v>
      </c>
      <c r="J134" s="37">
        <v>84.316666666666663</v>
      </c>
      <c r="K134" s="28">
        <v>82.35</v>
      </c>
      <c r="L134" s="28">
        <v>80</v>
      </c>
      <c r="M134" s="28">
        <v>149.77834999999999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5105.3</v>
      </c>
      <c r="D135" s="37">
        <v>5103.0999999999995</v>
      </c>
      <c r="E135" s="37">
        <v>5057.1999999999989</v>
      </c>
      <c r="F135" s="37">
        <v>5009.0999999999995</v>
      </c>
      <c r="G135" s="37">
        <v>4963.1999999999989</v>
      </c>
      <c r="H135" s="37">
        <v>5151.1999999999989</v>
      </c>
      <c r="I135" s="37">
        <v>5197.0999999999985</v>
      </c>
      <c r="J135" s="37">
        <v>5245.1999999999989</v>
      </c>
      <c r="K135" s="28">
        <v>5149</v>
      </c>
      <c r="L135" s="28">
        <v>5055</v>
      </c>
      <c r="M135" s="28">
        <v>2.26112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358.95</v>
      </c>
      <c r="D136" s="37">
        <v>359.90000000000003</v>
      </c>
      <c r="E136" s="37">
        <v>356.60000000000008</v>
      </c>
      <c r="F136" s="37">
        <v>354.25000000000006</v>
      </c>
      <c r="G136" s="37">
        <v>350.9500000000001</v>
      </c>
      <c r="H136" s="37">
        <v>362.25000000000006</v>
      </c>
      <c r="I136" s="37">
        <v>365.55</v>
      </c>
      <c r="J136" s="37">
        <v>367.90000000000003</v>
      </c>
      <c r="K136" s="28">
        <v>363.2</v>
      </c>
      <c r="L136" s="28">
        <v>357.55</v>
      </c>
      <c r="M136" s="28">
        <v>21.06288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6155.4</v>
      </c>
      <c r="D137" s="37">
        <v>6208.4666666666672</v>
      </c>
      <c r="E137" s="37">
        <v>6086.9333333333343</v>
      </c>
      <c r="F137" s="37">
        <v>6018.4666666666672</v>
      </c>
      <c r="G137" s="37">
        <v>5896.9333333333343</v>
      </c>
      <c r="H137" s="37">
        <v>6276.9333333333343</v>
      </c>
      <c r="I137" s="37">
        <v>6398.4666666666672</v>
      </c>
      <c r="J137" s="37">
        <v>6466.9333333333343</v>
      </c>
      <c r="K137" s="28">
        <v>6330</v>
      </c>
      <c r="L137" s="28">
        <v>6140</v>
      </c>
      <c r="M137" s="28">
        <v>2.8401299999999998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1767.65</v>
      </c>
      <c r="D138" s="37">
        <v>1769</v>
      </c>
      <c r="E138" s="37">
        <v>1756.65</v>
      </c>
      <c r="F138" s="37">
        <v>1745.65</v>
      </c>
      <c r="G138" s="37">
        <v>1733.3000000000002</v>
      </c>
      <c r="H138" s="37">
        <v>1780</v>
      </c>
      <c r="I138" s="37">
        <v>1792.35</v>
      </c>
      <c r="J138" s="37">
        <v>1803.35</v>
      </c>
      <c r="K138" s="28">
        <v>1781.35</v>
      </c>
      <c r="L138" s="28">
        <v>1758</v>
      </c>
      <c r="M138" s="28">
        <v>14.019159999999999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590.1</v>
      </c>
      <c r="D139" s="37">
        <v>592.48333333333335</v>
      </c>
      <c r="E139" s="37">
        <v>585.61666666666667</v>
      </c>
      <c r="F139" s="37">
        <v>581.13333333333333</v>
      </c>
      <c r="G139" s="37">
        <v>574.26666666666665</v>
      </c>
      <c r="H139" s="37">
        <v>596.9666666666667</v>
      </c>
      <c r="I139" s="37">
        <v>603.83333333333348</v>
      </c>
      <c r="J139" s="37">
        <v>608.31666666666672</v>
      </c>
      <c r="K139" s="28">
        <v>599.35</v>
      </c>
      <c r="L139" s="28">
        <v>588</v>
      </c>
      <c r="M139" s="28">
        <v>12.025320000000001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747.05</v>
      </c>
      <c r="D140" s="37">
        <v>746.34999999999991</v>
      </c>
      <c r="E140" s="37">
        <v>739.54999999999984</v>
      </c>
      <c r="F140" s="37">
        <v>732.05</v>
      </c>
      <c r="G140" s="37">
        <v>725.24999999999989</v>
      </c>
      <c r="H140" s="37">
        <v>753.8499999999998</v>
      </c>
      <c r="I140" s="37">
        <v>760.65</v>
      </c>
      <c r="J140" s="37">
        <v>768.14999999999975</v>
      </c>
      <c r="K140" s="28">
        <v>753.15</v>
      </c>
      <c r="L140" s="28">
        <v>738.85</v>
      </c>
      <c r="M140" s="28">
        <v>14.132770000000001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65022.1</v>
      </c>
      <c r="D141" s="37">
        <v>65174.516666666663</v>
      </c>
      <c r="E141" s="37">
        <v>64549.033333333326</v>
      </c>
      <c r="F141" s="37">
        <v>64075.96666666666</v>
      </c>
      <c r="G141" s="37">
        <v>63450.483333333323</v>
      </c>
      <c r="H141" s="37">
        <v>65647.583333333328</v>
      </c>
      <c r="I141" s="37">
        <v>66273.066666666666</v>
      </c>
      <c r="J141" s="37">
        <v>66746.133333333331</v>
      </c>
      <c r="K141" s="28">
        <v>65800</v>
      </c>
      <c r="L141" s="28">
        <v>64701.45</v>
      </c>
      <c r="M141" s="28">
        <v>0.10385999999999999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779.05</v>
      </c>
      <c r="D142" s="37">
        <v>786.01666666666677</v>
      </c>
      <c r="E142" s="37">
        <v>769.03333333333353</v>
      </c>
      <c r="F142" s="37">
        <v>759.01666666666677</v>
      </c>
      <c r="G142" s="37">
        <v>742.03333333333353</v>
      </c>
      <c r="H142" s="37">
        <v>796.03333333333353</v>
      </c>
      <c r="I142" s="37">
        <v>813.01666666666688</v>
      </c>
      <c r="J142" s="37">
        <v>823.03333333333353</v>
      </c>
      <c r="K142" s="28">
        <v>803</v>
      </c>
      <c r="L142" s="28">
        <v>776</v>
      </c>
      <c r="M142" s="28">
        <v>8.4089399999999994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159.15</v>
      </c>
      <c r="D143" s="37">
        <v>159.53333333333333</v>
      </c>
      <c r="E143" s="37">
        <v>156.96666666666667</v>
      </c>
      <c r="F143" s="37">
        <v>154.78333333333333</v>
      </c>
      <c r="G143" s="37">
        <v>152.21666666666667</v>
      </c>
      <c r="H143" s="37">
        <v>161.71666666666667</v>
      </c>
      <c r="I143" s="37">
        <v>164.28333333333333</v>
      </c>
      <c r="J143" s="37">
        <v>166.46666666666667</v>
      </c>
      <c r="K143" s="28">
        <v>162.1</v>
      </c>
      <c r="L143" s="28">
        <v>157.35</v>
      </c>
      <c r="M143" s="28">
        <v>54.705329999999996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806.55</v>
      </c>
      <c r="D144" s="37">
        <v>805.85</v>
      </c>
      <c r="E144" s="37">
        <v>798.7</v>
      </c>
      <c r="F144" s="37">
        <v>790.85</v>
      </c>
      <c r="G144" s="37">
        <v>783.7</v>
      </c>
      <c r="H144" s="37">
        <v>813.7</v>
      </c>
      <c r="I144" s="37">
        <v>820.84999999999991</v>
      </c>
      <c r="J144" s="37">
        <v>828.7</v>
      </c>
      <c r="K144" s="28">
        <v>813</v>
      </c>
      <c r="L144" s="28">
        <v>798</v>
      </c>
      <c r="M144" s="28">
        <v>70.599860000000007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113.55</v>
      </c>
      <c r="D145" s="37">
        <v>114.05</v>
      </c>
      <c r="E145" s="37">
        <v>112.75</v>
      </c>
      <c r="F145" s="37">
        <v>111.95</v>
      </c>
      <c r="G145" s="37">
        <v>110.65</v>
      </c>
      <c r="H145" s="37">
        <v>114.85</v>
      </c>
      <c r="I145" s="37">
        <v>116.14999999999998</v>
      </c>
      <c r="J145" s="37">
        <v>116.94999999999999</v>
      </c>
      <c r="K145" s="28">
        <v>115.35</v>
      </c>
      <c r="L145" s="28">
        <v>113.25</v>
      </c>
      <c r="M145" s="28">
        <v>41.398859999999999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503.7</v>
      </c>
      <c r="D146" s="37">
        <v>500.48333333333335</v>
      </c>
      <c r="E146" s="37">
        <v>494.76666666666671</v>
      </c>
      <c r="F146" s="37">
        <v>485.83333333333337</v>
      </c>
      <c r="G146" s="37">
        <v>480.11666666666673</v>
      </c>
      <c r="H146" s="37">
        <v>509.41666666666669</v>
      </c>
      <c r="I146" s="37">
        <v>515.13333333333344</v>
      </c>
      <c r="J146" s="37">
        <v>524.06666666666661</v>
      </c>
      <c r="K146" s="28">
        <v>506.2</v>
      </c>
      <c r="L146" s="28">
        <v>491.55</v>
      </c>
      <c r="M146" s="28">
        <v>29.165859999999999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7561.3</v>
      </c>
      <c r="D147" s="37">
        <v>7580.6833333333334</v>
      </c>
      <c r="E147" s="37">
        <v>7508.6166666666668</v>
      </c>
      <c r="F147" s="37">
        <v>7455.9333333333334</v>
      </c>
      <c r="G147" s="37">
        <v>7383.8666666666668</v>
      </c>
      <c r="H147" s="37">
        <v>7633.3666666666668</v>
      </c>
      <c r="I147" s="37">
        <v>7705.4333333333343</v>
      </c>
      <c r="J147" s="37">
        <v>7758.1166666666668</v>
      </c>
      <c r="K147" s="28">
        <v>7652.75</v>
      </c>
      <c r="L147" s="28">
        <v>7528</v>
      </c>
      <c r="M147" s="28">
        <v>4.3431699999999998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753.9</v>
      </c>
      <c r="D148" s="37">
        <v>754.23333333333323</v>
      </c>
      <c r="E148" s="37">
        <v>743.46666666666647</v>
      </c>
      <c r="F148" s="37">
        <v>733.03333333333319</v>
      </c>
      <c r="G148" s="37">
        <v>722.26666666666642</v>
      </c>
      <c r="H148" s="37">
        <v>764.66666666666652</v>
      </c>
      <c r="I148" s="37">
        <v>775.43333333333317</v>
      </c>
      <c r="J148" s="37">
        <v>785.86666666666656</v>
      </c>
      <c r="K148" s="28">
        <v>765</v>
      </c>
      <c r="L148" s="28">
        <v>743.8</v>
      </c>
      <c r="M148" s="28">
        <v>8.4378799999999998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4302.8999999999996</v>
      </c>
      <c r="D149" s="37">
        <v>4350.9666666666662</v>
      </c>
      <c r="E149" s="37">
        <v>4244.1833333333325</v>
      </c>
      <c r="F149" s="37">
        <v>4185.4666666666662</v>
      </c>
      <c r="G149" s="37">
        <v>4078.6833333333325</v>
      </c>
      <c r="H149" s="37">
        <v>4409.6833333333325</v>
      </c>
      <c r="I149" s="37">
        <v>4516.4666666666672</v>
      </c>
      <c r="J149" s="37">
        <v>4575.1833333333325</v>
      </c>
      <c r="K149" s="28">
        <v>4457.75</v>
      </c>
      <c r="L149" s="28">
        <v>4292.25</v>
      </c>
      <c r="M149" s="28">
        <v>5.47471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3376.85</v>
      </c>
      <c r="D150" s="37">
        <v>3398.8833333333332</v>
      </c>
      <c r="E150" s="37">
        <v>3331.9666666666662</v>
      </c>
      <c r="F150" s="37">
        <v>3287.083333333333</v>
      </c>
      <c r="G150" s="37">
        <v>3220.1666666666661</v>
      </c>
      <c r="H150" s="37">
        <v>3443.7666666666664</v>
      </c>
      <c r="I150" s="37">
        <v>3510.6833333333334</v>
      </c>
      <c r="J150" s="37">
        <v>3555.5666666666666</v>
      </c>
      <c r="K150" s="28">
        <v>3465.8</v>
      </c>
      <c r="L150" s="28">
        <v>3354</v>
      </c>
      <c r="M150" s="28">
        <v>5.1940200000000001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1330.95</v>
      </c>
      <c r="D151" s="37">
        <v>1325.5833333333333</v>
      </c>
      <c r="E151" s="37">
        <v>1312.7166666666665</v>
      </c>
      <c r="F151" s="37">
        <v>1294.4833333333331</v>
      </c>
      <c r="G151" s="37">
        <v>1281.6166666666663</v>
      </c>
      <c r="H151" s="37">
        <v>1343.8166666666666</v>
      </c>
      <c r="I151" s="37">
        <v>1356.6833333333334</v>
      </c>
      <c r="J151" s="37">
        <v>1374.9166666666667</v>
      </c>
      <c r="K151" s="28">
        <v>1338.45</v>
      </c>
      <c r="L151" s="28">
        <v>1307.3499999999999</v>
      </c>
      <c r="M151" s="28">
        <v>6.3261599999999998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756.15</v>
      </c>
      <c r="D152" s="37">
        <v>762.75</v>
      </c>
      <c r="E152" s="37">
        <v>745.5</v>
      </c>
      <c r="F152" s="37">
        <v>734.85</v>
      </c>
      <c r="G152" s="37">
        <v>717.6</v>
      </c>
      <c r="H152" s="37">
        <v>773.4</v>
      </c>
      <c r="I152" s="37">
        <v>790.65</v>
      </c>
      <c r="J152" s="37">
        <v>801.3</v>
      </c>
      <c r="K152" s="28">
        <v>780</v>
      </c>
      <c r="L152" s="28">
        <v>752.1</v>
      </c>
      <c r="M152" s="28">
        <v>2.9627300000000001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162.55000000000001</v>
      </c>
      <c r="D153" s="37">
        <v>161.06666666666669</v>
      </c>
      <c r="E153" s="37">
        <v>158.58333333333337</v>
      </c>
      <c r="F153" s="37">
        <v>154.61666666666667</v>
      </c>
      <c r="G153" s="37">
        <v>152.13333333333335</v>
      </c>
      <c r="H153" s="37">
        <v>165.03333333333339</v>
      </c>
      <c r="I153" s="37">
        <v>167.51666666666668</v>
      </c>
      <c r="J153" s="37">
        <v>171.48333333333341</v>
      </c>
      <c r="K153" s="28">
        <v>163.55000000000001</v>
      </c>
      <c r="L153" s="28">
        <v>157.1</v>
      </c>
      <c r="M153" s="28">
        <v>124.25011000000001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135</v>
      </c>
      <c r="D154" s="37">
        <v>134.96666666666667</v>
      </c>
      <c r="E154" s="37">
        <v>134.33333333333334</v>
      </c>
      <c r="F154" s="37">
        <v>133.66666666666669</v>
      </c>
      <c r="G154" s="37">
        <v>133.03333333333336</v>
      </c>
      <c r="H154" s="37">
        <v>135.63333333333333</v>
      </c>
      <c r="I154" s="37">
        <v>136.26666666666665</v>
      </c>
      <c r="J154" s="37">
        <v>136.93333333333331</v>
      </c>
      <c r="K154" s="28">
        <v>135.6</v>
      </c>
      <c r="L154" s="28">
        <v>134.30000000000001</v>
      </c>
      <c r="M154" s="28">
        <v>116.1545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121.8</v>
      </c>
      <c r="D155" s="37">
        <v>120.75</v>
      </c>
      <c r="E155" s="37">
        <v>119.15</v>
      </c>
      <c r="F155" s="37">
        <v>116.5</v>
      </c>
      <c r="G155" s="37">
        <v>114.9</v>
      </c>
      <c r="H155" s="37">
        <v>123.4</v>
      </c>
      <c r="I155" s="37">
        <v>125</v>
      </c>
      <c r="J155" s="37">
        <v>127.65</v>
      </c>
      <c r="K155" s="28">
        <v>122.35</v>
      </c>
      <c r="L155" s="28">
        <v>118.1</v>
      </c>
      <c r="M155" s="28">
        <v>229.45839000000001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4082.2</v>
      </c>
      <c r="D156" s="37">
        <v>4079.7666666666669</v>
      </c>
      <c r="E156" s="37">
        <v>4034.5333333333338</v>
      </c>
      <c r="F156" s="37">
        <v>3986.8666666666668</v>
      </c>
      <c r="G156" s="37">
        <v>3941.6333333333337</v>
      </c>
      <c r="H156" s="37">
        <v>4127.4333333333343</v>
      </c>
      <c r="I156" s="37">
        <v>4172.6666666666661</v>
      </c>
      <c r="J156" s="37">
        <v>4220.3333333333339</v>
      </c>
      <c r="K156" s="28">
        <v>4125</v>
      </c>
      <c r="L156" s="28">
        <v>4032.1</v>
      </c>
      <c r="M156" s="28">
        <v>1.44591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17380.55</v>
      </c>
      <c r="D157" s="37">
        <v>17339.083333333332</v>
      </c>
      <c r="E157" s="37">
        <v>17244.366666666665</v>
      </c>
      <c r="F157" s="37">
        <v>17108.183333333334</v>
      </c>
      <c r="G157" s="37">
        <v>17013.466666666667</v>
      </c>
      <c r="H157" s="37">
        <v>17475.266666666663</v>
      </c>
      <c r="I157" s="37">
        <v>17569.98333333333</v>
      </c>
      <c r="J157" s="37">
        <v>17706.166666666661</v>
      </c>
      <c r="K157" s="28">
        <v>17433.8</v>
      </c>
      <c r="L157" s="28">
        <v>17202.900000000001</v>
      </c>
      <c r="M157" s="28">
        <v>0.62280999999999997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347.65</v>
      </c>
      <c r="D158" s="37">
        <v>348.2</v>
      </c>
      <c r="E158" s="37">
        <v>344.29999999999995</v>
      </c>
      <c r="F158" s="37">
        <v>340.95</v>
      </c>
      <c r="G158" s="37">
        <v>337.04999999999995</v>
      </c>
      <c r="H158" s="37">
        <v>351.54999999999995</v>
      </c>
      <c r="I158" s="37">
        <v>355.44999999999993</v>
      </c>
      <c r="J158" s="37">
        <v>358.79999999999995</v>
      </c>
      <c r="K158" s="28">
        <v>352.1</v>
      </c>
      <c r="L158" s="28">
        <v>344.85</v>
      </c>
      <c r="M158" s="28">
        <v>7.5038900000000002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939.85</v>
      </c>
      <c r="D159" s="37">
        <v>938.41666666666663</v>
      </c>
      <c r="E159" s="37">
        <v>932.48333333333323</v>
      </c>
      <c r="F159" s="37">
        <v>925.11666666666656</v>
      </c>
      <c r="G159" s="37">
        <v>919.18333333333317</v>
      </c>
      <c r="H159" s="37">
        <v>945.7833333333333</v>
      </c>
      <c r="I159" s="37">
        <v>951.7166666666667</v>
      </c>
      <c r="J159" s="37">
        <v>959.08333333333337</v>
      </c>
      <c r="K159" s="28">
        <v>944.35</v>
      </c>
      <c r="L159" s="28">
        <v>931.05</v>
      </c>
      <c r="M159" s="28">
        <v>4.96394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163.9</v>
      </c>
      <c r="D160" s="37">
        <v>163.43333333333331</v>
      </c>
      <c r="E160" s="37">
        <v>161.61666666666662</v>
      </c>
      <c r="F160" s="37">
        <v>159.33333333333331</v>
      </c>
      <c r="G160" s="37">
        <v>157.51666666666662</v>
      </c>
      <c r="H160" s="37">
        <v>165.71666666666661</v>
      </c>
      <c r="I160" s="37">
        <v>167.53333333333327</v>
      </c>
      <c r="J160" s="37">
        <v>169.81666666666661</v>
      </c>
      <c r="K160" s="28">
        <v>165.25</v>
      </c>
      <c r="L160" s="28">
        <v>161.15</v>
      </c>
      <c r="M160" s="28">
        <v>335.23683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238.4</v>
      </c>
      <c r="D161" s="37">
        <v>235.46666666666667</v>
      </c>
      <c r="E161" s="37">
        <v>231.18333333333334</v>
      </c>
      <c r="F161" s="37">
        <v>223.96666666666667</v>
      </c>
      <c r="G161" s="37">
        <v>219.68333333333334</v>
      </c>
      <c r="H161" s="37">
        <v>242.68333333333334</v>
      </c>
      <c r="I161" s="37">
        <v>246.9666666666667</v>
      </c>
      <c r="J161" s="37">
        <v>254.18333333333334</v>
      </c>
      <c r="K161" s="28">
        <v>239.75</v>
      </c>
      <c r="L161" s="28">
        <v>228.25</v>
      </c>
      <c r="M161" s="28">
        <v>19.047180000000001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2819.65</v>
      </c>
      <c r="D162" s="37">
        <v>2838.5666666666671</v>
      </c>
      <c r="E162" s="37">
        <v>2791.733333333334</v>
      </c>
      <c r="F162" s="37">
        <v>2763.8166666666671</v>
      </c>
      <c r="G162" s="37">
        <v>2716.983333333334</v>
      </c>
      <c r="H162" s="37">
        <v>2866.483333333334</v>
      </c>
      <c r="I162" s="37">
        <v>2913.3166666666671</v>
      </c>
      <c r="J162" s="37">
        <v>2941.233333333334</v>
      </c>
      <c r="K162" s="28">
        <v>2885.4</v>
      </c>
      <c r="L162" s="28">
        <v>2810.65</v>
      </c>
      <c r="M162" s="28">
        <v>2.9742000000000002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43189.35</v>
      </c>
      <c r="D163" s="37">
        <v>42870.466666666667</v>
      </c>
      <c r="E163" s="37">
        <v>42119.083333333336</v>
      </c>
      <c r="F163" s="37">
        <v>41048.816666666666</v>
      </c>
      <c r="G163" s="37">
        <v>40297.433333333334</v>
      </c>
      <c r="H163" s="37">
        <v>43940.733333333337</v>
      </c>
      <c r="I163" s="37">
        <v>44692.116666666669</v>
      </c>
      <c r="J163" s="37">
        <v>45762.383333333339</v>
      </c>
      <c r="K163" s="28">
        <v>43621.85</v>
      </c>
      <c r="L163" s="28">
        <v>41800.199999999997</v>
      </c>
      <c r="M163" s="28">
        <v>0.37836999999999998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193.75</v>
      </c>
      <c r="D164" s="37">
        <v>194.51666666666665</v>
      </c>
      <c r="E164" s="37">
        <v>191.58333333333331</v>
      </c>
      <c r="F164" s="37">
        <v>189.41666666666666</v>
      </c>
      <c r="G164" s="37">
        <v>186.48333333333332</v>
      </c>
      <c r="H164" s="37">
        <v>196.68333333333331</v>
      </c>
      <c r="I164" s="37">
        <v>199.61666666666665</v>
      </c>
      <c r="J164" s="37">
        <v>201.7833333333333</v>
      </c>
      <c r="K164" s="28">
        <v>197.45</v>
      </c>
      <c r="L164" s="28">
        <v>192.35</v>
      </c>
      <c r="M164" s="28">
        <v>24.874680000000001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4348.1499999999996</v>
      </c>
      <c r="D165" s="37">
        <v>4366.0333333333328</v>
      </c>
      <c r="E165" s="37">
        <v>4322.1166666666659</v>
      </c>
      <c r="F165" s="37">
        <v>4296.083333333333</v>
      </c>
      <c r="G165" s="37">
        <v>4252.1666666666661</v>
      </c>
      <c r="H165" s="37">
        <v>4392.0666666666657</v>
      </c>
      <c r="I165" s="37">
        <v>4435.9833333333336</v>
      </c>
      <c r="J165" s="37">
        <v>4462.0166666666655</v>
      </c>
      <c r="K165" s="28">
        <v>4409.95</v>
      </c>
      <c r="L165" s="28">
        <v>4340</v>
      </c>
      <c r="M165" s="28">
        <v>0.36764000000000002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2454.3000000000002</v>
      </c>
      <c r="D166" s="37">
        <v>2457.9333333333334</v>
      </c>
      <c r="E166" s="37">
        <v>2436.8666666666668</v>
      </c>
      <c r="F166" s="37">
        <v>2419.4333333333334</v>
      </c>
      <c r="G166" s="37">
        <v>2398.3666666666668</v>
      </c>
      <c r="H166" s="37">
        <v>2475.3666666666668</v>
      </c>
      <c r="I166" s="37">
        <v>2496.4333333333334</v>
      </c>
      <c r="J166" s="37">
        <v>2513.8666666666668</v>
      </c>
      <c r="K166" s="28">
        <v>2479</v>
      </c>
      <c r="L166" s="28">
        <v>2440.5</v>
      </c>
      <c r="M166" s="28">
        <v>4.3992800000000001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2186.9</v>
      </c>
      <c r="D167" s="37">
        <v>2205.3166666666666</v>
      </c>
      <c r="E167" s="37">
        <v>2160.1333333333332</v>
      </c>
      <c r="F167" s="37">
        <v>2133.3666666666668</v>
      </c>
      <c r="G167" s="37">
        <v>2088.1833333333334</v>
      </c>
      <c r="H167" s="37">
        <v>2232.083333333333</v>
      </c>
      <c r="I167" s="37">
        <v>2277.2666666666664</v>
      </c>
      <c r="J167" s="37">
        <v>2304.0333333333328</v>
      </c>
      <c r="K167" s="28">
        <v>2250.5</v>
      </c>
      <c r="L167" s="28">
        <v>2178.5500000000002</v>
      </c>
      <c r="M167" s="28">
        <v>4.3265399999999996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2364.4</v>
      </c>
      <c r="D168" s="37">
        <v>2364.7000000000003</v>
      </c>
      <c r="E168" s="37">
        <v>2343.7000000000007</v>
      </c>
      <c r="F168" s="37">
        <v>2323.0000000000005</v>
      </c>
      <c r="G168" s="37">
        <v>2302.0000000000009</v>
      </c>
      <c r="H168" s="37">
        <v>2385.4000000000005</v>
      </c>
      <c r="I168" s="37">
        <v>2406.3999999999996</v>
      </c>
      <c r="J168" s="37">
        <v>2427.1000000000004</v>
      </c>
      <c r="K168" s="28">
        <v>2385.6999999999998</v>
      </c>
      <c r="L168" s="28">
        <v>2344</v>
      </c>
      <c r="M168" s="28">
        <v>2.64676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112.6</v>
      </c>
      <c r="D169" s="37">
        <v>112.88333333333333</v>
      </c>
      <c r="E169" s="37">
        <v>112.01666666666665</v>
      </c>
      <c r="F169" s="37">
        <v>111.43333333333332</v>
      </c>
      <c r="G169" s="37">
        <v>110.56666666666665</v>
      </c>
      <c r="H169" s="37">
        <v>113.46666666666665</v>
      </c>
      <c r="I169" s="37">
        <v>114.33333333333333</v>
      </c>
      <c r="J169" s="37">
        <v>114.91666666666666</v>
      </c>
      <c r="K169" s="28">
        <v>113.75</v>
      </c>
      <c r="L169" s="28">
        <v>112.3</v>
      </c>
      <c r="M169" s="28">
        <v>36.031660000000002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216.8</v>
      </c>
      <c r="D170" s="37">
        <v>216.26666666666665</v>
      </c>
      <c r="E170" s="37">
        <v>215.2833333333333</v>
      </c>
      <c r="F170" s="37">
        <v>213.76666666666665</v>
      </c>
      <c r="G170" s="37">
        <v>212.7833333333333</v>
      </c>
      <c r="H170" s="37">
        <v>217.7833333333333</v>
      </c>
      <c r="I170" s="37">
        <v>218.76666666666665</v>
      </c>
      <c r="J170" s="37">
        <v>220.2833333333333</v>
      </c>
      <c r="K170" s="28">
        <v>217.25</v>
      </c>
      <c r="L170" s="28">
        <v>214.75</v>
      </c>
      <c r="M170" s="28">
        <v>77.4452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493.8</v>
      </c>
      <c r="D171" s="37">
        <v>490.41666666666669</v>
      </c>
      <c r="E171" s="37">
        <v>481.48333333333335</v>
      </c>
      <c r="F171" s="37">
        <v>469.16666666666669</v>
      </c>
      <c r="G171" s="37">
        <v>460.23333333333335</v>
      </c>
      <c r="H171" s="37">
        <v>502.73333333333335</v>
      </c>
      <c r="I171" s="37">
        <v>511.66666666666663</v>
      </c>
      <c r="J171" s="37">
        <v>523.98333333333335</v>
      </c>
      <c r="K171" s="28">
        <v>499.35</v>
      </c>
      <c r="L171" s="28">
        <v>478.1</v>
      </c>
      <c r="M171" s="28">
        <v>4.5300200000000004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14415.6</v>
      </c>
      <c r="D172" s="37">
        <v>14388.533333333333</v>
      </c>
      <c r="E172" s="37">
        <v>14187.066666666666</v>
      </c>
      <c r="F172" s="37">
        <v>13958.533333333333</v>
      </c>
      <c r="G172" s="37">
        <v>13757.066666666666</v>
      </c>
      <c r="H172" s="37">
        <v>14617.066666666666</v>
      </c>
      <c r="I172" s="37">
        <v>14818.533333333333</v>
      </c>
      <c r="J172" s="37">
        <v>15047.066666666666</v>
      </c>
      <c r="K172" s="28">
        <v>14590</v>
      </c>
      <c r="L172" s="28">
        <v>14160</v>
      </c>
      <c r="M172" s="28">
        <v>0.22184000000000001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35.049999999999997</v>
      </c>
      <c r="D173" s="37">
        <v>35.1</v>
      </c>
      <c r="E173" s="37">
        <v>34.900000000000006</v>
      </c>
      <c r="F173" s="37">
        <v>34.750000000000007</v>
      </c>
      <c r="G173" s="37">
        <v>34.550000000000011</v>
      </c>
      <c r="H173" s="37">
        <v>35.25</v>
      </c>
      <c r="I173" s="37">
        <v>35.450000000000003</v>
      </c>
      <c r="J173" s="37">
        <v>35.599999999999994</v>
      </c>
      <c r="K173" s="28">
        <v>35.299999999999997</v>
      </c>
      <c r="L173" s="28">
        <v>34.950000000000003</v>
      </c>
      <c r="M173" s="28">
        <v>339.39693999999997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130.19999999999999</v>
      </c>
      <c r="D174" s="37">
        <v>130.44999999999999</v>
      </c>
      <c r="E174" s="37">
        <v>128.79999999999998</v>
      </c>
      <c r="F174" s="37">
        <v>127.4</v>
      </c>
      <c r="G174" s="37">
        <v>125.75</v>
      </c>
      <c r="H174" s="37">
        <v>131.84999999999997</v>
      </c>
      <c r="I174" s="37">
        <v>133.49999999999994</v>
      </c>
      <c r="J174" s="37">
        <v>134.89999999999995</v>
      </c>
      <c r="K174" s="28">
        <v>132.1</v>
      </c>
      <c r="L174" s="28">
        <v>129.05000000000001</v>
      </c>
      <c r="M174" s="28">
        <v>101.59782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123.05</v>
      </c>
      <c r="D175" s="37">
        <v>123.2</v>
      </c>
      <c r="E175" s="37">
        <v>122.45</v>
      </c>
      <c r="F175" s="37">
        <v>121.85</v>
      </c>
      <c r="G175" s="37">
        <v>121.1</v>
      </c>
      <c r="H175" s="37">
        <v>123.80000000000001</v>
      </c>
      <c r="I175" s="37">
        <v>124.55000000000001</v>
      </c>
      <c r="J175" s="37">
        <v>125.15000000000002</v>
      </c>
      <c r="K175" s="28">
        <v>123.95</v>
      </c>
      <c r="L175" s="28">
        <v>122.6</v>
      </c>
      <c r="M175" s="28">
        <v>50.045789999999997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2634.75</v>
      </c>
      <c r="D176" s="37">
        <v>2644.35</v>
      </c>
      <c r="E176" s="37">
        <v>2619</v>
      </c>
      <c r="F176" s="37">
        <v>2603.25</v>
      </c>
      <c r="G176" s="37">
        <v>2577.9</v>
      </c>
      <c r="H176" s="37">
        <v>2660.1</v>
      </c>
      <c r="I176" s="37">
        <v>2685.4499999999994</v>
      </c>
      <c r="J176" s="37">
        <v>2701.2</v>
      </c>
      <c r="K176" s="28">
        <v>2669.7</v>
      </c>
      <c r="L176" s="28">
        <v>2628.6</v>
      </c>
      <c r="M176" s="28">
        <v>61.027439999999999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851.7</v>
      </c>
      <c r="D177" s="37">
        <v>856.93333333333339</v>
      </c>
      <c r="E177" s="37">
        <v>843.86666666666679</v>
      </c>
      <c r="F177" s="37">
        <v>836.03333333333342</v>
      </c>
      <c r="G177" s="37">
        <v>822.96666666666681</v>
      </c>
      <c r="H177" s="37">
        <v>864.76666666666677</v>
      </c>
      <c r="I177" s="37">
        <v>877.83333333333337</v>
      </c>
      <c r="J177" s="37">
        <v>885.66666666666674</v>
      </c>
      <c r="K177" s="28">
        <v>870</v>
      </c>
      <c r="L177" s="28">
        <v>849.1</v>
      </c>
      <c r="M177" s="28">
        <v>7.89954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1121.45</v>
      </c>
      <c r="D178" s="37">
        <v>1121.3</v>
      </c>
      <c r="E178" s="37">
        <v>1114.5999999999999</v>
      </c>
      <c r="F178" s="37">
        <v>1107.75</v>
      </c>
      <c r="G178" s="37">
        <v>1101.05</v>
      </c>
      <c r="H178" s="37">
        <v>1128.1499999999999</v>
      </c>
      <c r="I178" s="37">
        <v>1134.8500000000001</v>
      </c>
      <c r="J178" s="37">
        <v>1141.6999999999998</v>
      </c>
      <c r="K178" s="28">
        <v>1128</v>
      </c>
      <c r="L178" s="28">
        <v>1114.45</v>
      </c>
      <c r="M178" s="28">
        <v>7.4934200000000004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2679.35</v>
      </c>
      <c r="D179" s="37">
        <v>2685.8166666666666</v>
      </c>
      <c r="E179" s="37">
        <v>2638.7833333333333</v>
      </c>
      <c r="F179" s="37">
        <v>2598.2166666666667</v>
      </c>
      <c r="G179" s="37">
        <v>2551.1833333333334</v>
      </c>
      <c r="H179" s="37">
        <v>2726.3833333333332</v>
      </c>
      <c r="I179" s="37">
        <v>2773.4166666666661</v>
      </c>
      <c r="J179" s="37">
        <v>2813.9833333333331</v>
      </c>
      <c r="K179" s="28">
        <v>2732.85</v>
      </c>
      <c r="L179" s="28">
        <v>2645.25</v>
      </c>
      <c r="M179" s="28">
        <v>9.1857399999999991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7499.45</v>
      </c>
      <c r="D180" s="37">
        <v>7501.8833333333323</v>
      </c>
      <c r="E180" s="37">
        <v>7472.116666666665</v>
      </c>
      <c r="F180" s="37">
        <v>7444.7833333333328</v>
      </c>
      <c r="G180" s="37">
        <v>7415.0166666666655</v>
      </c>
      <c r="H180" s="37">
        <v>7529.2166666666644</v>
      </c>
      <c r="I180" s="37">
        <v>7558.9833333333327</v>
      </c>
      <c r="J180" s="37">
        <v>7586.3166666666639</v>
      </c>
      <c r="K180" s="28">
        <v>7531.65</v>
      </c>
      <c r="L180" s="28">
        <v>7474.55</v>
      </c>
      <c r="M180" s="28">
        <v>0.19395000000000001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24032.6</v>
      </c>
      <c r="D181" s="37">
        <v>24089.3</v>
      </c>
      <c r="E181" s="37">
        <v>23849.05</v>
      </c>
      <c r="F181" s="37">
        <v>23665.5</v>
      </c>
      <c r="G181" s="37">
        <v>23425.25</v>
      </c>
      <c r="H181" s="37">
        <v>24272.85</v>
      </c>
      <c r="I181" s="37">
        <v>24513.1</v>
      </c>
      <c r="J181" s="37">
        <v>24696.649999999998</v>
      </c>
      <c r="K181" s="28">
        <v>24329.55</v>
      </c>
      <c r="L181" s="28">
        <v>23905.75</v>
      </c>
      <c r="M181" s="28">
        <v>0.22006000000000001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1134.8499999999999</v>
      </c>
      <c r="D182" s="37">
        <v>1132.75</v>
      </c>
      <c r="E182" s="37">
        <v>1121.0999999999999</v>
      </c>
      <c r="F182" s="37">
        <v>1107.3499999999999</v>
      </c>
      <c r="G182" s="37">
        <v>1095.6999999999998</v>
      </c>
      <c r="H182" s="37">
        <v>1146.5</v>
      </c>
      <c r="I182" s="37">
        <v>1158.1500000000001</v>
      </c>
      <c r="J182" s="37">
        <v>1171.9000000000001</v>
      </c>
      <c r="K182" s="28">
        <v>1144.4000000000001</v>
      </c>
      <c r="L182" s="28">
        <v>1119</v>
      </c>
      <c r="M182" s="28">
        <v>8.7433700000000005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2368.1999999999998</v>
      </c>
      <c r="D183" s="37">
        <v>2352.5666666666666</v>
      </c>
      <c r="E183" s="37">
        <v>2327.1833333333334</v>
      </c>
      <c r="F183" s="37">
        <v>2286.166666666667</v>
      </c>
      <c r="G183" s="37">
        <v>2260.7833333333338</v>
      </c>
      <c r="H183" s="37">
        <v>2393.583333333333</v>
      </c>
      <c r="I183" s="37">
        <v>2418.9666666666662</v>
      </c>
      <c r="J183" s="37">
        <v>2459.9833333333327</v>
      </c>
      <c r="K183" s="28">
        <v>2377.9499999999998</v>
      </c>
      <c r="L183" s="28">
        <v>2311.5500000000002</v>
      </c>
      <c r="M183" s="28">
        <v>3.4833400000000001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493.55</v>
      </c>
      <c r="D184" s="37">
        <v>494.43333333333334</v>
      </c>
      <c r="E184" s="37">
        <v>491.31666666666666</v>
      </c>
      <c r="F184" s="37">
        <v>489.08333333333331</v>
      </c>
      <c r="G184" s="37">
        <v>485.96666666666664</v>
      </c>
      <c r="H184" s="37">
        <v>496.66666666666669</v>
      </c>
      <c r="I184" s="37">
        <v>499.78333333333336</v>
      </c>
      <c r="J184" s="37">
        <v>502.01666666666671</v>
      </c>
      <c r="K184" s="28">
        <v>497.55</v>
      </c>
      <c r="L184" s="28">
        <v>492.2</v>
      </c>
      <c r="M184" s="28">
        <v>102.40982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98.55</v>
      </c>
      <c r="D185" s="37">
        <v>98.7</v>
      </c>
      <c r="E185" s="37">
        <v>97.850000000000009</v>
      </c>
      <c r="F185" s="37">
        <v>97.15</v>
      </c>
      <c r="G185" s="37">
        <v>96.300000000000011</v>
      </c>
      <c r="H185" s="37">
        <v>99.4</v>
      </c>
      <c r="I185" s="37">
        <v>100.25</v>
      </c>
      <c r="J185" s="37">
        <v>100.95</v>
      </c>
      <c r="K185" s="28">
        <v>99.55</v>
      </c>
      <c r="L185" s="28">
        <v>98</v>
      </c>
      <c r="M185" s="28">
        <v>308.67023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914.75</v>
      </c>
      <c r="D186" s="37">
        <v>917.51666666666677</v>
      </c>
      <c r="E186" s="37">
        <v>908.03333333333353</v>
      </c>
      <c r="F186" s="37">
        <v>901.31666666666672</v>
      </c>
      <c r="G186" s="37">
        <v>891.83333333333348</v>
      </c>
      <c r="H186" s="37">
        <v>924.23333333333358</v>
      </c>
      <c r="I186" s="37">
        <v>933.71666666666692</v>
      </c>
      <c r="J186" s="37">
        <v>940.43333333333362</v>
      </c>
      <c r="K186" s="28">
        <v>927</v>
      </c>
      <c r="L186" s="28">
        <v>910.8</v>
      </c>
      <c r="M186" s="28">
        <v>19.017050000000001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489.85</v>
      </c>
      <c r="D187" s="37">
        <v>490.34999999999997</v>
      </c>
      <c r="E187" s="37">
        <v>483.74999999999994</v>
      </c>
      <c r="F187" s="37">
        <v>477.65</v>
      </c>
      <c r="G187" s="37">
        <v>471.04999999999995</v>
      </c>
      <c r="H187" s="37">
        <v>496.44999999999993</v>
      </c>
      <c r="I187" s="37">
        <v>503.04999999999995</v>
      </c>
      <c r="J187" s="37">
        <v>509.14999999999992</v>
      </c>
      <c r="K187" s="28">
        <v>496.95</v>
      </c>
      <c r="L187" s="28">
        <v>484.25</v>
      </c>
      <c r="M187" s="28">
        <v>18.07751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597.6</v>
      </c>
      <c r="D188" s="37">
        <v>598.36666666666667</v>
      </c>
      <c r="E188" s="37">
        <v>591.73333333333335</v>
      </c>
      <c r="F188" s="37">
        <v>585.86666666666667</v>
      </c>
      <c r="G188" s="37">
        <v>579.23333333333335</v>
      </c>
      <c r="H188" s="37">
        <v>604.23333333333335</v>
      </c>
      <c r="I188" s="37">
        <v>610.86666666666679</v>
      </c>
      <c r="J188" s="37">
        <v>616.73333333333335</v>
      </c>
      <c r="K188" s="28">
        <v>605</v>
      </c>
      <c r="L188" s="28">
        <v>592.5</v>
      </c>
      <c r="M188" s="28">
        <v>2.54223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625.65</v>
      </c>
      <c r="D189" s="37">
        <v>623.56666666666672</v>
      </c>
      <c r="E189" s="37">
        <v>619.28333333333342</v>
      </c>
      <c r="F189" s="37">
        <v>612.91666666666674</v>
      </c>
      <c r="G189" s="37">
        <v>608.63333333333344</v>
      </c>
      <c r="H189" s="37">
        <v>629.93333333333339</v>
      </c>
      <c r="I189" s="37">
        <v>634.2166666666667</v>
      </c>
      <c r="J189" s="37">
        <v>640.58333333333337</v>
      </c>
      <c r="K189" s="28">
        <v>627.85</v>
      </c>
      <c r="L189" s="28">
        <v>617.20000000000005</v>
      </c>
      <c r="M189" s="28">
        <v>9.9028200000000002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974.35</v>
      </c>
      <c r="D190" s="37">
        <v>978.38333333333333</v>
      </c>
      <c r="E190" s="37">
        <v>966.9666666666667</v>
      </c>
      <c r="F190" s="37">
        <v>959.58333333333337</v>
      </c>
      <c r="G190" s="37">
        <v>948.16666666666674</v>
      </c>
      <c r="H190" s="37">
        <v>985.76666666666665</v>
      </c>
      <c r="I190" s="37">
        <v>997.18333333333339</v>
      </c>
      <c r="J190" s="37">
        <v>1004.5666666666666</v>
      </c>
      <c r="K190" s="28">
        <v>989.8</v>
      </c>
      <c r="L190" s="28">
        <v>971</v>
      </c>
      <c r="M190" s="28">
        <v>7.6123500000000002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1228.5999999999999</v>
      </c>
      <c r="D191" s="37">
        <v>1207.8666666666666</v>
      </c>
      <c r="E191" s="37">
        <v>1179.7333333333331</v>
      </c>
      <c r="F191" s="37">
        <v>1130.8666666666666</v>
      </c>
      <c r="G191" s="37">
        <v>1102.7333333333331</v>
      </c>
      <c r="H191" s="37">
        <v>1256.7333333333331</v>
      </c>
      <c r="I191" s="37">
        <v>1284.8666666666668</v>
      </c>
      <c r="J191" s="37">
        <v>1333.7333333333331</v>
      </c>
      <c r="K191" s="28">
        <v>1236</v>
      </c>
      <c r="L191" s="28">
        <v>1159</v>
      </c>
      <c r="M191" s="28">
        <v>26.589479999999998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3739.95</v>
      </c>
      <c r="D192" s="37">
        <v>3738.2666666666664</v>
      </c>
      <c r="E192" s="37">
        <v>3721.8833333333328</v>
      </c>
      <c r="F192" s="37">
        <v>3703.8166666666662</v>
      </c>
      <c r="G192" s="37">
        <v>3687.4333333333325</v>
      </c>
      <c r="H192" s="37">
        <v>3756.333333333333</v>
      </c>
      <c r="I192" s="37">
        <v>3772.7166666666662</v>
      </c>
      <c r="J192" s="37">
        <v>3790.7833333333333</v>
      </c>
      <c r="K192" s="28">
        <v>3754.65</v>
      </c>
      <c r="L192" s="28">
        <v>3720.2</v>
      </c>
      <c r="M192" s="28">
        <v>21.681100000000001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777.4</v>
      </c>
      <c r="D193" s="37">
        <v>774.43333333333339</v>
      </c>
      <c r="E193" s="37">
        <v>768.86666666666679</v>
      </c>
      <c r="F193" s="37">
        <v>760.33333333333337</v>
      </c>
      <c r="G193" s="37">
        <v>754.76666666666677</v>
      </c>
      <c r="H193" s="37">
        <v>782.96666666666681</v>
      </c>
      <c r="I193" s="37">
        <v>788.53333333333342</v>
      </c>
      <c r="J193" s="37">
        <v>797.06666666666683</v>
      </c>
      <c r="K193" s="28">
        <v>780</v>
      </c>
      <c r="L193" s="28">
        <v>765.9</v>
      </c>
      <c r="M193" s="28">
        <v>28.921330000000001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8840.15</v>
      </c>
      <c r="D194" s="37">
        <v>9016.8833333333332</v>
      </c>
      <c r="E194" s="37">
        <v>8613.7666666666664</v>
      </c>
      <c r="F194" s="37">
        <v>8387.3833333333332</v>
      </c>
      <c r="G194" s="37">
        <v>7984.2666666666664</v>
      </c>
      <c r="H194" s="37">
        <v>9243.2666666666664</v>
      </c>
      <c r="I194" s="37">
        <v>9646.3833333333314</v>
      </c>
      <c r="J194" s="37">
        <v>9872.7666666666664</v>
      </c>
      <c r="K194" s="28">
        <v>9420</v>
      </c>
      <c r="L194" s="28">
        <v>8790.5</v>
      </c>
      <c r="M194" s="28">
        <v>20.860420000000001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433.75</v>
      </c>
      <c r="D195" s="37">
        <v>434.88333333333338</v>
      </c>
      <c r="E195" s="37">
        <v>431.46666666666675</v>
      </c>
      <c r="F195" s="37">
        <v>429.18333333333339</v>
      </c>
      <c r="G195" s="37">
        <v>425.76666666666677</v>
      </c>
      <c r="H195" s="37">
        <v>437.16666666666674</v>
      </c>
      <c r="I195" s="37">
        <v>440.58333333333337</v>
      </c>
      <c r="J195" s="37">
        <v>442.86666666666673</v>
      </c>
      <c r="K195" s="28">
        <v>438.3</v>
      </c>
      <c r="L195" s="28">
        <v>432.6</v>
      </c>
      <c r="M195" s="28">
        <v>142.48044999999999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238.65</v>
      </c>
      <c r="D196" s="37">
        <v>239.73333333333335</v>
      </c>
      <c r="E196" s="37">
        <v>236.56666666666669</v>
      </c>
      <c r="F196" s="37">
        <v>234.48333333333335</v>
      </c>
      <c r="G196" s="37">
        <v>231.31666666666669</v>
      </c>
      <c r="H196" s="37">
        <v>241.81666666666669</v>
      </c>
      <c r="I196" s="37">
        <v>244.98333333333332</v>
      </c>
      <c r="J196" s="37">
        <v>247.06666666666669</v>
      </c>
      <c r="K196" s="28">
        <v>242.9</v>
      </c>
      <c r="L196" s="28">
        <v>237.65</v>
      </c>
      <c r="M196" s="28">
        <v>139.56013999999999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1307.2</v>
      </c>
      <c r="D197" s="37">
        <v>1309.25</v>
      </c>
      <c r="E197" s="37">
        <v>1298.05</v>
      </c>
      <c r="F197" s="37">
        <v>1288.8999999999999</v>
      </c>
      <c r="G197" s="37">
        <v>1277.6999999999998</v>
      </c>
      <c r="H197" s="37">
        <v>1318.4</v>
      </c>
      <c r="I197" s="37">
        <v>1329.6</v>
      </c>
      <c r="J197" s="37">
        <v>1338.7500000000002</v>
      </c>
      <c r="K197" s="28">
        <v>1320.45</v>
      </c>
      <c r="L197" s="28">
        <v>1300.0999999999999</v>
      </c>
      <c r="M197" s="28">
        <v>40.067950000000003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1499.45</v>
      </c>
      <c r="D198" s="37">
        <v>1498.75</v>
      </c>
      <c r="E198" s="37">
        <v>1487.9</v>
      </c>
      <c r="F198" s="37">
        <v>1476.3500000000001</v>
      </c>
      <c r="G198" s="37">
        <v>1465.5000000000002</v>
      </c>
      <c r="H198" s="37">
        <v>1510.3</v>
      </c>
      <c r="I198" s="37">
        <v>1521.1499999999999</v>
      </c>
      <c r="J198" s="37">
        <v>1532.6999999999998</v>
      </c>
      <c r="K198" s="28">
        <v>1509.6</v>
      </c>
      <c r="L198" s="28">
        <v>1487.2</v>
      </c>
      <c r="M198" s="28">
        <v>20.36984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768.05</v>
      </c>
      <c r="D199" s="37">
        <v>765.85</v>
      </c>
      <c r="E199" s="37">
        <v>752.6</v>
      </c>
      <c r="F199" s="37">
        <v>737.15</v>
      </c>
      <c r="G199" s="37">
        <v>723.9</v>
      </c>
      <c r="H199" s="37">
        <v>781.30000000000007</v>
      </c>
      <c r="I199" s="37">
        <v>794.55000000000007</v>
      </c>
      <c r="J199" s="37">
        <v>810.00000000000011</v>
      </c>
      <c r="K199" s="28">
        <v>779.1</v>
      </c>
      <c r="L199" s="28">
        <v>750.4</v>
      </c>
      <c r="M199" s="28">
        <v>11.63434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2536.15</v>
      </c>
      <c r="D200" s="37">
        <v>2533.8333333333335</v>
      </c>
      <c r="E200" s="37">
        <v>2522.2666666666669</v>
      </c>
      <c r="F200" s="37">
        <v>2508.3833333333332</v>
      </c>
      <c r="G200" s="37">
        <v>2496.8166666666666</v>
      </c>
      <c r="H200" s="37">
        <v>2547.7166666666672</v>
      </c>
      <c r="I200" s="37">
        <v>2559.2833333333338</v>
      </c>
      <c r="J200" s="37">
        <v>2573.1666666666674</v>
      </c>
      <c r="K200" s="28">
        <v>2545.4</v>
      </c>
      <c r="L200" s="28">
        <v>2519.9499999999998</v>
      </c>
      <c r="M200" s="28">
        <v>9.1031600000000008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2791.95</v>
      </c>
      <c r="D201" s="37">
        <v>2800.35</v>
      </c>
      <c r="E201" s="37">
        <v>2764</v>
      </c>
      <c r="F201" s="37">
        <v>2736.05</v>
      </c>
      <c r="G201" s="37">
        <v>2699.7000000000003</v>
      </c>
      <c r="H201" s="37">
        <v>2828.2999999999997</v>
      </c>
      <c r="I201" s="37">
        <v>2864.6499999999992</v>
      </c>
      <c r="J201" s="37">
        <v>2892.5999999999995</v>
      </c>
      <c r="K201" s="28">
        <v>2836.7</v>
      </c>
      <c r="L201" s="28">
        <v>2772.4</v>
      </c>
      <c r="M201" s="28">
        <v>1.95689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491.85</v>
      </c>
      <c r="D202" s="37">
        <v>491</v>
      </c>
      <c r="E202" s="37">
        <v>488</v>
      </c>
      <c r="F202" s="37">
        <v>484.15</v>
      </c>
      <c r="G202" s="37">
        <v>481.15</v>
      </c>
      <c r="H202" s="37">
        <v>494.85</v>
      </c>
      <c r="I202" s="37">
        <v>497.85</v>
      </c>
      <c r="J202" s="37">
        <v>501.70000000000005</v>
      </c>
      <c r="K202" s="28">
        <v>494</v>
      </c>
      <c r="L202" s="28">
        <v>487.15</v>
      </c>
      <c r="M202" s="28">
        <v>1.84809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1275.5</v>
      </c>
      <c r="D203" s="37">
        <v>1269.75</v>
      </c>
      <c r="E203" s="37">
        <v>1254.5999999999999</v>
      </c>
      <c r="F203" s="37">
        <v>1233.6999999999998</v>
      </c>
      <c r="G203" s="37">
        <v>1218.5499999999997</v>
      </c>
      <c r="H203" s="37">
        <v>1290.6500000000001</v>
      </c>
      <c r="I203" s="37">
        <v>1305.8000000000002</v>
      </c>
      <c r="J203" s="37">
        <v>1326.7000000000003</v>
      </c>
      <c r="K203" s="28">
        <v>1284.9000000000001</v>
      </c>
      <c r="L203" s="28">
        <v>1248.8499999999999</v>
      </c>
      <c r="M203" s="28">
        <v>7.5506799999999998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769.6</v>
      </c>
      <c r="D204" s="37">
        <v>771.18333333333339</v>
      </c>
      <c r="E204" s="37">
        <v>763.41666666666674</v>
      </c>
      <c r="F204" s="37">
        <v>757.23333333333335</v>
      </c>
      <c r="G204" s="37">
        <v>749.4666666666667</v>
      </c>
      <c r="H204" s="37">
        <v>777.36666666666679</v>
      </c>
      <c r="I204" s="37">
        <v>785.13333333333344</v>
      </c>
      <c r="J204" s="37">
        <v>791.31666666666683</v>
      </c>
      <c r="K204" s="28">
        <v>778.95</v>
      </c>
      <c r="L204" s="28">
        <v>765</v>
      </c>
      <c r="M204" s="28">
        <v>18.746079999999999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6602.3</v>
      </c>
      <c r="D205" s="37">
        <v>6627.4333333333334</v>
      </c>
      <c r="E205" s="37">
        <v>6555.8666666666668</v>
      </c>
      <c r="F205" s="37">
        <v>6509.4333333333334</v>
      </c>
      <c r="G205" s="37">
        <v>6437.8666666666668</v>
      </c>
      <c r="H205" s="37">
        <v>6673.8666666666668</v>
      </c>
      <c r="I205" s="37">
        <v>6745.4333333333343</v>
      </c>
      <c r="J205" s="37">
        <v>6791.8666666666668</v>
      </c>
      <c r="K205" s="28">
        <v>6699</v>
      </c>
      <c r="L205" s="28">
        <v>6581</v>
      </c>
      <c r="M205" s="28">
        <v>3.9927199999999998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38.700000000000003</v>
      </c>
      <c r="D206" s="37">
        <v>38.883333333333333</v>
      </c>
      <c r="E206" s="37">
        <v>38.316666666666663</v>
      </c>
      <c r="F206" s="37">
        <v>37.93333333333333</v>
      </c>
      <c r="G206" s="37">
        <v>37.36666666666666</v>
      </c>
      <c r="H206" s="37">
        <v>39.266666666666666</v>
      </c>
      <c r="I206" s="37">
        <v>39.833333333333343</v>
      </c>
      <c r="J206" s="37">
        <v>40.216666666666669</v>
      </c>
      <c r="K206" s="28">
        <v>39.450000000000003</v>
      </c>
      <c r="L206" s="28">
        <v>38.5</v>
      </c>
      <c r="M206" s="28">
        <v>59.169330000000002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1489.55</v>
      </c>
      <c r="D207" s="37">
        <v>1476.75</v>
      </c>
      <c r="E207" s="37">
        <v>1453.5</v>
      </c>
      <c r="F207" s="37">
        <v>1417.45</v>
      </c>
      <c r="G207" s="37">
        <v>1394.2</v>
      </c>
      <c r="H207" s="37">
        <v>1512.8</v>
      </c>
      <c r="I207" s="37">
        <v>1536.05</v>
      </c>
      <c r="J207" s="37">
        <v>1572.1</v>
      </c>
      <c r="K207" s="28">
        <v>1500</v>
      </c>
      <c r="L207" s="28">
        <v>1440.7</v>
      </c>
      <c r="M207" s="28">
        <v>3.5872999999999999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888.35</v>
      </c>
      <c r="D208" s="37">
        <v>885.31666666666661</v>
      </c>
      <c r="E208" s="37">
        <v>880.63333333333321</v>
      </c>
      <c r="F208" s="37">
        <v>872.91666666666663</v>
      </c>
      <c r="G208" s="37">
        <v>868.23333333333323</v>
      </c>
      <c r="H208" s="37">
        <v>893.03333333333319</v>
      </c>
      <c r="I208" s="37">
        <v>897.71666666666658</v>
      </c>
      <c r="J208" s="37">
        <v>905.43333333333317</v>
      </c>
      <c r="K208" s="28">
        <v>890</v>
      </c>
      <c r="L208" s="28">
        <v>877.6</v>
      </c>
      <c r="M208" s="28">
        <v>11.014989999999999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941.3</v>
      </c>
      <c r="D209" s="37">
        <v>948.44999999999993</v>
      </c>
      <c r="E209" s="37">
        <v>923.89999999999986</v>
      </c>
      <c r="F209" s="37">
        <v>906.49999999999989</v>
      </c>
      <c r="G209" s="37">
        <v>881.94999999999982</v>
      </c>
      <c r="H209" s="37">
        <v>965.84999999999991</v>
      </c>
      <c r="I209" s="37">
        <v>990.39999999999986</v>
      </c>
      <c r="J209" s="37">
        <v>1007.8</v>
      </c>
      <c r="K209" s="28">
        <v>973</v>
      </c>
      <c r="L209" s="28">
        <v>931.05</v>
      </c>
      <c r="M209" s="28">
        <v>3.1867100000000002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403.35</v>
      </c>
      <c r="D210" s="37">
        <v>404.48333333333335</v>
      </c>
      <c r="E210" s="37">
        <v>398.11666666666667</v>
      </c>
      <c r="F210" s="37">
        <v>392.88333333333333</v>
      </c>
      <c r="G210" s="37">
        <v>386.51666666666665</v>
      </c>
      <c r="H210" s="37">
        <v>409.7166666666667</v>
      </c>
      <c r="I210" s="37">
        <v>416.08333333333337</v>
      </c>
      <c r="J210" s="37">
        <v>421.31666666666672</v>
      </c>
      <c r="K210" s="28">
        <v>410.85</v>
      </c>
      <c r="L210" s="28">
        <v>399.25</v>
      </c>
      <c r="M210" s="28">
        <v>95.714439999999996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9.65</v>
      </c>
      <c r="D211" s="37">
        <v>9.7666666666666675</v>
      </c>
      <c r="E211" s="37">
        <v>9.4833333333333343</v>
      </c>
      <c r="F211" s="37">
        <v>9.3166666666666664</v>
      </c>
      <c r="G211" s="37">
        <v>9.0333333333333332</v>
      </c>
      <c r="H211" s="37">
        <v>9.9333333333333353</v>
      </c>
      <c r="I211" s="37">
        <v>10.21666666666667</v>
      </c>
      <c r="J211" s="37">
        <v>10.383333333333336</v>
      </c>
      <c r="K211" s="28">
        <v>10.050000000000001</v>
      </c>
      <c r="L211" s="28">
        <v>9.6</v>
      </c>
      <c r="M211" s="28">
        <v>3002.9960500000002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1245.4000000000001</v>
      </c>
      <c r="D212" s="37">
        <v>1254.2666666666667</v>
      </c>
      <c r="E212" s="37">
        <v>1234.5333333333333</v>
      </c>
      <c r="F212" s="37">
        <v>1223.6666666666667</v>
      </c>
      <c r="G212" s="37">
        <v>1203.9333333333334</v>
      </c>
      <c r="H212" s="37">
        <v>1265.1333333333332</v>
      </c>
      <c r="I212" s="37">
        <v>1284.8666666666663</v>
      </c>
      <c r="J212" s="37">
        <v>1295.7333333333331</v>
      </c>
      <c r="K212" s="28">
        <v>1274</v>
      </c>
      <c r="L212" s="28">
        <v>1243.4000000000001</v>
      </c>
      <c r="M212" s="28">
        <v>9.3948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1572.85</v>
      </c>
      <c r="D213" s="37">
        <v>1576.6833333333332</v>
      </c>
      <c r="E213" s="37">
        <v>1563.5166666666664</v>
      </c>
      <c r="F213" s="37">
        <v>1554.1833333333332</v>
      </c>
      <c r="G213" s="37">
        <v>1541.0166666666664</v>
      </c>
      <c r="H213" s="37">
        <v>1586.0166666666664</v>
      </c>
      <c r="I213" s="37">
        <v>1599.1833333333329</v>
      </c>
      <c r="J213" s="37">
        <v>1608.5166666666664</v>
      </c>
      <c r="K213" s="28">
        <v>1589.85</v>
      </c>
      <c r="L213" s="28">
        <v>1567.35</v>
      </c>
      <c r="M213" s="28">
        <v>1.6550100000000001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591.9</v>
      </c>
      <c r="D214" s="37">
        <v>595.13333333333333</v>
      </c>
      <c r="E214" s="37">
        <v>586.9666666666667</v>
      </c>
      <c r="F214" s="37">
        <v>582.03333333333342</v>
      </c>
      <c r="G214" s="37">
        <v>573.86666666666679</v>
      </c>
      <c r="H214" s="37">
        <v>600.06666666666661</v>
      </c>
      <c r="I214" s="37">
        <v>608.23333333333335</v>
      </c>
      <c r="J214" s="37">
        <v>613.16666666666652</v>
      </c>
      <c r="K214" s="37">
        <v>603.29999999999995</v>
      </c>
      <c r="L214" s="37">
        <v>590.20000000000005</v>
      </c>
      <c r="M214" s="37">
        <v>72.380889999999994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12.3</v>
      </c>
      <c r="D215" s="37">
        <v>12.316666666666668</v>
      </c>
      <c r="E215" s="37">
        <v>12.183333333333337</v>
      </c>
      <c r="F215" s="37">
        <v>12.066666666666668</v>
      </c>
      <c r="G215" s="37">
        <v>11.933333333333337</v>
      </c>
      <c r="H215" s="37">
        <v>12.433333333333337</v>
      </c>
      <c r="I215" s="37">
        <v>12.566666666666666</v>
      </c>
      <c r="J215" s="37">
        <v>12.683333333333337</v>
      </c>
      <c r="K215" s="37">
        <v>12.45</v>
      </c>
      <c r="L215" s="37">
        <v>12.2</v>
      </c>
      <c r="M215" s="37">
        <v>944.68344000000002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288.35000000000002</v>
      </c>
      <c r="D216" s="37">
        <v>290.26666666666665</v>
      </c>
      <c r="E216" s="37">
        <v>285.0333333333333</v>
      </c>
      <c r="F216" s="37">
        <v>281.71666666666664</v>
      </c>
      <c r="G216" s="37">
        <v>276.48333333333329</v>
      </c>
      <c r="H216" s="37">
        <v>293.58333333333331</v>
      </c>
      <c r="I216" s="37">
        <v>298.81666666666666</v>
      </c>
      <c r="J216" s="37">
        <v>302.13333333333333</v>
      </c>
      <c r="K216" s="37">
        <v>295.5</v>
      </c>
      <c r="L216" s="37">
        <v>286.95</v>
      </c>
      <c r="M216" s="37">
        <v>78.055890000000005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9" sqref="B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4"/>
      <c r="B1" s="49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44652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7" t="s">
        <v>16</v>
      </c>
      <c r="B9" s="489" t="s">
        <v>18</v>
      </c>
      <c r="C9" s="493" t="s">
        <v>20</v>
      </c>
      <c r="D9" s="493" t="s">
        <v>21</v>
      </c>
      <c r="E9" s="484" t="s">
        <v>22</v>
      </c>
      <c r="F9" s="485"/>
      <c r="G9" s="486"/>
      <c r="H9" s="484" t="s">
        <v>23</v>
      </c>
      <c r="I9" s="485"/>
      <c r="J9" s="486"/>
      <c r="K9" s="23"/>
      <c r="L9" s="24"/>
      <c r="M9" s="50"/>
      <c r="N9" s="1"/>
      <c r="O9" s="1"/>
    </row>
    <row r="10" spans="1:15" ht="42.75" customHeight="1">
      <c r="A10" s="491"/>
      <c r="B10" s="492"/>
      <c r="C10" s="492"/>
      <c r="D10" s="4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19697.3</v>
      </c>
      <c r="D11" s="324">
        <v>19735.399999999998</v>
      </c>
      <c r="E11" s="324">
        <v>19471.899999999994</v>
      </c>
      <c r="F11" s="324">
        <v>19246.499999999996</v>
      </c>
      <c r="G11" s="324">
        <v>18982.999999999993</v>
      </c>
      <c r="H11" s="324">
        <v>19960.799999999996</v>
      </c>
      <c r="I11" s="324">
        <v>20224.300000000003</v>
      </c>
      <c r="J11" s="324">
        <v>20449.699999999997</v>
      </c>
      <c r="K11" s="323">
        <v>19998.900000000001</v>
      </c>
      <c r="L11" s="323">
        <v>19510</v>
      </c>
      <c r="M11" s="323">
        <v>5.9929999999999997E-2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429.1</v>
      </c>
      <c r="D12" s="324">
        <v>432.60000000000008</v>
      </c>
      <c r="E12" s="324">
        <v>422.40000000000015</v>
      </c>
      <c r="F12" s="324">
        <v>415.70000000000005</v>
      </c>
      <c r="G12" s="324">
        <v>405.50000000000011</v>
      </c>
      <c r="H12" s="324">
        <v>439.30000000000018</v>
      </c>
      <c r="I12" s="324">
        <v>449.50000000000011</v>
      </c>
      <c r="J12" s="324">
        <v>456.20000000000022</v>
      </c>
      <c r="K12" s="323">
        <v>442.8</v>
      </c>
      <c r="L12" s="323">
        <v>425.9</v>
      </c>
      <c r="M12" s="323">
        <v>5.0304700000000002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956.65</v>
      </c>
      <c r="D13" s="324">
        <v>953.23333333333323</v>
      </c>
      <c r="E13" s="324">
        <v>944.46666666666647</v>
      </c>
      <c r="F13" s="324">
        <v>932.28333333333319</v>
      </c>
      <c r="G13" s="324">
        <v>923.51666666666642</v>
      </c>
      <c r="H13" s="324">
        <v>965.41666666666652</v>
      </c>
      <c r="I13" s="324">
        <v>974.18333333333317</v>
      </c>
      <c r="J13" s="324">
        <v>986.36666666666656</v>
      </c>
      <c r="K13" s="323">
        <v>962</v>
      </c>
      <c r="L13" s="323">
        <v>941.05</v>
      </c>
      <c r="M13" s="323">
        <v>8.0790100000000002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2569.4499999999998</v>
      </c>
      <c r="D14" s="324">
        <v>2526.15</v>
      </c>
      <c r="E14" s="324">
        <v>2453.3000000000002</v>
      </c>
      <c r="F14" s="324">
        <v>2337.15</v>
      </c>
      <c r="G14" s="324">
        <v>2264.3000000000002</v>
      </c>
      <c r="H14" s="324">
        <v>2642.3</v>
      </c>
      <c r="I14" s="324">
        <v>2715.1499999999996</v>
      </c>
      <c r="J14" s="324">
        <v>2831.3</v>
      </c>
      <c r="K14" s="323">
        <v>2599</v>
      </c>
      <c r="L14" s="323">
        <v>2410</v>
      </c>
      <c r="M14" s="323">
        <v>2.7154699999999998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2157.9499999999998</v>
      </c>
      <c r="D15" s="324">
        <v>2122.9833333333331</v>
      </c>
      <c r="E15" s="324">
        <v>2066.9666666666662</v>
      </c>
      <c r="F15" s="324">
        <v>1975.9833333333331</v>
      </c>
      <c r="G15" s="324">
        <v>1919.9666666666662</v>
      </c>
      <c r="H15" s="324">
        <v>2213.9666666666662</v>
      </c>
      <c r="I15" s="324">
        <v>2269.9833333333336</v>
      </c>
      <c r="J15" s="324">
        <v>2360.9666666666662</v>
      </c>
      <c r="K15" s="323">
        <v>2179</v>
      </c>
      <c r="L15" s="323">
        <v>2032</v>
      </c>
      <c r="M15" s="323">
        <v>10.522220000000001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17702.849999999999</v>
      </c>
      <c r="D16" s="324">
        <v>17534.3</v>
      </c>
      <c r="E16" s="324">
        <v>17318.5</v>
      </c>
      <c r="F16" s="324">
        <v>16934.150000000001</v>
      </c>
      <c r="G16" s="324">
        <v>16718.350000000002</v>
      </c>
      <c r="H16" s="324">
        <v>17918.649999999998</v>
      </c>
      <c r="I16" s="324">
        <v>18134.449999999993</v>
      </c>
      <c r="J16" s="324">
        <v>18518.799999999996</v>
      </c>
      <c r="K16" s="323">
        <v>17750.099999999999</v>
      </c>
      <c r="L16" s="323">
        <v>17149.95</v>
      </c>
      <c r="M16" s="323">
        <v>0.37986999999999999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107.65</v>
      </c>
      <c r="D17" s="324">
        <v>107.86666666666667</v>
      </c>
      <c r="E17" s="324">
        <v>106.98333333333335</v>
      </c>
      <c r="F17" s="324">
        <v>106.31666666666668</v>
      </c>
      <c r="G17" s="324">
        <v>105.43333333333335</v>
      </c>
      <c r="H17" s="324">
        <v>108.53333333333335</v>
      </c>
      <c r="I17" s="324">
        <v>109.41666666666667</v>
      </c>
      <c r="J17" s="324">
        <v>110.08333333333334</v>
      </c>
      <c r="K17" s="323">
        <v>108.75</v>
      </c>
      <c r="L17" s="323">
        <v>107.2</v>
      </c>
      <c r="M17" s="323">
        <v>19.024329999999999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302.10000000000002</v>
      </c>
      <c r="D18" s="324">
        <v>300.43333333333334</v>
      </c>
      <c r="E18" s="324">
        <v>297.7166666666667</v>
      </c>
      <c r="F18" s="324">
        <v>293.33333333333337</v>
      </c>
      <c r="G18" s="324">
        <v>290.61666666666673</v>
      </c>
      <c r="H18" s="324">
        <v>304.81666666666666</v>
      </c>
      <c r="I18" s="324">
        <v>307.53333333333325</v>
      </c>
      <c r="J18" s="324">
        <v>311.91666666666663</v>
      </c>
      <c r="K18" s="323">
        <v>303.14999999999998</v>
      </c>
      <c r="L18" s="323">
        <v>296.05</v>
      </c>
      <c r="M18" s="323">
        <v>34.845190000000002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2151.35</v>
      </c>
      <c r="D19" s="324">
        <v>2154.9666666666667</v>
      </c>
      <c r="E19" s="324">
        <v>2139.6333333333332</v>
      </c>
      <c r="F19" s="324">
        <v>2127.9166666666665</v>
      </c>
      <c r="G19" s="324">
        <v>2112.583333333333</v>
      </c>
      <c r="H19" s="324">
        <v>2166.6833333333334</v>
      </c>
      <c r="I19" s="324">
        <v>2182.0166666666664</v>
      </c>
      <c r="J19" s="324">
        <v>2193.7333333333336</v>
      </c>
      <c r="K19" s="323">
        <v>2170.3000000000002</v>
      </c>
      <c r="L19" s="323">
        <v>2143.25</v>
      </c>
      <c r="M19" s="323">
        <v>4.6411100000000003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2014.75</v>
      </c>
      <c r="D20" s="324">
        <v>2015.9166666666667</v>
      </c>
      <c r="E20" s="324">
        <v>1989.8333333333335</v>
      </c>
      <c r="F20" s="324">
        <v>1964.9166666666667</v>
      </c>
      <c r="G20" s="324">
        <v>1938.8333333333335</v>
      </c>
      <c r="H20" s="324">
        <v>2040.8333333333335</v>
      </c>
      <c r="I20" s="324">
        <v>2066.916666666667</v>
      </c>
      <c r="J20" s="324">
        <v>2091.8333333333335</v>
      </c>
      <c r="K20" s="323">
        <v>2042</v>
      </c>
      <c r="L20" s="323">
        <v>1991</v>
      </c>
      <c r="M20" s="323">
        <v>27.869730000000001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1914.7</v>
      </c>
      <c r="D21" s="324">
        <v>1910.3166666666666</v>
      </c>
      <c r="E21" s="324">
        <v>1880.6333333333332</v>
      </c>
      <c r="F21" s="324">
        <v>1846.5666666666666</v>
      </c>
      <c r="G21" s="324">
        <v>1816.8833333333332</v>
      </c>
      <c r="H21" s="324">
        <v>1944.3833333333332</v>
      </c>
      <c r="I21" s="324">
        <v>1974.0666666666666</v>
      </c>
      <c r="J21" s="324">
        <v>2008.1333333333332</v>
      </c>
      <c r="K21" s="323">
        <v>1940</v>
      </c>
      <c r="L21" s="323">
        <v>1876.25</v>
      </c>
      <c r="M21" s="323">
        <v>11.4422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774.2</v>
      </c>
      <c r="D22" s="324">
        <v>773.56666666666661</v>
      </c>
      <c r="E22" s="324">
        <v>766.13333333333321</v>
      </c>
      <c r="F22" s="324">
        <v>758.06666666666661</v>
      </c>
      <c r="G22" s="324">
        <v>750.63333333333321</v>
      </c>
      <c r="H22" s="324">
        <v>781.63333333333321</v>
      </c>
      <c r="I22" s="324">
        <v>789.06666666666661</v>
      </c>
      <c r="J22" s="324">
        <v>797.13333333333321</v>
      </c>
      <c r="K22" s="323">
        <v>781</v>
      </c>
      <c r="L22" s="323">
        <v>765.5</v>
      </c>
      <c r="M22" s="323">
        <v>54.689509999999999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2368.15</v>
      </c>
      <c r="D23" s="324">
        <v>2362.75</v>
      </c>
      <c r="E23" s="324">
        <v>2320.5</v>
      </c>
      <c r="F23" s="324">
        <v>2272.85</v>
      </c>
      <c r="G23" s="324">
        <v>2230.6</v>
      </c>
      <c r="H23" s="324">
        <v>2410.4</v>
      </c>
      <c r="I23" s="324">
        <v>2452.65</v>
      </c>
      <c r="J23" s="324">
        <v>2500.3000000000002</v>
      </c>
      <c r="K23" s="323">
        <v>2405</v>
      </c>
      <c r="L23" s="323">
        <v>2315.1</v>
      </c>
      <c r="M23" s="323">
        <v>3.4575200000000001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282.10000000000002</v>
      </c>
      <c r="D24" s="324">
        <v>285.78333333333336</v>
      </c>
      <c r="E24" s="324">
        <v>277.31666666666672</v>
      </c>
      <c r="F24" s="324">
        <v>272.53333333333336</v>
      </c>
      <c r="G24" s="324">
        <v>264.06666666666672</v>
      </c>
      <c r="H24" s="324">
        <v>290.56666666666672</v>
      </c>
      <c r="I24" s="324">
        <v>299.0333333333333</v>
      </c>
      <c r="J24" s="324">
        <v>303.81666666666672</v>
      </c>
      <c r="K24" s="323">
        <v>294.25</v>
      </c>
      <c r="L24" s="323">
        <v>281</v>
      </c>
      <c r="M24" s="323">
        <v>1.8756999999999999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205.55</v>
      </c>
      <c r="D25" s="324">
        <v>207.98333333333335</v>
      </c>
      <c r="E25" s="324">
        <v>201.7166666666667</v>
      </c>
      <c r="F25" s="324">
        <v>197.88333333333335</v>
      </c>
      <c r="G25" s="324">
        <v>191.6166666666667</v>
      </c>
      <c r="H25" s="324">
        <v>211.81666666666669</v>
      </c>
      <c r="I25" s="324">
        <v>218.08333333333334</v>
      </c>
      <c r="J25" s="324">
        <v>221.91666666666669</v>
      </c>
      <c r="K25" s="323">
        <v>214.25</v>
      </c>
      <c r="L25" s="323">
        <v>204.15</v>
      </c>
      <c r="M25" s="323">
        <v>5.6959299999999997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1260.05</v>
      </c>
      <c r="D26" s="324">
        <v>1258.1833333333334</v>
      </c>
      <c r="E26" s="324">
        <v>1238.3666666666668</v>
      </c>
      <c r="F26" s="324">
        <v>1216.6833333333334</v>
      </c>
      <c r="G26" s="324">
        <v>1196.8666666666668</v>
      </c>
      <c r="H26" s="324">
        <v>1279.8666666666668</v>
      </c>
      <c r="I26" s="324">
        <v>1299.6833333333334</v>
      </c>
      <c r="J26" s="324">
        <v>1321.3666666666668</v>
      </c>
      <c r="K26" s="323">
        <v>1278</v>
      </c>
      <c r="L26" s="323">
        <v>1236.5</v>
      </c>
      <c r="M26" s="323">
        <v>3.6728499999999999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1622.7</v>
      </c>
      <c r="D27" s="324">
        <v>1619.1666666666667</v>
      </c>
      <c r="E27" s="324">
        <v>1603.5333333333335</v>
      </c>
      <c r="F27" s="324">
        <v>1584.3666666666668</v>
      </c>
      <c r="G27" s="324">
        <v>1568.7333333333336</v>
      </c>
      <c r="H27" s="324">
        <v>1638.3333333333335</v>
      </c>
      <c r="I27" s="324">
        <v>1653.9666666666667</v>
      </c>
      <c r="J27" s="324">
        <v>1673.1333333333334</v>
      </c>
      <c r="K27" s="323">
        <v>1634.8</v>
      </c>
      <c r="L27" s="323">
        <v>1600</v>
      </c>
      <c r="M27" s="323">
        <v>0.44989000000000001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1810.75</v>
      </c>
      <c r="D28" s="324">
        <v>1828.05</v>
      </c>
      <c r="E28" s="324">
        <v>1783.6999999999998</v>
      </c>
      <c r="F28" s="324">
        <v>1756.6499999999999</v>
      </c>
      <c r="G28" s="324">
        <v>1712.2999999999997</v>
      </c>
      <c r="H28" s="324">
        <v>1855.1</v>
      </c>
      <c r="I28" s="324">
        <v>1899.4499999999998</v>
      </c>
      <c r="J28" s="324">
        <v>1926.5</v>
      </c>
      <c r="K28" s="323">
        <v>1872.4</v>
      </c>
      <c r="L28" s="323">
        <v>1801</v>
      </c>
      <c r="M28" s="323">
        <v>0.78510999999999997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72.45</v>
      </c>
      <c r="D29" s="324">
        <v>73.216666666666669</v>
      </c>
      <c r="E29" s="324">
        <v>71.333333333333343</v>
      </c>
      <c r="F29" s="324">
        <v>70.216666666666669</v>
      </c>
      <c r="G29" s="324">
        <v>68.333333333333343</v>
      </c>
      <c r="H29" s="324">
        <v>74.333333333333343</v>
      </c>
      <c r="I29" s="324">
        <v>76.216666666666669</v>
      </c>
      <c r="J29" s="324">
        <v>77.333333333333343</v>
      </c>
      <c r="K29" s="323">
        <v>75.099999999999994</v>
      </c>
      <c r="L29" s="323">
        <v>72.099999999999994</v>
      </c>
      <c r="M29" s="323">
        <v>4.1999300000000002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3620.7</v>
      </c>
      <c r="D30" s="324">
        <v>3630.75</v>
      </c>
      <c r="E30" s="324">
        <v>3571.5</v>
      </c>
      <c r="F30" s="324">
        <v>3522.3</v>
      </c>
      <c r="G30" s="324">
        <v>3463.05</v>
      </c>
      <c r="H30" s="324">
        <v>3679.95</v>
      </c>
      <c r="I30" s="324">
        <v>3739.2</v>
      </c>
      <c r="J30" s="324">
        <v>3788.3999999999996</v>
      </c>
      <c r="K30" s="323">
        <v>3690</v>
      </c>
      <c r="L30" s="323">
        <v>3581.55</v>
      </c>
      <c r="M30" s="323">
        <v>0.71140000000000003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2858.55</v>
      </c>
      <c r="D31" s="324">
        <v>2887.0833333333335</v>
      </c>
      <c r="E31" s="324">
        <v>2821.5666666666671</v>
      </c>
      <c r="F31" s="324">
        <v>2784.5833333333335</v>
      </c>
      <c r="G31" s="324">
        <v>2719.0666666666671</v>
      </c>
      <c r="H31" s="324">
        <v>2924.0666666666671</v>
      </c>
      <c r="I31" s="324">
        <v>2989.5833333333335</v>
      </c>
      <c r="J31" s="324">
        <v>3026.5666666666671</v>
      </c>
      <c r="K31" s="323">
        <v>2952.6</v>
      </c>
      <c r="L31" s="323">
        <v>2850.1</v>
      </c>
      <c r="M31" s="323">
        <v>0.80257999999999996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25.35</v>
      </c>
      <c r="D32" s="324">
        <v>25.566666666666666</v>
      </c>
      <c r="E32" s="324">
        <v>24.983333333333334</v>
      </c>
      <c r="F32" s="324">
        <v>24.616666666666667</v>
      </c>
      <c r="G32" s="324">
        <v>24.033333333333335</v>
      </c>
      <c r="H32" s="324">
        <v>25.933333333333334</v>
      </c>
      <c r="I32" s="324">
        <v>26.516666666666669</v>
      </c>
      <c r="J32" s="324">
        <v>26.883333333333333</v>
      </c>
      <c r="K32" s="323">
        <v>26.15</v>
      </c>
      <c r="L32" s="323">
        <v>25.2</v>
      </c>
      <c r="M32" s="323">
        <v>97.524100000000004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536.4</v>
      </c>
      <c r="D33" s="324">
        <v>537.38333333333333</v>
      </c>
      <c r="E33" s="324">
        <v>533.2166666666667</v>
      </c>
      <c r="F33" s="324">
        <v>530.03333333333342</v>
      </c>
      <c r="G33" s="324">
        <v>525.86666666666679</v>
      </c>
      <c r="H33" s="324">
        <v>540.56666666666661</v>
      </c>
      <c r="I33" s="324">
        <v>544.73333333333335</v>
      </c>
      <c r="J33" s="324">
        <v>547.91666666666652</v>
      </c>
      <c r="K33" s="323">
        <v>541.54999999999995</v>
      </c>
      <c r="L33" s="323">
        <v>534.20000000000005</v>
      </c>
      <c r="M33" s="323">
        <v>8.0998999999999999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3523.25</v>
      </c>
      <c r="D34" s="324">
        <v>3518.4500000000003</v>
      </c>
      <c r="E34" s="324">
        <v>3486.9000000000005</v>
      </c>
      <c r="F34" s="324">
        <v>3450.55</v>
      </c>
      <c r="G34" s="324">
        <v>3419.0000000000005</v>
      </c>
      <c r="H34" s="324">
        <v>3554.8000000000006</v>
      </c>
      <c r="I34" s="324">
        <v>3586.3500000000008</v>
      </c>
      <c r="J34" s="324">
        <v>3622.7000000000007</v>
      </c>
      <c r="K34" s="323">
        <v>3550</v>
      </c>
      <c r="L34" s="323">
        <v>3482.1</v>
      </c>
      <c r="M34" s="323">
        <v>0.61370000000000002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299.25</v>
      </c>
      <c r="D35" s="324">
        <v>300.56666666666666</v>
      </c>
      <c r="E35" s="324">
        <v>297.43333333333334</v>
      </c>
      <c r="F35" s="324">
        <v>295.61666666666667</v>
      </c>
      <c r="G35" s="324">
        <v>292.48333333333335</v>
      </c>
      <c r="H35" s="324">
        <v>302.38333333333333</v>
      </c>
      <c r="I35" s="324">
        <v>305.51666666666665</v>
      </c>
      <c r="J35" s="324">
        <v>307.33333333333331</v>
      </c>
      <c r="K35" s="323">
        <v>303.7</v>
      </c>
      <c r="L35" s="323">
        <v>298.75</v>
      </c>
      <c r="M35" s="323">
        <v>49.504919999999998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1536.75</v>
      </c>
      <c r="D36" s="324">
        <v>1537.7166666666665</v>
      </c>
      <c r="E36" s="324">
        <v>1510.4333333333329</v>
      </c>
      <c r="F36" s="324">
        <v>1484.1166666666666</v>
      </c>
      <c r="G36" s="324">
        <v>1456.833333333333</v>
      </c>
      <c r="H36" s="324">
        <v>1564.0333333333328</v>
      </c>
      <c r="I36" s="324">
        <v>1591.3166666666662</v>
      </c>
      <c r="J36" s="324">
        <v>1617.6333333333328</v>
      </c>
      <c r="K36" s="323">
        <v>1565</v>
      </c>
      <c r="L36" s="323">
        <v>1511.4</v>
      </c>
      <c r="M36" s="323">
        <v>4.0210600000000003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824.45</v>
      </c>
      <c r="D37" s="324">
        <v>819.56666666666661</v>
      </c>
      <c r="E37" s="324">
        <v>804.33333333333326</v>
      </c>
      <c r="F37" s="324">
        <v>784.2166666666667</v>
      </c>
      <c r="G37" s="324">
        <v>768.98333333333335</v>
      </c>
      <c r="H37" s="324">
        <v>839.68333333333317</v>
      </c>
      <c r="I37" s="324">
        <v>854.91666666666652</v>
      </c>
      <c r="J37" s="324">
        <v>875.03333333333308</v>
      </c>
      <c r="K37" s="323">
        <v>834.8</v>
      </c>
      <c r="L37" s="323">
        <v>799.45</v>
      </c>
      <c r="M37" s="323">
        <v>2.2585099999999998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914.6</v>
      </c>
      <c r="D38" s="324">
        <v>921.38333333333333</v>
      </c>
      <c r="E38" s="324">
        <v>903.2166666666667</v>
      </c>
      <c r="F38" s="324">
        <v>891.83333333333337</v>
      </c>
      <c r="G38" s="324">
        <v>873.66666666666674</v>
      </c>
      <c r="H38" s="324">
        <v>932.76666666666665</v>
      </c>
      <c r="I38" s="324">
        <v>950.93333333333339</v>
      </c>
      <c r="J38" s="324">
        <v>962.31666666666661</v>
      </c>
      <c r="K38" s="323">
        <v>939.55</v>
      </c>
      <c r="L38" s="323">
        <v>910</v>
      </c>
      <c r="M38" s="323">
        <v>2.3382900000000002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741.6</v>
      </c>
      <c r="D39" s="324">
        <v>746.80000000000007</v>
      </c>
      <c r="E39" s="324">
        <v>734.30000000000018</v>
      </c>
      <c r="F39" s="324">
        <v>727.00000000000011</v>
      </c>
      <c r="G39" s="324">
        <v>714.50000000000023</v>
      </c>
      <c r="H39" s="324">
        <v>754.10000000000014</v>
      </c>
      <c r="I39" s="324">
        <v>766.59999999999991</v>
      </c>
      <c r="J39" s="324">
        <v>773.90000000000009</v>
      </c>
      <c r="K39" s="323">
        <v>759.3</v>
      </c>
      <c r="L39" s="323">
        <v>739.5</v>
      </c>
      <c r="M39" s="323">
        <v>1.5179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4516.1000000000004</v>
      </c>
      <c r="D40" s="324">
        <v>4550.55</v>
      </c>
      <c r="E40" s="324">
        <v>4466.4000000000005</v>
      </c>
      <c r="F40" s="324">
        <v>4416.7000000000007</v>
      </c>
      <c r="G40" s="324">
        <v>4332.5500000000011</v>
      </c>
      <c r="H40" s="324">
        <v>4600.25</v>
      </c>
      <c r="I40" s="324">
        <v>4684.3999999999996</v>
      </c>
      <c r="J40" s="324">
        <v>4734.0999999999995</v>
      </c>
      <c r="K40" s="323">
        <v>4634.7</v>
      </c>
      <c r="L40" s="323">
        <v>4500.8500000000004</v>
      </c>
      <c r="M40" s="323">
        <v>12.25845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191</v>
      </c>
      <c r="D41" s="324">
        <v>191.16666666666666</v>
      </c>
      <c r="E41" s="324">
        <v>189.13333333333333</v>
      </c>
      <c r="F41" s="324">
        <v>187.26666666666668</v>
      </c>
      <c r="G41" s="324">
        <v>185.23333333333335</v>
      </c>
      <c r="H41" s="324">
        <v>193.0333333333333</v>
      </c>
      <c r="I41" s="324">
        <v>195.06666666666666</v>
      </c>
      <c r="J41" s="324">
        <v>196.93333333333328</v>
      </c>
      <c r="K41" s="323">
        <v>193.2</v>
      </c>
      <c r="L41" s="323">
        <v>189.3</v>
      </c>
      <c r="M41" s="323">
        <v>32.617139999999999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431</v>
      </c>
      <c r="D42" s="324">
        <v>433.5333333333333</v>
      </c>
      <c r="E42" s="324">
        <v>423.36666666666662</v>
      </c>
      <c r="F42" s="324">
        <v>415.73333333333329</v>
      </c>
      <c r="G42" s="324">
        <v>405.56666666666661</v>
      </c>
      <c r="H42" s="324">
        <v>441.16666666666663</v>
      </c>
      <c r="I42" s="324">
        <v>451.33333333333337</v>
      </c>
      <c r="J42" s="324">
        <v>458.96666666666664</v>
      </c>
      <c r="K42" s="323">
        <v>443.7</v>
      </c>
      <c r="L42" s="323">
        <v>425.9</v>
      </c>
      <c r="M42" s="323">
        <v>1.4448099999999999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85.8</v>
      </c>
      <c r="D43" s="324">
        <v>86.266666666666666</v>
      </c>
      <c r="E43" s="324">
        <v>85.033333333333331</v>
      </c>
      <c r="F43" s="324">
        <v>84.266666666666666</v>
      </c>
      <c r="G43" s="324">
        <v>83.033333333333331</v>
      </c>
      <c r="H43" s="324">
        <v>87.033333333333331</v>
      </c>
      <c r="I43" s="324">
        <v>88.266666666666652</v>
      </c>
      <c r="J43" s="324">
        <v>89.033333333333331</v>
      </c>
      <c r="K43" s="323">
        <v>87.5</v>
      </c>
      <c r="L43" s="323">
        <v>85.5</v>
      </c>
      <c r="M43" s="323">
        <v>12.81995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117.25</v>
      </c>
      <c r="D44" s="324">
        <v>116.63333333333333</v>
      </c>
      <c r="E44" s="324">
        <v>115.26666666666665</v>
      </c>
      <c r="F44" s="324">
        <v>113.28333333333333</v>
      </c>
      <c r="G44" s="324">
        <v>111.91666666666666</v>
      </c>
      <c r="H44" s="324">
        <v>118.61666666666665</v>
      </c>
      <c r="I44" s="324">
        <v>119.98333333333332</v>
      </c>
      <c r="J44" s="324">
        <v>121.96666666666664</v>
      </c>
      <c r="K44" s="323">
        <v>118</v>
      </c>
      <c r="L44" s="323">
        <v>114.65</v>
      </c>
      <c r="M44" s="323">
        <v>156.16113999999999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3079.95</v>
      </c>
      <c r="D45" s="324">
        <v>3091.7666666666664</v>
      </c>
      <c r="E45" s="324">
        <v>3054.2833333333328</v>
      </c>
      <c r="F45" s="324">
        <v>3028.6166666666663</v>
      </c>
      <c r="G45" s="324">
        <v>2991.1333333333328</v>
      </c>
      <c r="H45" s="324">
        <v>3117.4333333333329</v>
      </c>
      <c r="I45" s="324">
        <v>3154.9166666666665</v>
      </c>
      <c r="J45" s="324">
        <v>3180.583333333333</v>
      </c>
      <c r="K45" s="323">
        <v>3129.25</v>
      </c>
      <c r="L45" s="323">
        <v>3066.1</v>
      </c>
      <c r="M45" s="323">
        <v>14.648619999999999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197.5</v>
      </c>
      <c r="D46" s="324">
        <v>197.13333333333333</v>
      </c>
      <c r="E46" s="324">
        <v>194.56666666666666</v>
      </c>
      <c r="F46" s="324">
        <v>191.63333333333333</v>
      </c>
      <c r="G46" s="324">
        <v>189.06666666666666</v>
      </c>
      <c r="H46" s="324">
        <v>200.06666666666666</v>
      </c>
      <c r="I46" s="324">
        <v>202.63333333333333</v>
      </c>
      <c r="J46" s="324">
        <v>205.56666666666666</v>
      </c>
      <c r="K46" s="323">
        <v>199.7</v>
      </c>
      <c r="L46" s="323">
        <v>194.2</v>
      </c>
      <c r="M46" s="323">
        <v>7.2725600000000004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2022.95</v>
      </c>
      <c r="D47" s="324">
        <v>2037.9833333333333</v>
      </c>
      <c r="E47" s="324">
        <v>1975.9666666666667</v>
      </c>
      <c r="F47" s="324">
        <v>1928.9833333333333</v>
      </c>
      <c r="G47" s="324">
        <v>1866.9666666666667</v>
      </c>
      <c r="H47" s="324">
        <v>2084.9666666666667</v>
      </c>
      <c r="I47" s="324">
        <v>2146.9833333333336</v>
      </c>
      <c r="J47" s="324">
        <v>2193.9666666666667</v>
      </c>
      <c r="K47" s="323">
        <v>2100</v>
      </c>
      <c r="L47" s="323">
        <v>1991</v>
      </c>
      <c r="M47" s="323">
        <v>3.59903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2551.85</v>
      </c>
      <c r="D48" s="324">
        <v>2561.9166666666665</v>
      </c>
      <c r="E48" s="324">
        <v>2515.8833333333332</v>
      </c>
      <c r="F48" s="324">
        <v>2479.9166666666665</v>
      </c>
      <c r="G48" s="324">
        <v>2433.8833333333332</v>
      </c>
      <c r="H48" s="324">
        <v>2597.8833333333332</v>
      </c>
      <c r="I48" s="324">
        <v>2643.916666666667</v>
      </c>
      <c r="J48" s="324">
        <v>2679.8833333333332</v>
      </c>
      <c r="K48" s="323">
        <v>2607.9499999999998</v>
      </c>
      <c r="L48" s="323">
        <v>2525.9499999999998</v>
      </c>
      <c r="M48" s="323">
        <v>0.17738000000000001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2149.8000000000002</v>
      </c>
      <c r="D49" s="324">
        <v>2151.5833333333335</v>
      </c>
      <c r="E49" s="324">
        <v>2094.2166666666672</v>
      </c>
      <c r="F49" s="324">
        <v>2038.6333333333337</v>
      </c>
      <c r="G49" s="324">
        <v>1981.2666666666673</v>
      </c>
      <c r="H49" s="324">
        <v>2207.166666666667</v>
      </c>
      <c r="I49" s="324">
        <v>2264.5333333333328</v>
      </c>
      <c r="J49" s="324">
        <v>2320.1166666666668</v>
      </c>
      <c r="K49" s="323">
        <v>2208.9499999999998</v>
      </c>
      <c r="L49" s="323">
        <v>2096</v>
      </c>
      <c r="M49" s="323">
        <v>2.4199000000000002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10292.549999999999</v>
      </c>
      <c r="D50" s="324">
        <v>10257.516666666666</v>
      </c>
      <c r="E50" s="324">
        <v>10120.033333333333</v>
      </c>
      <c r="F50" s="324">
        <v>9947.5166666666664</v>
      </c>
      <c r="G50" s="324">
        <v>9810.0333333333328</v>
      </c>
      <c r="H50" s="324">
        <v>10430.033333333333</v>
      </c>
      <c r="I50" s="324">
        <v>10567.516666666666</v>
      </c>
      <c r="J50" s="324">
        <v>10740.033333333333</v>
      </c>
      <c r="K50" s="323">
        <v>10395</v>
      </c>
      <c r="L50" s="323">
        <v>10085</v>
      </c>
      <c r="M50" s="323">
        <v>0.66054000000000002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1246.25</v>
      </c>
      <c r="D51" s="324">
        <v>1234.1333333333334</v>
      </c>
      <c r="E51" s="324">
        <v>1218.2666666666669</v>
      </c>
      <c r="F51" s="324">
        <v>1190.2833333333335</v>
      </c>
      <c r="G51" s="324">
        <v>1174.416666666667</v>
      </c>
      <c r="H51" s="324">
        <v>1262.1166666666668</v>
      </c>
      <c r="I51" s="324">
        <v>1277.9833333333331</v>
      </c>
      <c r="J51" s="324">
        <v>1305.9666666666667</v>
      </c>
      <c r="K51" s="323">
        <v>1250</v>
      </c>
      <c r="L51" s="323">
        <v>1206.1500000000001</v>
      </c>
      <c r="M51" s="323">
        <v>10.06565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668.55</v>
      </c>
      <c r="D52" s="324">
        <v>673.19999999999993</v>
      </c>
      <c r="E52" s="324">
        <v>661.49999999999989</v>
      </c>
      <c r="F52" s="324">
        <v>654.44999999999993</v>
      </c>
      <c r="G52" s="324">
        <v>642.74999999999989</v>
      </c>
      <c r="H52" s="324">
        <v>680.24999999999989</v>
      </c>
      <c r="I52" s="324">
        <v>691.94999999999993</v>
      </c>
      <c r="J52" s="324">
        <v>698.99999999999989</v>
      </c>
      <c r="K52" s="323">
        <v>684.9</v>
      </c>
      <c r="L52" s="323">
        <v>666.15</v>
      </c>
      <c r="M52" s="323">
        <v>26.7911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412.35</v>
      </c>
      <c r="D53" s="324">
        <v>414.01666666666665</v>
      </c>
      <c r="E53" s="324">
        <v>408.33333333333331</v>
      </c>
      <c r="F53" s="324">
        <v>404.31666666666666</v>
      </c>
      <c r="G53" s="324">
        <v>398.63333333333333</v>
      </c>
      <c r="H53" s="324">
        <v>418.0333333333333</v>
      </c>
      <c r="I53" s="324">
        <v>423.7166666666667</v>
      </c>
      <c r="J53" s="324">
        <v>427.73333333333329</v>
      </c>
      <c r="K53" s="323">
        <v>419.7</v>
      </c>
      <c r="L53" s="323">
        <v>410</v>
      </c>
      <c r="M53" s="323">
        <v>2.1755800000000001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761.15</v>
      </c>
      <c r="D54" s="324">
        <v>758.48333333333323</v>
      </c>
      <c r="E54" s="324">
        <v>753.96666666666647</v>
      </c>
      <c r="F54" s="324">
        <v>746.78333333333319</v>
      </c>
      <c r="G54" s="324">
        <v>742.26666666666642</v>
      </c>
      <c r="H54" s="324">
        <v>765.66666666666652</v>
      </c>
      <c r="I54" s="324">
        <v>770.18333333333317</v>
      </c>
      <c r="J54" s="324">
        <v>777.36666666666656</v>
      </c>
      <c r="K54" s="323">
        <v>763</v>
      </c>
      <c r="L54" s="323">
        <v>751.3</v>
      </c>
      <c r="M54" s="323">
        <v>204.49544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3653</v>
      </c>
      <c r="D55" s="324">
        <v>3668.0833333333335</v>
      </c>
      <c r="E55" s="324">
        <v>3621.0166666666669</v>
      </c>
      <c r="F55" s="324">
        <v>3589.0333333333333</v>
      </c>
      <c r="G55" s="324">
        <v>3541.9666666666667</v>
      </c>
      <c r="H55" s="324">
        <v>3700.0666666666671</v>
      </c>
      <c r="I55" s="324">
        <v>3747.1333333333337</v>
      </c>
      <c r="J55" s="324">
        <v>3779.1166666666672</v>
      </c>
      <c r="K55" s="323">
        <v>3715.15</v>
      </c>
      <c r="L55" s="323">
        <v>3636.1</v>
      </c>
      <c r="M55" s="323">
        <v>5.1124900000000002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163.30000000000001</v>
      </c>
      <c r="D56" s="324">
        <v>160.21666666666667</v>
      </c>
      <c r="E56" s="324">
        <v>152.48333333333335</v>
      </c>
      <c r="F56" s="324">
        <v>141.66666666666669</v>
      </c>
      <c r="G56" s="324">
        <v>133.93333333333337</v>
      </c>
      <c r="H56" s="324">
        <v>171.03333333333333</v>
      </c>
      <c r="I56" s="324">
        <v>178.76666666666662</v>
      </c>
      <c r="J56" s="324">
        <v>189.58333333333331</v>
      </c>
      <c r="K56" s="323">
        <v>167.95</v>
      </c>
      <c r="L56" s="323">
        <v>149.4</v>
      </c>
      <c r="M56" s="323">
        <v>62.892769999999999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1074.7</v>
      </c>
      <c r="D57" s="324">
        <v>1075.6833333333334</v>
      </c>
      <c r="E57" s="324">
        <v>1049.0166666666669</v>
      </c>
      <c r="F57" s="324">
        <v>1023.3333333333335</v>
      </c>
      <c r="G57" s="324">
        <v>996.66666666666697</v>
      </c>
      <c r="H57" s="324">
        <v>1101.3666666666668</v>
      </c>
      <c r="I57" s="324">
        <v>1128.0333333333333</v>
      </c>
      <c r="J57" s="324">
        <v>1153.7166666666667</v>
      </c>
      <c r="K57" s="323">
        <v>1102.3499999999999</v>
      </c>
      <c r="L57" s="323">
        <v>1050</v>
      </c>
      <c r="M57" s="323">
        <v>0.76034999999999997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17060.45</v>
      </c>
      <c r="D58" s="324">
        <v>17114.149999999998</v>
      </c>
      <c r="E58" s="324">
        <v>16928.299999999996</v>
      </c>
      <c r="F58" s="324">
        <v>16796.149999999998</v>
      </c>
      <c r="G58" s="324">
        <v>16610.299999999996</v>
      </c>
      <c r="H58" s="324">
        <v>17246.299999999996</v>
      </c>
      <c r="I58" s="324">
        <v>17432.149999999994</v>
      </c>
      <c r="J58" s="324">
        <v>17564.299999999996</v>
      </c>
      <c r="K58" s="323">
        <v>17300</v>
      </c>
      <c r="L58" s="323">
        <v>16982</v>
      </c>
      <c r="M58" s="323">
        <v>2.98692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5011.05</v>
      </c>
      <c r="D59" s="324">
        <v>5079.3666666666668</v>
      </c>
      <c r="E59" s="324">
        <v>4913.7833333333338</v>
      </c>
      <c r="F59" s="324">
        <v>4816.5166666666673</v>
      </c>
      <c r="G59" s="324">
        <v>4650.9333333333343</v>
      </c>
      <c r="H59" s="324">
        <v>5176.6333333333332</v>
      </c>
      <c r="I59" s="324">
        <v>5342.2166666666653</v>
      </c>
      <c r="J59" s="324">
        <v>5439.4833333333327</v>
      </c>
      <c r="K59" s="323">
        <v>5244.95</v>
      </c>
      <c r="L59" s="323">
        <v>4982.1000000000004</v>
      </c>
      <c r="M59" s="323">
        <v>2.18364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7259.95</v>
      </c>
      <c r="D60" s="324">
        <v>7315.2</v>
      </c>
      <c r="E60" s="324">
        <v>7185.4</v>
      </c>
      <c r="F60" s="324">
        <v>7110.8499999999995</v>
      </c>
      <c r="G60" s="324">
        <v>6981.0499999999993</v>
      </c>
      <c r="H60" s="324">
        <v>7389.75</v>
      </c>
      <c r="I60" s="324">
        <v>7519.5500000000011</v>
      </c>
      <c r="J60" s="324">
        <v>7594.1</v>
      </c>
      <c r="K60" s="323">
        <v>7445</v>
      </c>
      <c r="L60" s="323">
        <v>7240.65</v>
      </c>
      <c r="M60" s="323">
        <v>16.330110000000001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2905.5</v>
      </c>
      <c r="D61" s="324">
        <v>2930.0833333333335</v>
      </c>
      <c r="E61" s="324">
        <v>2851.416666666667</v>
      </c>
      <c r="F61" s="324">
        <v>2797.3333333333335</v>
      </c>
      <c r="G61" s="324">
        <v>2718.666666666667</v>
      </c>
      <c r="H61" s="324">
        <v>2984.166666666667</v>
      </c>
      <c r="I61" s="324">
        <v>3062.8333333333339</v>
      </c>
      <c r="J61" s="324">
        <v>3116.916666666667</v>
      </c>
      <c r="K61" s="323">
        <v>3008.75</v>
      </c>
      <c r="L61" s="323">
        <v>2876</v>
      </c>
      <c r="M61" s="323">
        <v>0.92918000000000001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2136.1999999999998</v>
      </c>
      <c r="D62" s="324">
        <v>2135.7166666666667</v>
      </c>
      <c r="E62" s="324">
        <v>2105.6333333333332</v>
      </c>
      <c r="F62" s="324">
        <v>2075.0666666666666</v>
      </c>
      <c r="G62" s="324">
        <v>2044.9833333333331</v>
      </c>
      <c r="H62" s="324">
        <v>2166.2833333333333</v>
      </c>
      <c r="I62" s="324">
        <v>2196.3666666666663</v>
      </c>
      <c r="J62" s="324">
        <v>2226.9333333333334</v>
      </c>
      <c r="K62" s="323">
        <v>2165.8000000000002</v>
      </c>
      <c r="L62" s="323">
        <v>2105.15</v>
      </c>
      <c r="M62" s="323">
        <v>6.1443199999999996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489.4</v>
      </c>
      <c r="D63" s="324">
        <v>484.61666666666662</v>
      </c>
      <c r="E63" s="324">
        <v>475.38333333333321</v>
      </c>
      <c r="F63" s="324">
        <v>461.36666666666662</v>
      </c>
      <c r="G63" s="324">
        <v>452.13333333333321</v>
      </c>
      <c r="H63" s="324">
        <v>498.63333333333321</v>
      </c>
      <c r="I63" s="324">
        <v>507.86666666666667</v>
      </c>
      <c r="J63" s="324">
        <v>521.88333333333321</v>
      </c>
      <c r="K63" s="323">
        <v>493.85</v>
      </c>
      <c r="L63" s="323">
        <v>470.6</v>
      </c>
      <c r="M63" s="323">
        <v>33.147069999999999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307.39999999999998</v>
      </c>
      <c r="D64" s="324">
        <v>305.18333333333334</v>
      </c>
      <c r="E64" s="324">
        <v>301.36666666666667</v>
      </c>
      <c r="F64" s="324">
        <v>295.33333333333331</v>
      </c>
      <c r="G64" s="324">
        <v>291.51666666666665</v>
      </c>
      <c r="H64" s="324">
        <v>311.2166666666667</v>
      </c>
      <c r="I64" s="324">
        <v>315.03333333333342</v>
      </c>
      <c r="J64" s="324">
        <v>321.06666666666672</v>
      </c>
      <c r="K64" s="323">
        <v>309</v>
      </c>
      <c r="L64" s="323">
        <v>299.14999999999998</v>
      </c>
      <c r="M64" s="323">
        <v>114.61624999999999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111.6</v>
      </c>
      <c r="D65" s="324">
        <v>112.01666666666667</v>
      </c>
      <c r="E65" s="324">
        <v>110.63333333333333</v>
      </c>
      <c r="F65" s="324">
        <v>109.66666666666666</v>
      </c>
      <c r="G65" s="324">
        <v>108.28333333333332</v>
      </c>
      <c r="H65" s="324">
        <v>112.98333333333333</v>
      </c>
      <c r="I65" s="324">
        <v>114.36666666666669</v>
      </c>
      <c r="J65" s="324">
        <v>115.33333333333334</v>
      </c>
      <c r="K65" s="323">
        <v>113.4</v>
      </c>
      <c r="L65" s="323">
        <v>111.05</v>
      </c>
      <c r="M65" s="323">
        <v>280.30563000000001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45.85</v>
      </c>
      <c r="D66" s="324">
        <v>46.35</v>
      </c>
      <c r="E66" s="324">
        <v>45.2</v>
      </c>
      <c r="F66" s="324">
        <v>44.550000000000004</v>
      </c>
      <c r="G66" s="324">
        <v>43.400000000000006</v>
      </c>
      <c r="H66" s="324">
        <v>47</v>
      </c>
      <c r="I66" s="324">
        <v>48.149999999999991</v>
      </c>
      <c r="J66" s="324">
        <v>48.8</v>
      </c>
      <c r="K66" s="323">
        <v>47.5</v>
      </c>
      <c r="L66" s="323">
        <v>45.7</v>
      </c>
      <c r="M66" s="323">
        <v>45.686920000000001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3092.9</v>
      </c>
      <c r="D67" s="324">
        <v>3095.5833333333335</v>
      </c>
      <c r="E67" s="324">
        <v>3048.3166666666671</v>
      </c>
      <c r="F67" s="324">
        <v>3003.7333333333336</v>
      </c>
      <c r="G67" s="324">
        <v>2956.4666666666672</v>
      </c>
      <c r="H67" s="324">
        <v>3140.166666666667</v>
      </c>
      <c r="I67" s="324">
        <v>3187.4333333333334</v>
      </c>
      <c r="J67" s="324">
        <v>3232.0166666666669</v>
      </c>
      <c r="K67" s="323">
        <v>3142.85</v>
      </c>
      <c r="L67" s="323">
        <v>3051</v>
      </c>
      <c r="M67" s="323">
        <v>1.3888499999999999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1961.4</v>
      </c>
      <c r="D68" s="324">
        <v>1961.3333333333333</v>
      </c>
      <c r="E68" s="324">
        <v>1948.6666666666665</v>
      </c>
      <c r="F68" s="324">
        <v>1935.9333333333332</v>
      </c>
      <c r="G68" s="324">
        <v>1923.2666666666664</v>
      </c>
      <c r="H68" s="324">
        <v>1974.0666666666666</v>
      </c>
      <c r="I68" s="324">
        <v>1986.7333333333331</v>
      </c>
      <c r="J68" s="324">
        <v>1999.4666666666667</v>
      </c>
      <c r="K68" s="323">
        <v>1974</v>
      </c>
      <c r="L68" s="323">
        <v>1948.6</v>
      </c>
      <c r="M68" s="323">
        <v>3.6152700000000002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4969.3500000000004</v>
      </c>
      <c r="D69" s="324">
        <v>4873.2333333333336</v>
      </c>
      <c r="E69" s="324">
        <v>4747.4666666666672</v>
      </c>
      <c r="F69" s="324">
        <v>4525.5833333333339</v>
      </c>
      <c r="G69" s="324">
        <v>4399.8166666666675</v>
      </c>
      <c r="H69" s="324">
        <v>5095.1166666666668</v>
      </c>
      <c r="I69" s="324">
        <v>5220.8833333333332</v>
      </c>
      <c r="J69" s="324">
        <v>5442.7666666666664</v>
      </c>
      <c r="K69" s="323">
        <v>4999</v>
      </c>
      <c r="L69" s="323">
        <v>4651.3500000000004</v>
      </c>
      <c r="M69" s="323">
        <v>0.54573000000000005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860.8</v>
      </c>
      <c r="D70" s="324">
        <v>866.88333333333333</v>
      </c>
      <c r="E70" s="324">
        <v>849.41666666666663</v>
      </c>
      <c r="F70" s="324">
        <v>838.0333333333333</v>
      </c>
      <c r="G70" s="324">
        <v>820.56666666666661</v>
      </c>
      <c r="H70" s="324">
        <v>878.26666666666665</v>
      </c>
      <c r="I70" s="324">
        <v>895.73333333333335</v>
      </c>
      <c r="J70" s="324">
        <v>907.11666666666667</v>
      </c>
      <c r="K70" s="323">
        <v>884.35</v>
      </c>
      <c r="L70" s="323">
        <v>855.5</v>
      </c>
      <c r="M70" s="323">
        <v>0.81864000000000003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549.29999999999995</v>
      </c>
      <c r="D71" s="324">
        <v>548.5</v>
      </c>
      <c r="E71" s="324">
        <v>538.79999999999995</v>
      </c>
      <c r="F71" s="324">
        <v>528.29999999999995</v>
      </c>
      <c r="G71" s="324">
        <v>518.59999999999991</v>
      </c>
      <c r="H71" s="324">
        <v>559</v>
      </c>
      <c r="I71" s="324">
        <v>568.70000000000005</v>
      </c>
      <c r="J71" s="324">
        <v>579.20000000000005</v>
      </c>
      <c r="K71" s="323">
        <v>558.20000000000005</v>
      </c>
      <c r="L71" s="323">
        <v>538</v>
      </c>
      <c r="M71" s="323">
        <v>8.1081299999999992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210.8</v>
      </c>
      <c r="D72" s="324">
        <v>209.96666666666667</v>
      </c>
      <c r="E72" s="324">
        <v>207.58333333333334</v>
      </c>
      <c r="F72" s="324">
        <v>204.36666666666667</v>
      </c>
      <c r="G72" s="324">
        <v>201.98333333333335</v>
      </c>
      <c r="H72" s="324">
        <v>213.18333333333334</v>
      </c>
      <c r="I72" s="324">
        <v>215.56666666666666</v>
      </c>
      <c r="J72" s="324">
        <v>218.78333333333333</v>
      </c>
      <c r="K72" s="323">
        <v>212.35</v>
      </c>
      <c r="L72" s="323">
        <v>206.75</v>
      </c>
      <c r="M72" s="323">
        <v>72.46011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1818.85</v>
      </c>
      <c r="D73" s="324">
        <v>1779.8999999999999</v>
      </c>
      <c r="E73" s="324">
        <v>1729.7999999999997</v>
      </c>
      <c r="F73" s="324">
        <v>1640.7499999999998</v>
      </c>
      <c r="G73" s="324">
        <v>1590.6499999999996</v>
      </c>
      <c r="H73" s="324">
        <v>1868.9499999999998</v>
      </c>
      <c r="I73" s="324">
        <v>1919.0499999999997</v>
      </c>
      <c r="J73" s="324">
        <v>2008.1</v>
      </c>
      <c r="K73" s="323">
        <v>1830</v>
      </c>
      <c r="L73" s="323">
        <v>1690.85</v>
      </c>
      <c r="M73" s="323">
        <v>7.0385900000000001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699.7</v>
      </c>
      <c r="D74" s="324">
        <v>698.23333333333323</v>
      </c>
      <c r="E74" s="324">
        <v>693.46666666666647</v>
      </c>
      <c r="F74" s="324">
        <v>687.23333333333323</v>
      </c>
      <c r="G74" s="324">
        <v>682.46666666666647</v>
      </c>
      <c r="H74" s="324">
        <v>704.46666666666647</v>
      </c>
      <c r="I74" s="324">
        <v>709.23333333333312</v>
      </c>
      <c r="J74" s="324">
        <v>715.46666666666647</v>
      </c>
      <c r="K74" s="323">
        <v>703</v>
      </c>
      <c r="L74" s="323">
        <v>692</v>
      </c>
      <c r="M74" s="323">
        <v>6.6727999999999996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700.6</v>
      </c>
      <c r="D75" s="324">
        <v>703.25</v>
      </c>
      <c r="E75" s="324">
        <v>694.15</v>
      </c>
      <c r="F75" s="324">
        <v>687.69999999999993</v>
      </c>
      <c r="G75" s="324">
        <v>678.59999999999991</v>
      </c>
      <c r="H75" s="324">
        <v>709.7</v>
      </c>
      <c r="I75" s="324">
        <v>718.8</v>
      </c>
      <c r="J75" s="324">
        <v>725.25000000000011</v>
      </c>
      <c r="K75" s="323">
        <v>712.35</v>
      </c>
      <c r="L75" s="323">
        <v>696.8</v>
      </c>
      <c r="M75" s="323">
        <v>9.5238600000000009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12194.85</v>
      </c>
      <c r="D76" s="324">
        <v>12222.516666666668</v>
      </c>
      <c r="E76" s="324">
        <v>12072.333333333336</v>
      </c>
      <c r="F76" s="324">
        <v>11949.816666666668</v>
      </c>
      <c r="G76" s="324">
        <v>11799.633333333335</v>
      </c>
      <c r="H76" s="324">
        <v>12345.033333333336</v>
      </c>
      <c r="I76" s="324">
        <v>12495.216666666667</v>
      </c>
      <c r="J76" s="324">
        <v>12617.733333333337</v>
      </c>
      <c r="K76" s="323">
        <v>12372.7</v>
      </c>
      <c r="L76" s="323">
        <v>12100</v>
      </c>
      <c r="M76" s="323">
        <v>2.1940000000000001E-2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754.95</v>
      </c>
      <c r="D77" s="324">
        <v>751.2166666666667</v>
      </c>
      <c r="E77" s="324">
        <v>743.43333333333339</v>
      </c>
      <c r="F77" s="324">
        <v>731.91666666666674</v>
      </c>
      <c r="G77" s="324">
        <v>724.13333333333344</v>
      </c>
      <c r="H77" s="324">
        <v>762.73333333333335</v>
      </c>
      <c r="I77" s="324">
        <v>770.51666666666665</v>
      </c>
      <c r="J77" s="324">
        <v>782.0333333333333</v>
      </c>
      <c r="K77" s="323">
        <v>759</v>
      </c>
      <c r="L77" s="323">
        <v>739.7</v>
      </c>
      <c r="M77" s="323">
        <v>73.71181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49.35</v>
      </c>
      <c r="D78" s="324">
        <v>49.683333333333337</v>
      </c>
      <c r="E78" s="324">
        <v>48.866666666666674</v>
      </c>
      <c r="F78" s="324">
        <v>48.38333333333334</v>
      </c>
      <c r="G78" s="324">
        <v>47.566666666666677</v>
      </c>
      <c r="H78" s="324">
        <v>50.166666666666671</v>
      </c>
      <c r="I78" s="324">
        <v>50.983333333333334</v>
      </c>
      <c r="J78" s="324">
        <v>51.466666666666669</v>
      </c>
      <c r="K78" s="323">
        <v>50.5</v>
      </c>
      <c r="L78" s="323">
        <v>49.2</v>
      </c>
      <c r="M78" s="323">
        <v>229.62401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335.6</v>
      </c>
      <c r="D79" s="324">
        <v>337.98333333333335</v>
      </c>
      <c r="E79" s="324">
        <v>332.06666666666672</v>
      </c>
      <c r="F79" s="324">
        <v>328.53333333333336</v>
      </c>
      <c r="G79" s="324">
        <v>322.61666666666673</v>
      </c>
      <c r="H79" s="324">
        <v>341.51666666666671</v>
      </c>
      <c r="I79" s="324">
        <v>347.43333333333334</v>
      </c>
      <c r="J79" s="324">
        <v>350.9666666666667</v>
      </c>
      <c r="K79" s="323">
        <v>343.9</v>
      </c>
      <c r="L79" s="323">
        <v>334.45</v>
      </c>
      <c r="M79" s="323">
        <v>20.091380000000001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1182.2</v>
      </c>
      <c r="D80" s="324">
        <v>1163.3666666666668</v>
      </c>
      <c r="E80" s="324">
        <v>1128.8333333333335</v>
      </c>
      <c r="F80" s="324">
        <v>1075.4666666666667</v>
      </c>
      <c r="G80" s="324">
        <v>1040.9333333333334</v>
      </c>
      <c r="H80" s="324">
        <v>1216.7333333333336</v>
      </c>
      <c r="I80" s="324">
        <v>1251.2666666666669</v>
      </c>
      <c r="J80" s="324">
        <v>1304.6333333333337</v>
      </c>
      <c r="K80" s="323">
        <v>1197.9000000000001</v>
      </c>
      <c r="L80" s="323">
        <v>1110</v>
      </c>
      <c r="M80" s="323">
        <v>6.9575500000000003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6862.25</v>
      </c>
      <c r="D81" s="324">
        <v>6830.75</v>
      </c>
      <c r="E81" s="324">
        <v>6766.5</v>
      </c>
      <c r="F81" s="324">
        <v>6670.75</v>
      </c>
      <c r="G81" s="324">
        <v>6606.5</v>
      </c>
      <c r="H81" s="324">
        <v>6926.5</v>
      </c>
      <c r="I81" s="324">
        <v>6990.75</v>
      </c>
      <c r="J81" s="324">
        <v>7086.5</v>
      </c>
      <c r="K81" s="323">
        <v>6895</v>
      </c>
      <c r="L81" s="323">
        <v>6735</v>
      </c>
      <c r="M81" s="323">
        <v>0.11408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1052.05</v>
      </c>
      <c r="D82" s="324">
        <v>1054.1833333333334</v>
      </c>
      <c r="E82" s="324">
        <v>1043.3666666666668</v>
      </c>
      <c r="F82" s="324">
        <v>1034.6833333333334</v>
      </c>
      <c r="G82" s="324">
        <v>1023.8666666666668</v>
      </c>
      <c r="H82" s="324">
        <v>1062.8666666666668</v>
      </c>
      <c r="I82" s="324">
        <v>1073.6833333333334</v>
      </c>
      <c r="J82" s="324">
        <v>1082.3666666666668</v>
      </c>
      <c r="K82" s="323">
        <v>1065</v>
      </c>
      <c r="L82" s="323">
        <v>1045.5</v>
      </c>
      <c r="M82" s="323">
        <v>0.85041999999999995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14438.5</v>
      </c>
      <c r="D83" s="324">
        <v>14403.15</v>
      </c>
      <c r="E83" s="324">
        <v>14286.4</v>
      </c>
      <c r="F83" s="324">
        <v>14134.3</v>
      </c>
      <c r="G83" s="324">
        <v>14017.55</v>
      </c>
      <c r="H83" s="324">
        <v>14555.25</v>
      </c>
      <c r="I83" s="324">
        <v>14672</v>
      </c>
      <c r="J83" s="324">
        <v>14824.1</v>
      </c>
      <c r="K83" s="323">
        <v>14519.9</v>
      </c>
      <c r="L83" s="323">
        <v>14251.05</v>
      </c>
      <c r="M83" s="323">
        <v>0.31457000000000002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359.35</v>
      </c>
      <c r="D84" s="324">
        <v>360.88333333333338</v>
      </c>
      <c r="E84" s="324">
        <v>357.26666666666677</v>
      </c>
      <c r="F84" s="324">
        <v>355.18333333333339</v>
      </c>
      <c r="G84" s="324">
        <v>351.56666666666678</v>
      </c>
      <c r="H84" s="324">
        <v>362.96666666666675</v>
      </c>
      <c r="I84" s="324">
        <v>366.58333333333343</v>
      </c>
      <c r="J84" s="324">
        <v>368.66666666666674</v>
      </c>
      <c r="K84" s="323">
        <v>364.5</v>
      </c>
      <c r="L84" s="323">
        <v>358.8</v>
      </c>
      <c r="M84" s="323">
        <v>55.036819999999999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516.85</v>
      </c>
      <c r="D85" s="324">
        <v>524.7166666666667</v>
      </c>
      <c r="E85" s="324">
        <v>494.73333333333335</v>
      </c>
      <c r="F85" s="324">
        <v>472.61666666666667</v>
      </c>
      <c r="G85" s="324">
        <v>442.63333333333333</v>
      </c>
      <c r="H85" s="324">
        <v>546.83333333333337</v>
      </c>
      <c r="I85" s="324">
        <v>576.81666666666672</v>
      </c>
      <c r="J85" s="324">
        <v>598.93333333333339</v>
      </c>
      <c r="K85" s="323">
        <v>554.70000000000005</v>
      </c>
      <c r="L85" s="323">
        <v>502.6</v>
      </c>
      <c r="M85" s="323">
        <v>23.627459999999999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3206.4</v>
      </c>
      <c r="D86" s="324">
        <v>3190.7333333333336</v>
      </c>
      <c r="E86" s="324">
        <v>3162.9666666666672</v>
      </c>
      <c r="F86" s="324">
        <v>3119.5333333333338</v>
      </c>
      <c r="G86" s="324">
        <v>3091.7666666666673</v>
      </c>
      <c r="H86" s="324">
        <v>3234.166666666667</v>
      </c>
      <c r="I86" s="324">
        <v>3261.9333333333334</v>
      </c>
      <c r="J86" s="324">
        <v>3305.3666666666668</v>
      </c>
      <c r="K86" s="323">
        <v>3218.5</v>
      </c>
      <c r="L86" s="323">
        <v>3147.3</v>
      </c>
      <c r="M86" s="323">
        <v>4.1389699999999996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944</v>
      </c>
      <c r="D87" s="324">
        <v>941.33333333333337</v>
      </c>
      <c r="E87" s="324">
        <v>922.66666666666674</v>
      </c>
      <c r="F87" s="324">
        <v>901.33333333333337</v>
      </c>
      <c r="G87" s="324">
        <v>882.66666666666674</v>
      </c>
      <c r="H87" s="324">
        <v>962.66666666666674</v>
      </c>
      <c r="I87" s="324">
        <v>981.33333333333348</v>
      </c>
      <c r="J87" s="324">
        <v>1002.6666666666667</v>
      </c>
      <c r="K87" s="323">
        <v>960</v>
      </c>
      <c r="L87" s="323">
        <v>920</v>
      </c>
      <c r="M87" s="323">
        <v>14.4558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454.95</v>
      </c>
      <c r="D88" s="324">
        <v>455.01666666666665</v>
      </c>
      <c r="E88" s="324">
        <v>450.13333333333333</v>
      </c>
      <c r="F88" s="324">
        <v>445.31666666666666</v>
      </c>
      <c r="G88" s="324">
        <v>440.43333333333334</v>
      </c>
      <c r="H88" s="324">
        <v>459.83333333333331</v>
      </c>
      <c r="I88" s="324">
        <v>464.71666666666664</v>
      </c>
      <c r="J88" s="324">
        <v>469.5333333333333</v>
      </c>
      <c r="K88" s="323">
        <v>459.9</v>
      </c>
      <c r="L88" s="323">
        <v>450.2</v>
      </c>
      <c r="M88" s="323">
        <v>11.735620000000001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945.75</v>
      </c>
      <c r="D89" s="324">
        <v>936.91666666666663</v>
      </c>
      <c r="E89" s="324">
        <v>922.83333333333326</v>
      </c>
      <c r="F89" s="324">
        <v>899.91666666666663</v>
      </c>
      <c r="G89" s="324">
        <v>885.83333333333326</v>
      </c>
      <c r="H89" s="324">
        <v>959.83333333333326</v>
      </c>
      <c r="I89" s="324">
        <v>973.91666666666652</v>
      </c>
      <c r="J89" s="324">
        <v>996.83333333333326</v>
      </c>
      <c r="K89" s="323">
        <v>951</v>
      </c>
      <c r="L89" s="323">
        <v>914</v>
      </c>
      <c r="M89" s="323">
        <v>12.30753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2315.85</v>
      </c>
      <c r="D90" s="324">
        <v>2332.2833333333333</v>
      </c>
      <c r="E90" s="324">
        <v>2293.5666666666666</v>
      </c>
      <c r="F90" s="324">
        <v>2271.2833333333333</v>
      </c>
      <c r="G90" s="324">
        <v>2232.5666666666666</v>
      </c>
      <c r="H90" s="324">
        <v>2354.5666666666666</v>
      </c>
      <c r="I90" s="324">
        <v>2393.2833333333328</v>
      </c>
      <c r="J90" s="324">
        <v>2415.5666666666666</v>
      </c>
      <c r="K90" s="323">
        <v>2371</v>
      </c>
      <c r="L90" s="323">
        <v>2310</v>
      </c>
      <c r="M90" s="323">
        <v>1.3680699999999999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227.75</v>
      </c>
      <c r="D91" s="324">
        <v>228.01666666666665</v>
      </c>
      <c r="E91" s="324">
        <v>226.43333333333331</v>
      </c>
      <c r="F91" s="324">
        <v>225.11666666666665</v>
      </c>
      <c r="G91" s="324">
        <v>223.5333333333333</v>
      </c>
      <c r="H91" s="324">
        <v>229.33333333333331</v>
      </c>
      <c r="I91" s="324">
        <v>230.91666666666669</v>
      </c>
      <c r="J91" s="324">
        <v>232.23333333333332</v>
      </c>
      <c r="K91" s="323">
        <v>229.6</v>
      </c>
      <c r="L91" s="323">
        <v>226.7</v>
      </c>
      <c r="M91" s="323">
        <v>50.271839999999997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631.45000000000005</v>
      </c>
      <c r="D92" s="324">
        <v>625.5333333333333</v>
      </c>
      <c r="E92" s="324">
        <v>616.31666666666661</v>
      </c>
      <c r="F92" s="324">
        <v>601.18333333333328</v>
      </c>
      <c r="G92" s="324">
        <v>591.96666666666658</v>
      </c>
      <c r="H92" s="324">
        <v>640.66666666666663</v>
      </c>
      <c r="I92" s="324">
        <v>649.88333333333333</v>
      </c>
      <c r="J92" s="324">
        <v>665.01666666666665</v>
      </c>
      <c r="K92" s="323">
        <v>634.75</v>
      </c>
      <c r="L92" s="323">
        <v>610.4</v>
      </c>
      <c r="M92" s="323">
        <v>10.78407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678.2</v>
      </c>
      <c r="D93" s="324">
        <v>683.7166666666667</v>
      </c>
      <c r="E93" s="324">
        <v>669.48333333333335</v>
      </c>
      <c r="F93" s="324">
        <v>660.76666666666665</v>
      </c>
      <c r="G93" s="324">
        <v>646.5333333333333</v>
      </c>
      <c r="H93" s="324">
        <v>692.43333333333339</v>
      </c>
      <c r="I93" s="324">
        <v>706.66666666666674</v>
      </c>
      <c r="J93" s="324">
        <v>715.38333333333344</v>
      </c>
      <c r="K93" s="323">
        <v>697.95</v>
      </c>
      <c r="L93" s="323">
        <v>675</v>
      </c>
      <c r="M93" s="323">
        <v>0.52673000000000003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797.75</v>
      </c>
      <c r="D94" s="324">
        <v>792.61666666666667</v>
      </c>
      <c r="E94" s="324">
        <v>782.23333333333335</v>
      </c>
      <c r="F94" s="324">
        <v>766.7166666666667</v>
      </c>
      <c r="G94" s="324">
        <v>756.33333333333337</v>
      </c>
      <c r="H94" s="324">
        <v>808.13333333333333</v>
      </c>
      <c r="I94" s="324">
        <v>818.51666666666677</v>
      </c>
      <c r="J94" s="324">
        <v>834.0333333333333</v>
      </c>
      <c r="K94" s="323">
        <v>803</v>
      </c>
      <c r="L94" s="323">
        <v>777.1</v>
      </c>
      <c r="M94" s="323">
        <v>1.9298900000000001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100.95</v>
      </c>
      <c r="D95" s="324">
        <v>101.16666666666667</v>
      </c>
      <c r="E95" s="324">
        <v>100.38333333333334</v>
      </c>
      <c r="F95" s="324">
        <v>99.816666666666663</v>
      </c>
      <c r="G95" s="324">
        <v>99.033333333333331</v>
      </c>
      <c r="H95" s="324">
        <v>101.73333333333335</v>
      </c>
      <c r="I95" s="324">
        <v>102.51666666666668</v>
      </c>
      <c r="J95" s="324">
        <v>103.08333333333336</v>
      </c>
      <c r="K95" s="323">
        <v>101.95</v>
      </c>
      <c r="L95" s="323">
        <v>100.6</v>
      </c>
      <c r="M95" s="323">
        <v>12.10956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403.7</v>
      </c>
      <c r="D96" s="324">
        <v>407.2833333333333</v>
      </c>
      <c r="E96" s="324">
        <v>397.61666666666662</v>
      </c>
      <c r="F96" s="324">
        <v>391.5333333333333</v>
      </c>
      <c r="G96" s="324">
        <v>381.86666666666662</v>
      </c>
      <c r="H96" s="324">
        <v>413.36666666666662</v>
      </c>
      <c r="I96" s="324">
        <v>423.03333333333336</v>
      </c>
      <c r="J96" s="324">
        <v>429.11666666666662</v>
      </c>
      <c r="K96" s="323">
        <v>416.95</v>
      </c>
      <c r="L96" s="323">
        <v>401.2</v>
      </c>
      <c r="M96" s="323">
        <v>1.4277299999999999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1480.35</v>
      </c>
      <c r="D97" s="324">
        <v>1471.1000000000001</v>
      </c>
      <c r="E97" s="324">
        <v>1454.2500000000002</v>
      </c>
      <c r="F97" s="324">
        <v>1428.15</v>
      </c>
      <c r="G97" s="324">
        <v>1411.3000000000002</v>
      </c>
      <c r="H97" s="324">
        <v>1497.2000000000003</v>
      </c>
      <c r="I97" s="324">
        <v>1514.0500000000002</v>
      </c>
      <c r="J97" s="324">
        <v>1540.1500000000003</v>
      </c>
      <c r="K97" s="323">
        <v>1487.95</v>
      </c>
      <c r="L97" s="323">
        <v>1445</v>
      </c>
      <c r="M97" s="323">
        <v>7.3873499999999996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932.15</v>
      </c>
      <c r="D98" s="324">
        <v>938.86666666666667</v>
      </c>
      <c r="E98" s="324">
        <v>923.7833333333333</v>
      </c>
      <c r="F98" s="324">
        <v>915.41666666666663</v>
      </c>
      <c r="G98" s="324">
        <v>900.33333333333326</v>
      </c>
      <c r="H98" s="324">
        <v>947.23333333333335</v>
      </c>
      <c r="I98" s="324">
        <v>962.31666666666661</v>
      </c>
      <c r="J98" s="324">
        <v>970.68333333333339</v>
      </c>
      <c r="K98" s="323">
        <v>953.95</v>
      </c>
      <c r="L98" s="323">
        <v>930.5</v>
      </c>
      <c r="M98" s="323">
        <v>1.1964999999999999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18.350000000000001</v>
      </c>
      <c r="D99" s="324">
        <v>18.5</v>
      </c>
      <c r="E99" s="324">
        <v>18.05</v>
      </c>
      <c r="F99" s="324">
        <v>17.75</v>
      </c>
      <c r="G99" s="324">
        <v>17.3</v>
      </c>
      <c r="H99" s="324">
        <v>18.8</v>
      </c>
      <c r="I99" s="324">
        <v>19.250000000000004</v>
      </c>
      <c r="J99" s="324">
        <v>19.55</v>
      </c>
      <c r="K99" s="323">
        <v>18.95</v>
      </c>
      <c r="L99" s="323">
        <v>18.2</v>
      </c>
      <c r="M99" s="323">
        <v>36.081339999999997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716.3</v>
      </c>
      <c r="D100" s="324">
        <v>713.66666666666663</v>
      </c>
      <c r="E100" s="324">
        <v>700.0333333333333</v>
      </c>
      <c r="F100" s="324">
        <v>683.76666666666665</v>
      </c>
      <c r="G100" s="324">
        <v>670.13333333333333</v>
      </c>
      <c r="H100" s="324">
        <v>729.93333333333328</v>
      </c>
      <c r="I100" s="324">
        <v>743.56666666666672</v>
      </c>
      <c r="J100" s="324">
        <v>759.83333333333326</v>
      </c>
      <c r="K100" s="323">
        <v>727.3</v>
      </c>
      <c r="L100" s="323">
        <v>697.4</v>
      </c>
      <c r="M100" s="323">
        <v>5.2508100000000004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854.6</v>
      </c>
      <c r="D101" s="324">
        <v>858.55000000000007</v>
      </c>
      <c r="E101" s="324">
        <v>842.50000000000011</v>
      </c>
      <c r="F101" s="324">
        <v>830.40000000000009</v>
      </c>
      <c r="G101" s="324">
        <v>814.35000000000014</v>
      </c>
      <c r="H101" s="324">
        <v>870.65000000000009</v>
      </c>
      <c r="I101" s="324">
        <v>886.7</v>
      </c>
      <c r="J101" s="324">
        <v>898.80000000000007</v>
      </c>
      <c r="K101" s="323">
        <v>874.6</v>
      </c>
      <c r="L101" s="323">
        <v>846.45</v>
      </c>
      <c r="M101" s="323">
        <v>2.1431499999999999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4972.45</v>
      </c>
      <c r="D102" s="324">
        <v>4890.0333333333338</v>
      </c>
      <c r="E102" s="324">
        <v>4771.0666666666675</v>
      </c>
      <c r="F102" s="324">
        <v>4569.6833333333334</v>
      </c>
      <c r="G102" s="324">
        <v>4450.7166666666672</v>
      </c>
      <c r="H102" s="324">
        <v>5091.4166666666679</v>
      </c>
      <c r="I102" s="324">
        <v>5210.3833333333332</v>
      </c>
      <c r="J102" s="324">
        <v>5411.7666666666682</v>
      </c>
      <c r="K102" s="323">
        <v>5009</v>
      </c>
      <c r="L102" s="323">
        <v>4688.6499999999996</v>
      </c>
      <c r="M102" s="323">
        <v>0.21942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75.849999999999994</v>
      </c>
      <c r="D103" s="324">
        <v>76.283333333333331</v>
      </c>
      <c r="E103" s="324">
        <v>74.566666666666663</v>
      </c>
      <c r="F103" s="324">
        <v>73.283333333333331</v>
      </c>
      <c r="G103" s="324">
        <v>71.566666666666663</v>
      </c>
      <c r="H103" s="324">
        <v>77.566666666666663</v>
      </c>
      <c r="I103" s="324">
        <v>79.283333333333331</v>
      </c>
      <c r="J103" s="324">
        <v>80.566666666666663</v>
      </c>
      <c r="K103" s="323">
        <v>78</v>
      </c>
      <c r="L103" s="323">
        <v>75</v>
      </c>
      <c r="M103" s="323">
        <v>17.865179999999999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615.20000000000005</v>
      </c>
      <c r="D104" s="324">
        <v>619.51666666666677</v>
      </c>
      <c r="E104" s="324">
        <v>610.68333333333351</v>
      </c>
      <c r="F104" s="324">
        <v>606.16666666666674</v>
      </c>
      <c r="G104" s="324">
        <v>597.33333333333348</v>
      </c>
      <c r="H104" s="324">
        <v>624.03333333333353</v>
      </c>
      <c r="I104" s="324">
        <v>632.86666666666679</v>
      </c>
      <c r="J104" s="324">
        <v>637.38333333333355</v>
      </c>
      <c r="K104" s="323">
        <v>628.35</v>
      </c>
      <c r="L104" s="323">
        <v>615</v>
      </c>
      <c r="M104" s="323">
        <v>0.39187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189.45</v>
      </c>
      <c r="D105" s="324">
        <v>190.48333333333335</v>
      </c>
      <c r="E105" s="324">
        <v>186.7166666666667</v>
      </c>
      <c r="F105" s="324">
        <v>183.98333333333335</v>
      </c>
      <c r="G105" s="324">
        <v>180.2166666666667</v>
      </c>
      <c r="H105" s="324">
        <v>193.2166666666667</v>
      </c>
      <c r="I105" s="324">
        <v>196.98333333333335</v>
      </c>
      <c r="J105" s="324">
        <v>199.7166666666667</v>
      </c>
      <c r="K105" s="323">
        <v>194.25</v>
      </c>
      <c r="L105" s="323">
        <v>187.75</v>
      </c>
      <c r="M105" s="323">
        <v>18.934560000000001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302.35000000000002</v>
      </c>
      <c r="D106" s="324">
        <v>304.66666666666669</v>
      </c>
      <c r="E106" s="324">
        <v>293.23333333333335</v>
      </c>
      <c r="F106" s="324">
        <v>284.11666666666667</v>
      </c>
      <c r="G106" s="324">
        <v>272.68333333333334</v>
      </c>
      <c r="H106" s="324">
        <v>313.78333333333336</v>
      </c>
      <c r="I106" s="324">
        <v>325.21666666666664</v>
      </c>
      <c r="J106" s="324">
        <v>334.33333333333337</v>
      </c>
      <c r="K106" s="323">
        <v>316.10000000000002</v>
      </c>
      <c r="L106" s="323">
        <v>295.55</v>
      </c>
      <c r="M106" s="323">
        <v>4.0323000000000002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422.1</v>
      </c>
      <c r="D107" s="324">
        <v>421.61666666666662</v>
      </c>
      <c r="E107" s="324">
        <v>416.73333333333323</v>
      </c>
      <c r="F107" s="324">
        <v>411.36666666666662</v>
      </c>
      <c r="G107" s="324">
        <v>406.48333333333323</v>
      </c>
      <c r="H107" s="324">
        <v>426.98333333333323</v>
      </c>
      <c r="I107" s="324">
        <v>431.86666666666656</v>
      </c>
      <c r="J107" s="324">
        <v>437.23333333333323</v>
      </c>
      <c r="K107" s="323">
        <v>426.5</v>
      </c>
      <c r="L107" s="323">
        <v>416.25</v>
      </c>
      <c r="M107" s="323">
        <v>11.52914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718.45</v>
      </c>
      <c r="D108" s="324">
        <v>723.9666666666667</v>
      </c>
      <c r="E108" s="324">
        <v>709.98333333333335</v>
      </c>
      <c r="F108" s="324">
        <v>701.51666666666665</v>
      </c>
      <c r="G108" s="324">
        <v>687.5333333333333</v>
      </c>
      <c r="H108" s="324">
        <v>732.43333333333339</v>
      </c>
      <c r="I108" s="324">
        <v>746.41666666666674</v>
      </c>
      <c r="J108" s="324">
        <v>754.88333333333344</v>
      </c>
      <c r="K108" s="323">
        <v>737.95</v>
      </c>
      <c r="L108" s="323">
        <v>715.5</v>
      </c>
      <c r="M108" s="323">
        <v>16.80132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618.54999999999995</v>
      </c>
      <c r="D109" s="324">
        <v>610.96666666666658</v>
      </c>
      <c r="E109" s="324">
        <v>598.13333333333321</v>
      </c>
      <c r="F109" s="324">
        <v>577.71666666666658</v>
      </c>
      <c r="G109" s="324">
        <v>564.88333333333321</v>
      </c>
      <c r="H109" s="324">
        <v>631.38333333333321</v>
      </c>
      <c r="I109" s="324">
        <v>644.21666666666647</v>
      </c>
      <c r="J109" s="324">
        <v>664.63333333333321</v>
      </c>
      <c r="K109" s="323">
        <v>623.79999999999995</v>
      </c>
      <c r="L109" s="323">
        <v>590.54999999999995</v>
      </c>
      <c r="M109" s="323">
        <v>1.43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1018.05</v>
      </c>
      <c r="D110" s="324">
        <v>1022.2166666666667</v>
      </c>
      <c r="E110" s="324">
        <v>1009.4333333333334</v>
      </c>
      <c r="F110" s="324">
        <v>1000.8166666666667</v>
      </c>
      <c r="G110" s="324">
        <v>988.03333333333342</v>
      </c>
      <c r="H110" s="324">
        <v>1030.8333333333335</v>
      </c>
      <c r="I110" s="324">
        <v>1043.6166666666668</v>
      </c>
      <c r="J110" s="324">
        <v>1052.2333333333333</v>
      </c>
      <c r="K110" s="323">
        <v>1035</v>
      </c>
      <c r="L110" s="323">
        <v>1013.6</v>
      </c>
      <c r="M110" s="323">
        <v>19.76418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183.05</v>
      </c>
      <c r="D111" s="324">
        <v>183.20000000000002</v>
      </c>
      <c r="E111" s="324">
        <v>181.50000000000003</v>
      </c>
      <c r="F111" s="324">
        <v>179.95000000000002</v>
      </c>
      <c r="G111" s="324">
        <v>178.25000000000003</v>
      </c>
      <c r="H111" s="324">
        <v>184.75000000000003</v>
      </c>
      <c r="I111" s="324">
        <v>186.45000000000002</v>
      </c>
      <c r="J111" s="324">
        <v>188.00000000000003</v>
      </c>
      <c r="K111" s="323">
        <v>184.9</v>
      </c>
      <c r="L111" s="323">
        <v>181.65</v>
      </c>
      <c r="M111" s="323">
        <v>94.352029999999999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294.2</v>
      </c>
      <c r="D112" s="324">
        <v>295.13333333333333</v>
      </c>
      <c r="E112" s="324">
        <v>292.06666666666666</v>
      </c>
      <c r="F112" s="324">
        <v>289.93333333333334</v>
      </c>
      <c r="G112" s="324">
        <v>286.86666666666667</v>
      </c>
      <c r="H112" s="324">
        <v>297.26666666666665</v>
      </c>
      <c r="I112" s="324">
        <v>300.33333333333326</v>
      </c>
      <c r="J112" s="324">
        <v>302.46666666666664</v>
      </c>
      <c r="K112" s="323">
        <v>298.2</v>
      </c>
      <c r="L112" s="323">
        <v>293</v>
      </c>
      <c r="M112" s="323">
        <v>1.7824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4457.5</v>
      </c>
      <c r="D113" s="324">
        <v>4487.8</v>
      </c>
      <c r="E113" s="324">
        <v>4409.7000000000007</v>
      </c>
      <c r="F113" s="324">
        <v>4361.9000000000005</v>
      </c>
      <c r="G113" s="324">
        <v>4283.8000000000011</v>
      </c>
      <c r="H113" s="324">
        <v>4535.6000000000004</v>
      </c>
      <c r="I113" s="324">
        <v>4613.7000000000007</v>
      </c>
      <c r="J113" s="324">
        <v>4661.5</v>
      </c>
      <c r="K113" s="323">
        <v>4565.8999999999996</v>
      </c>
      <c r="L113" s="323">
        <v>4440</v>
      </c>
      <c r="M113" s="323">
        <v>2.4608599999999998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1542.25</v>
      </c>
      <c r="D114" s="324">
        <v>1543.5166666666664</v>
      </c>
      <c r="E114" s="324">
        <v>1527.0833333333328</v>
      </c>
      <c r="F114" s="324">
        <v>1511.9166666666663</v>
      </c>
      <c r="G114" s="324">
        <v>1495.4833333333327</v>
      </c>
      <c r="H114" s="324">
        <v>1558.6833333333329</v>
      </c>
      <c r="I114" s="324">
        <v>1575.1166666666663</v>
      </c>
      <c r="J114" s="324">
        <v>1590.2833333333331</v>
      </c>
      <c r="K114" s="323">
        <v>1559.95</v>
      </c>
      <c r="L114" s="323">
        <v>1528.35</v>
      </c>
      <c r="M114" s="323">
        <v>3.8917600000000001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672.15</v>
      </c>
      <c r="D115" s="324">
        <v>665.05000000000007</v>
      </c>
      <c r="E115" s="324">
        <v>655.35000000000014</v>
      </c>
      <c r="F115" s="324">
        <v>638.55000000000007</v>
      </c>
      <c r="G115" s="324">
        <v>628.85000000000014</v>
      </c>
      <c r="H115" s="324">
        <v>681.85000000000014</v>
      </c>
      <c r="I115" s="324">
        <v>691.55000000000018</v>
      </c>
      <c r="J115" s="324">
        <v>708.35000000000014</v>
      </c>
      <c r="K115" s="323">
        <v>674.75</v>
      </c>
      <c r="L115" s="323">
        <v>648.25</v>
      </c>
      <c r="M115" s="323">
        <v>27.80538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799.6</v>
      </c>
      <c r="D116" s="324">
        <v>797.94999999999993</v>
      </c>
      <c r="E116" s="324">
        <v>788.49999999999989</v>
      </c>
      <c r="F116" s="324">
        <v>777.4</v>
      </c>
      <c r="G116" s="324">
        <v>767.94999999999993</v>
      </c>
      <c r="H116" s="324">
        <v>809.04999999999984</v>
      </c>
      <c r="I116" s="324">
        <v>818.49999999999989</v>
      </c>
      <c r="J116" s="324">
        <v>829.5999999999998</v>
      </c>
      <c r="K116" s="323">
        <v>807.4</v>
      </c>
      <c r="L116" s="323">
        <v>786.85</v>
      </c>
      <c r="M116" s="323">
        <v>2.7668499999999998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849.7</v>
      </c>
      <c r="D117" s="324">
        <v>854.73333333333323</v>
      </c>
      <c r="E117" s="324">
        <v>835.81666666666649</v>
      </c>
      <c r="F117" s="324">
        <v>821.93333333333328</v>
      </c>
      <c r="G117" s="324">
        <v>803.01666666666654</v>
      </c>
      <c r="H117" s="324">
        <v>868.61666666666645</v>
      </c>
      <c r="I117" s="324">
        <v>887.53333333333319</v>
      </c>
      <c r="J117" s="324">
        <v>901.4166666666664</v>
      </c>
      <c r="K117" s="323">
        <v>873.65</v>
      </c>
      <c r="L117" s="323">
        <v>840.85</v>
      </c>
      <c r="M117" s="323">
        <v>2.2960199999999999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3298.25</v>
      </c>
      <c r="D118" s="324">
        <v>3302.4333333333329</v>
      </c>
      <c r="E118" s="324">
        <v>3152.8666666666659</v>
      </c>
      <c r="F118" s="324">
        <v>3007.4833333333331</v>
      </c>
      <c r="G118" s="324">
        <v>2857.9166666666661</v>
      </c>
      <c r="H118" s="324">
        <v>3447.8166666666657</v>
      </c>
      <c r="I118" s="324">
        <v>3597.3833333333323</v>
      </c>
      <c r="J118" s="324">
        <v>3742.7666666666655</v>
      </c>
      <c r="K118" s="323">
        <v>3452</v>
      </c>
      <c r="L118" s="323">
        <v>3157.05</v>
      </c>
      <c r="M118" s="323">
        <v>1.3575999999999999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374</v>
      </c>
      <c r="D119" s="324">
        <v>374.01666666666665</v>
      </c>
      <c r="E119" s="324">
        <v>370.5333333333333</v>
      </c>
      <c r="F119" s="324">
        <v>367.06666666666666</v>
      </c>
      <c r="G119" s="324">
        <v>363.58333333333331</v>
      </c>
      <c r="H119" s="324">
        <v>377.48333333333329</v>
      </c>
      <c r="I119" s="324">
        <v>380.96666666666664</v>
      </c>
      <c r="J119" s="324">
        <v>384.43333333333328</v>
      </c>
      <c r="K119" s="323">
        <v>377.5</v>
      </c>
      <c r="L119" s="323">
        <v>370.55</v>
      </c>
      <c r="M119" s="323">
        <v>13.50553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211.15</v>
      </c>
      <c r="D120" s="324">
        <v>214.31666666666669</v>
      </c>
      <c r="E120" s="324">
        <v>206.73333333333338</v>
      </c>
      <c r="F120" s="324">
        <v>202.31666666666669</v>
      </c>
      <c r="G120" s="324">
        <v>194.73333333333338</v>
      </c>
      <c r="H120" s="324">
        <v>218.73333333333338</v>
      </c>
      <c r="I120" s="324">
        <v>226.31666666666669</v>
      </c>
      <c r="J120" s="324">
        <v>230.73333333333338</v>
      </c>
      <c r="K120" s="323">
        <v>221.9</v>
      </c>
      <c r="L120" s="323">
        <v>209.9</v>
      </c>
      <c r="M120" s="323">
        <v>15.204459999999999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128.9</v>
      </c>
      <c r="D121" s="324">
        <v>128.58333333333334</v>
      </c>
      <c r="E121" s="324">
        <v>126.51666666666668</v>
      </c>
      <c r="F121" s="324">
        <v>124.13333333333334</v>
      </c>
      <c r="G121" s="324">
        <v>122.06666666666668</v>
      </c>
      <c r="H121" s="324">
        <v>130.9666666666667</v>
      </c>
      <c r="I121" s="324">
        <v>133.03333333333336</v>
      </c>
      <c r="J121" s="324">
        <v>135.41666666666669</v>
      </c>
      <c r="K121" s="323">
        <v>130.65</v>
      </c>
      <c r="L121" s="323">
        <v>126.2</v>
      </c>
      <c r="M121" s="323">
        <v>47.405239999999999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1121.3</v>
      </c>
      <c r="D122" s="324">
        <v>1113.0666666666666</v>
      </c>
      <c r="E122" s="324">
        <v>1092.2333333333331</v>
      </c>
      <c r="F122" s="324">
        <v>1063.1666666666665</v>
      </c>
      <c r="G122" s="324">
        <v>1042.333333333333</v>
      </c>
      <c r="H122" s="324">
        <v>1142.1333333333332</v>
      </c>
      <c r="I122" s="324">
        <v>1162.9666666666667</v>
      </c>
      <c r="J122" s="324">
        <v>1192.0333333333333</v>
      </c>
      <c r="K122" s="323">
        <v>1133.9000000000001</v>
      </c>
      <c r="L122" s="323">
        <v>1084</v>
      </c>
      <c r="M122" s="323">
        <v>13.07804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927.75</v>
      </c>
      <c r="D123" s="324">
        <v>928.81666666666661</v>
      </c>
      <c r="E123" s="324">
        <v>913.63333333333321</v>
      </c>
      <c r="F123" s="324">
        <v>899.51666666666665</v>
      </c>
      <c r="G123" s="324">
        <v>884.33333333333326</v>
      </c>
      <c r="H123" s="324">
        <v>942.93333333333317</v>
      </c>
      <c r="I123" s="324">
        <v>958.11666666666656</v>
      </c>
      <c r="J123" s="324">
        <v>972.23333333333312</v>
      </c>
      <c r="K123" s="323">
        <v>944</v>
      </c>
      <c r="L123" s="323">
        <v>914.7</v>
      </c>
      <c r="M123" s="323">
        <v>2.4677199999999999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536.20000000000005</v>
      </c>
      <c r="D124" s="324">
        <v>534.30000000000007</v>
      </c>
      <c r="E124" s="324">
        <v>529.60000000000014</v>
      </c>
      <c r="F124" s="324">
        <v>523.00000000000011</v>
      </c>
      <c r="G124" s="324">
        <v>518.30000000000018</v>
      </c>
      <c r="H124" s="324">
        <v>540.90000000000009</v>
      </c>
      <c r="I124" s="324">
        <v>545.60000000000014</v>
      </c>
      <c r="J124" s="324">
        <v>552.20000000000005</v>
      </c>
      <c r="K124" s="323">
        <v>539</v>
      </c>
      <c r="L124" s="323">
        <v>527.70000000000005</v>
      </c>
      <c r="M124" s="323">
        <v>28.843669999999999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1495.6</v>
      </c>
      <c r="D125" s="324">
        <v>1489.4166666666667</v>
      </c>
      <c r="E125" s="324">
        <v>1471.1833333333334</v>
      </c>
      <c r="F125" s="324">
        <v>1446.7666666666667</v>
      </c>
      <c r="G125" s="324">
        <v>1428.5333333333333</v>
      </c>
      <c r="H125" s="324">
        <v>1513.8333333333335</v>
      </c>
      <c r="I125" s="324">
        <v>1532.0666666666666</v>
      </c>
      <c r="J125" s="324">
        <v>1556.4833333333336</v>
      </c>
      <c r="K125" s="323">
        <v>1507.65</v>
      </c>
      <c r="L125" s="323">
        <v>1465</v>
      </c>
      <c r="M125" s="323">
        <v>2.1587999999999998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241.1</v>
      </c>
      <c r="D126" s="324">
        <v>244.26666666666665</v>
      </c>
      <c r="E126" s="324">
        <v>236.83333333333331</v>
      </c>
      <c r="F126" s="324">
        <v>232.56666666666666</v>
      </c>
      <c r="G126" s="324">
        <v>225.13333333333333</v>
      </c>
      <c r="H126" s="324">
        <v>248.5333333333333</v>
      </c>
      <c r="I126" s="324">
        <v>255.96666666666664</v>
      </c>
      <c r="J126" s="324">
        <v>260.23333333333329</v>
      </c>
      <c r="K126" s="323">
        <v>251.7</v>
      </c>
      <c r="L126" s="323">
        <v>240</v>
      </c>
      <c r="M126" s="323">
        <v>6.2614900000000002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69.400000000000006</v>
      </c>
      <c r="D127" s="324">
        <v>69.783333333333331</v>
      </c>
      <c r="E127" s="324">
        <v>68.766666666666666</v>
      </c>
      <c r="F127" s="324">
        <v>68.13333333333334</v>
      </c>
      <c r="G127" s="324">
        <v>67.116666666666674</v>
      </c>
      <c r="H127" s="324">
        <v>70.416666666666657</v>
      </c>
      <c r="I127" s="324">
        <v>71.433333333333309</v>
      </c>
      <c r="J127" s="324">
        <v>72.066666666666649</v>
      </c>
      <c r="K127" s="323">
        <v>70.8</v>
      </c>
      <c r="L127" s="323">
        <v>69.150000000000006</v>
      </c>
      <c r="M127" s="323">
        <v>11.991300000000001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1130.0999999999999</v>
      </c>
      <c r="D128" s="324">
        <v>1125.95</v>
      </c>
      <c r="E128" s="324">
        <v>1099.9000000000001</v>
      </c>
      <c r="F128" s="324">
        <v>1069.7</v>
      </c>
      <c r="G128" s="324">
        <v>1043.6500000000001</v>
      </c>
      <c r="H128" s="324">
        <v>1156.1500000000001</v>
      </c>
      <c r="I128" s="324">
        <v>1182.1999999999998</v>
      </c>
      <c r="J128" s="324">
        <v>1212.4000000000001</v>
      </c>
      <c r="K128" s="323">
        <v>1152</v>
      </c>
      <c r="L128" s="323">
        <v>1095.75</v>
      </c>
      <c r="M128" s="323">
        <v>0.89559999999999995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2243.75</v>
      </c>
      <c r="D129" s="324">
        <v>2245.8833333333332</v>
      </c>
      <c r="E129" s="324">
        <v>2211.8666666666663</v>
      </c>
      <c r="F129" s="324">
        <v>2179.9833333333331</v>
      </c>
      <c r="G129" s="324">
        <v>2145.9666666666662</v>
      </c>
      <c r="H129" s="324">
        <v>2277.7666666666664</v>
      </c>
      <c r="I129" s="324">
        <v>2311.7833333333328</v>
      </c>
      <c r="J129" s="324">
        <v>2343.6666666666665</v>
      </c>
      <c r="K129" s="323">
        <v>2279.9</v>
      </c>
      <c r="L129" s="323">
        <v>2214</v>
      </c>
      <c r="M129" s="323">
        <v>8.7505500000000005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330.05</v>
      </c>
      <c r="D130" s="324">
        <v>329.71666666666664</v>
      </c>
      <c r="E130" s="324">
        <v>323.43333333333328</v>
      </c>
      <c r="F130" s="324">
        <v>316.81666666666666</v>
      </c>
      <c r="G130" s="324">
        <v>310.5333333333333</v>
      </c>
      <c r="H130" s="324">
        <v>336.33333333333326</v>
      </c>
      <c r="I130" s="324">
        <v>342.61666666666667</v>
      </c>
      <c r="J130" s="324">
        <v>349.23333333333323</v>
      </c>
      <c r="K130" s="323">
        <v>336</v>
      </c>
      <c r="L130" s="323">
        <v>323.10000000000002</v>
      </c>
      <c r="M130" s="323">
        <v>72.773349999999994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62.35</v>
      </c>
      <c r="D131" s="324">
        <v>63.033333333333331</v>
      </c>
      <c r="E131" s="324">
        <v>60.816666666666663</v>
      </c>
      <c r="F131" s="324">
        <v>59.283333333333331</v>
      </c>
      <c r="G131" s="324">
        <v>57.066666666666663</v>
      </c>
      <c r="H131" s="324">
        <v>64.566666666666663</v>
      </c>
      <c r="I131" s="324">
        <v>66.783333333333331</v>
      </c>
      <c r="J131" s="324">
        <v>68.316666666666663</v>
      </c>
      <c r="K131" s="323">
        <v>65.25</v>
      </c>
      <c r="L131" s="323">
        <v>61.5</v>
      </c>
      <c r="M131" s="323">
        <v>38.850790000000003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717.7</v>
      </c>
      <c r="D132" s="324">
        <v>719.85</v>
      </c>
      <c r="E132" s="324">
        <v>704.85</v>
      </c>
      <c r="F132" s="324">
        <v>692</v>
      </c>
      <c r="G132" s="324">
        <v>677</v>
      </c>
      <c r="H132" s="324">
        <v>732.7</v>
      </c>
      <c r="I132" s="324">
        <v>747.7</v>
      </c>
      <c r="J132" s="324">
        <v>760.55000000000007</v>
      </c>
      <c r="K132" s="323">
        <v>734.85</v>
      </c>
      <c r="L132" s="323">
        <v>707</v>
      </c>
      <c r="M132" s="323">
        <v>0.56871000000000005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4402.05</v>
      </c>
      <c r="D133" s="324">
        <v>4448.75</v>
      </c>
      <c r="E133" s="324">
        <v>4343.95</v>
      </c>
      <c r="F133" s="324">
        <v>4285.8499999999995</v>
      </c>
      <c r="G133" s="324">
        <v>4181.0499999999993</v>
      </c>
      <c r="H133" s="324">
        <v>4506.8500000000004</v>
      </c>
      <c r="I133" s="324">
        <v>4611.6499999999996</v>
      </c>
      <c r="J133" s="324">
        <v>4669.7500000000009</v>
      </c>
      <c r="K133" s="323">
        <v>4553.55</v>
      </c>
      <c r="L133" s="323">
        <v>4390.6499999999996</v>
      </c>
      <c r="M133" s="323">
        <v>6.11205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4308.8</v>
      </c>
      <c r="D134" s="324">
        <v>4327.916666666667</v>
      </c>
      <c r="E134" s="324">
        <v>4271.8833333333341</v>
      </c>
      <c r="F134" s="324">
        <v>4234.9666666666672</v>
      </c>
      <c r="G134" s="324">
        <v>4178.9333333333343</v>
      </c>
      <c r="H134" s="324">
        <v>4364.8333333333339</v>
      </c>
      <c r="I134" s="324">
        <v>4420.8666666666668</v>
      </c>
      <c r="J134" s="324">
        <v>4457.7833333333338</v>
      </c>
      <c r="K134" s="323">
        <v>4383.95</v>
      </c>
      <c r="L134" s="323">
        <v>4291</v>
      </c>
      <c r="M134" s="323">
        <v>2.5776500000000002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380.45</v>
      </c>
      <c r="D135" s="324">
        <v>381.56666666666666</v>
      </c>
      <c r="E135" s="324">
        <v>377.33333333333331</v>
      </c>
      <c r="F135" s="324">
        <v>374.21666666666664</v>
      </c>
      <c r="G135" s="324">
        <v>369.98333333333329</v>
      </c>
      <c r="H135" s="324">
        <v>384.68333333333334</v>
      </c>
      <c r="I135" s="324">
        <v>388.91666666666669</v>
      </c>
      <c r="J135" s="324">
        <v>392.03333333333336</v>
      </c>
      <c r="K135" s="323">
        <v>385.8</v>
      </c>
      <c r="L135" s="323">
        <v>378.45</v>
      </c>
      <c r="M135" s="323">
        <v>55.377510000000001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4003.35</v>
      </c>
      <c r="D136" s="324">
        <v>4008.8000000000006</v>
      </c>
      <c r="E136" s="324">
        <v>3977.6000000000013</v>
      </c>
      <c r="F136" s="324">
        <v>3951.8500000000008</v>
      </c>
      <c r="G136" s="324">
        <v>3920.6500000000015</v>
      </c>
      <c r="H136" s="324">
        <v>4034.5500000000011</v>
      </c>
      <c r="I136" s="324">
        <v>4065.7500000000009</v>
      </c>
      <c r="J136" s="324">
        <v>4091.5000000000009</v>
      </c>
      <c r="K136" s="323">
        <v>4040</v>
      </c>
      <c r="L136" s="323">
        <v>3983.05</v>
      </c>
      <c r="M136" s="323">
        <v>4.9243699999999997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4295.45</v>
      </c>
      <c r="D137" s="324">
        <v>4321.0166666666673</v>
      </c>
      <c r="E137" s="324">
        <v>4254.5333333333347</v>
      </c>
      <c r="F137" s="324">
        <v>4213.6166666666677</v>
      </c>
      <c r="G137" s="324">
        <v>4147.133333333335</v>
      </c>
      <c r="H137" s="324">
        <v>4361.9333333333343</v>
      </c>
      <c r="I137" s="324">
        <v>4428.4166666666661</v>
      </c>
      <c r="J137" s="324">
        <v>4469.3333333333339</v>
      </c>
      <c r="K137" s="323">
        <v>4387.5</v>
      </c>
      <c r="L137" s="323">
        <v>4280.1000000000004</v>
      </c>
      <c r="M137" s="323">
        <v>6.1171899999999999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2371.1999999999998</v>
      </c>
      <c r="D138" s="324">
        <v>2358.6666666666665</v>
      </c>
      <c r="E138" s="324">
        <v>2317.333333333333</v>
      </c>
      <c r="F138" s="324">
        <v>2263.4666666666667</v>
      </c>
      <c r="G138" s="324">
        <v>2222.1333333333332</v>
      </c>
      <c r="H138" s="324">
        <v>2412.5333333333328</v>
      </c>
      <c r="I138" s="324">
        <v>2453.8666666666659</v>
      </c>
      <c r="J138" s="324">
        <v>2507.7333333333327</v>
      </c>
      <c r="K138" s="323">
        <v>2400</v>
      </c>
      <c r="L138" s="323">
        <v>2304.8000000000002</v>
      </c>
      <c r="M138" s="323">
        <v>0.75392999999999999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58.7</v>
      </c>
      <c r="D139" s="324">
        <v>56.583333333333336</v>
      </c>
      <c r="E139" s="324">
        <v>52.31666666666667</v>
      </c>
      <c r="F139" s="324">
        <v>45.933333333333337</v>
      </c>
      <c r="G139" s="324">
        <v>41.666666666666671</v>
      </c>
      <c r="H139" s="324">
        <v>62.966666666666669</v>
      </c>
      <c r="I139" s="324">
        <v>67.233333333333334</v>
      </c>
      <c r="J139" s="324">
        <v>73.616666666666674</v>
      </c>
      <c r="K139" s="323">
        <v>60.85</v>
      </c>
      <c r="L139" s="323">
        <v>50.2</v>
      </c>
      <c r="M139" s="323">
        <v>350.33771999999999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2457.15</v>
      </c>
      <c r="D140" s="324">
        <v>2462.8333333333335</v>
      </c>
      <c r="E140" s="324">
        <v>2430.666666666667</v>
      </c>
      <c r="F140" s="324">
        <v>2404.1833333333334</v>
      </c>
      <c r="G140" s="324">
        <v>2372.0166666666669</v>
      </c>
      <c r="H140" s="324">
        <v>2489.3166666666671</v>
      </c>
      <c r="I140" s="324">
        <v>2521.483333333334</v>
      </c>
      <c r="J140" s="324">
        <v>2547.9666666666672</v>
      </c>
      <c r="K140" s="323">
        <v>2495</v>
      </c>
      <c r="L140" s="323">
        <v>2436.35</v>
      </c>
      <c r="M140" s="323">
        <v>8.4057200000000005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452.45</v>
      </c>
      <c r="D141" s="324">
        <v>456.16666666666669</v>
      </c>
      <c r="E141" s="324">
        <v>446.33333333333337</v>
      </c>
      <c r="F141" s="324">
        <v>440.2166666666667</v>
      </c>
      <c r="G141" s="324">
        <v>430.38333333333338</v>
      </c>
      <c r="H141" s="324">
        <v>462.28333333333336</v>
      </c>
      <c r="I141" s="324">
        <v>472.11666666666673</v>
      </c>
      <c r="J141" s="324">
        <v>478.23333333333335</v>
      </c>
      <c r="K141" s="323">
        <v>466</v>
      </c>
      <c r="L141" s="323">
        <v>450.05</v>
      </c>
      <c r="M141" s="323">
        <v>2.4483600000000001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154.65</v>
      </c>
      <c r="D142" s="324">
        <v>154.58333333333334</v>
      </c>
      <c r="E142" s="324">
        <v>152.16666666666669</v>
      </c>
      <c r="F142" s="324">
        <v>149.68333333333334</v>
      </c>
      <c r="G142" s="324">
        <v>147.26666666666668</v>
      </c>
      <c r="H142" s="324">
        <v>157.06666666666669</v>
      </c>
      <c r="I142" s="324">
        <v>159.48333333333338</v>
      </c>
      <c r="J142" s="324">
        <v>161.9666666666667</v>
      </c>
      <c r="K142" s="323">
        <v>157</v>
      </c>
      <c r="L142" s="323">
        <v>152.1</v>
      </c>
      <c r="M142" s="323">
        <v>6.0207499999999996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279.55</v>
      </c>
      <c r="D143" s="324">
        <v>280.26666666666671</v>
      </c>
      <c r="E143" s="324">
        <v>274.93333333333339</v>
      </c>
      <c r="F143" s="324">
        <v>270.31666666666666</v>
      </c>
      <c r="G143" s="324">
        <v>264.98333333333335</v>
      </c>
      <c r="H143" s="324">
        <v>284.88333333333344</v>
      </c>
      <c r="I143" s="324">
        <v>290.21666666666681</v>
      </c>
      <c r="J143" s="324">
        <v>294.83333333333348</v>
      </c>
      <c r="K143" s="323">
        <v>285.60000000000002</v>
      </c>
      <c r="L143" s="323">
        <v>275.64999999999998</v>
      </c>
      <c r="M143" s="323">
        <v>2.3090099999999998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447.15</v>
      </c>
      <c r="D144" s="324">
        <v>446.41666666666669</v>
      </c>
      <c r="E144" s="324">
        <v>440.83333333333337</v>
      </c>
      <c r="F144" s="324">
        <v>434.51666666666671</v>
      </c>
      <c r="G144" s="324">
        <v>428.93333333333339</v>
      </c>
      <c r="H144" s="324">
        <v>452.73333333333335</v>
      </c>
      <c r="I144" s="324">
        <v>458.31666666666672</v>
      </c>
      <c r="J144" s="324">
        <v>464.63333333333333</v>
      </c>
      <c r="K144" s="323">
        <v>452</v>
      </c>
      <c r="L144" s="323">
        <v>440.1</v>
      </c>
      <c r="M144" s="323">
        <v>5.5435299999999996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1094.8</v>
      </c>
      <c r="D145" s="324">
        <v>1098.9166666666667</v>
      </c>
      <c r="E145" s="324">
        <v>1076.8833333333334</v>
      </c>
      <c r="F145" s="324">
        <v>1058.9666666666667</v>
      </c>
      <c r="G145" s="324">
        <v>1036.9333333333334</v>
      </c>
      <c r="H145" s="324">
        <v>1116.8333333333335</v>
      </c>
      <c r="I145" s="324">
        <v>1138.8666666666668</v>
      </c>
      <c r="J145" s="324">
        <v>1156.7833333333335</v>
      </c>
      <c r="K145" s="323">
        <v>1120.95</v>
      </c>
      <c r="L145" s="323">
        <v>1081</v>
      </c>
      <c r="M145" s="323">
        <v>1.754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64.05</v>
      </c>
      <c r="D146" s="324">
        <v>64.55</v>
      </c>
      <c r="E146" s="324">
        <v>63.099999999999994</v>
      </c>
      <c r="F146" s="324">
        <v>62.15</v>
      </c>
      <c r="G146" s="324">
        <v>60.699999999999996</v>
      </c>
      <c r="H146" s="324">
        <v>65.5</v>
      </c>
      <c r="I146" s="324">
        <v>66.950000000000017</v>
      </c>
      <c r="J146" s="324">
        <v>67.899999999999991</v>
      </c>
      <c r="K146" s="323">
        <v>66</v>
      </c>
      <c r="L146" s="323">
        <v>63.6</v>
      </c>
      <c r="M146" s="323">
        <v>13.87679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193.6</v>
      </c>
      <c r="D147" s="324">
        <v>190.7166666666667</v>
      </c>
      <c r="E147" s="324">
        <v>185.93333333333339</v>
      </c>
      <c r="F147" s="324">
        <v>178.26666666666671</v>
      </c>
      <c r="G147" s="324">
        <v>173.48333333333341</v>
      </c>
      <c r="H147" s="324">
        <v>198.38333333333338</v>
      </c>
      <c r="I147" s="324">
        <v>203.16666666666669</v>
      </c>
      <c r="J147" s="324">
        <v>210.83333333333337</v>
      </c>
      <c r="K147" s="323">
        <v>195.5</v>
      </c>
      <c r="L147" s="323">
        <v>183.05</v>
      </c>
      <c r="M147" s="323">
        <v>22.15222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106.5</v>
      </c>
      <c r="D148" s="324">
        <v>106.91666666666667</v>
      </c>
      <c r="E148" s="324">
        <v>105.58333333333334</v>
      </c>
      <c r="F148" s="324">
        <v>104.66666666666667</v>
      </c>
      <c r="G148" s="324">
        <v>103.33333333333334</v>
      </c>
      <c r="H148" s="324">
        <v>107.83333333333334</v>
      </c>
      <c r="I148" s="324">
        <v>109.16666666666669</v>
      </c>
      <c r="J148" s="324">
        <v>110.08333333333334</v>
      </c>
      <c r="K148" s="323">
        <v>108.25</v>
      </c>
      <c r="L148" s="323">
        <v>106</v>
      </c>
      <c r="M148" s="323">
        <v>5.0104899999999999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51.1</v>
      </c>
      <c r="D149" s="324">
        <v>51.25</v>
      </c>
      <c r="E149" s="324">
        <v>50.65</v>
      </c>
      <c r="F149" s="324">
        <v>50.199999999999996</v>
      </c>
      <c r="G149" s="324">
        <v>49.599999999999994</v>
      </c>
      <c r="H149" s="324">
        <v>51.7</v>
      </c>
      <c r="I149" s="324">
        <v>52.3</v>
      </c>
      <c r="J149" s="324">
        <v>52.750000000000007</v>
      </c>
      <c r="K149" s="323">
        <v>51.85</v>
      </c>
      <c r="L149" s="323">
        <v>50.8</v>
      </c>
      <c r="M149" s="323">
        <v>5.1186699999999998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688.7</v>
      </c>
      <c r="D150" s="324">
        <v>689.4</v>
      </c>
      <c r="E150" s="324">
        <v>683.8</v>
      </c>
      <c r="F150" s="324">
        <v>678.9</v>
      </c>
      <c r="G150" s="324">
        <v>673.3</v>
      </c>
      <c r="H150" s="324">
        <v>694.3</v>
      </c>
      <c r="I150" s="324">
        <v>699.90000000000009</v>
      </c>
      <c r="J150" s="324">
        <v>704.8</v>
      </c>
      <c r="K150" s="323">
        <v>695</v>
      </c>
      <c r="L150" s="323">
        <v>684.5</v>
      </c>
      <c r="M150" s="323">
        <v>0.38855000000000001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1690.85</v>
      </c>
      <c r="D151" s="324">
        <v>1693.8166666666666</v>
      </c>
      <c r="E151" s="324">
        <v>1637.0333333333333</v>
      </c>
      <c r="F151" s="324">
        <v>1583.2166666666667</v>
      </c>
      <c r="G151" s="324">
        <v>1526.4333333333334</v>
      </c>
      <c r="H151" s="324">
        <v>1747.6333333333332</v>
      </c>
      <c r="I151" s="324">
        <v>1804.4166666666665</v>
      </c>
      <c r="J151" s="324">
        <v>1858.2333333333331</v>
      </c>
      <c r="K151" s="323">
        <v>1750.6</v>
      </c>
      <c r="L151" s="323">
        <v>1640</v>
      </c>
      <c r="M151" s="323">
        <v>9.8925800000000006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151.1</v>
      </c>
      <c r="D152" s="324">
        <v>151.81666666666666</v>
      </c>
      <c r="E152" s="324">
        <v>150.08333333333331</v>
      </c>
      <c r="F152" s="324">
        <v>149.06666666666666</v>
      </c>
      <c r="G152" s="324">
        <v>147.33333333333331</v>
      </c>
      <c r="H152" s="324">
        <v>152.83333333333331</v>
      </c>
      <c r="I152" s="324">
        <v>154.56666666666666</v>
      </c>
      <c r="J152" s="324">
        <v>155.58333333333331</v>
      </c>
      <c r="K152" s="323">
        <v>153.55000000000001</v>
      </c>
      <c r="L152" s="323">
        <v>150.80000000000001</v>
      </c>
      <c r="M152" s="323">
        <v>20.498670000000001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130.9</v>
      </c>
      <c r="D153" s="324">
        <v>131.81666666666666</v>
      </c>
      <c r="E153" s="324">
        <v>129.13333333333333</v>
      </c>
      <c r="F153" s="324">
        <v>127.36666666666667</v>
      </c>
      <c r="G153" s="324">
        <v>124.68333333333334</v>
      </c>
      <c r="H153" s="324">
        <v>133.58333333333331</v>
      </c>
      <c r="I153" s="324">
        <v>136.26666666666665</v>
      </c>
      <c r="J153" s="324">
        <v>138.0333333333333</v>
      </c>
      <c r="K153" s="323">
        <v>134.5</v>
      </c>
      <c r="L153" s="323">
        <v>130.05000000000001</v>
      </c>
      <c r="M153" s="323">
        <v>2.0879799999999999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257.10000000000002</v>
      </c>
      <c r="D154" s="324">
        <v>257.56666666666666</v>
      </c>
      <c r="E154" s="324">
        <v>255.58333333333331</v>
      </c>
      <c r="F154" s="324">
        <v>254.06666666666666</v>
      </c>
      <c r="G154" s="324">
        <v>252.08333333333331</v>
      </c>
      <c r="H154" s="324">
        <v>259.08333333333331</v>
      </c>
      <c r="I154" s="324">
        <v>261.06666666666666</v>
      </c>
      <c r="J154" s="324">
        <v>262.58333333333331</v>
      </c>
      <c r="K154" s="323">
        <v>259.55</v>
      </c>
      <c r="L154" s="323">
        <v>256.05</v>
      </c>
      <c r="M154" s="323">
        <v>1.3750199999999999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97.4</v>
      </c>
      <c r="D155" s="324">
        <v>97.566666666666677</v>
      </c>
      <c r="E155" s="324">
        <v>96.733333333333348</v>
      </c>
      <c r="F155" s="324">
        <v>96.066666666666677</v>
      </c>
      <c r="G155" s="324">
        <v>95.233333333333348</v>
      </c>
      <c r="H155" s="324">
        <v>98.233333333333348</v>
      </c>
      <c r="I155" s="324">
        <v>99.066666666666691</v>
      </c>
      <c r="J155" s="324">
        <v>99.733333333333348</v>
      </c>
      <c r="K155" s="323">
        <v>98.4</v>
      </c>
      <c r="L155" s="323">
        <v>96.9</v>
      </c>
      <c r="M155" s="323">
        <v>104.90975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377.65</v>
      </c>
      <c r="D156" s="324">
        <v>376.91666666666669</v>
      </c>
      <c r="E156" s="324">
        <v>373.33333333333337</v>
      </c>
      <c r="F156" s="324">
        <v>369.01666666666671</v>
      </c>
      <c r="G156" s="324">
        <v>365.43333333333339</v>
      </c>
      <c r="H156" s="324">
        <v>381.23333333333335</v>
      </c>
      <c r="I156" s="324">
        <v>384.81666666666672</v>
      </c>
      <c r="J156" s="324">
        <v>389.13333333333333</v>
      </c>
      <c r="K156" s="323">
        <v>380.5</v>
      </c>
      <c r="L156" s="323">
        <v>372.6</v>
      </c>
      <c r="M156" s="323">
        <v>2.5575199999999998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4005.65</v>
      </c>
      <c r="D157" s="324">
        <v>4038.7000000000003</v>
      </c>
      <c r="E157" s="324">
        <v>3947.4500000000007</v>
      </c>
      <c r="F157" s="324">
        <v>3889.2500000000005</v>
      </c>
      <c r="G157" s="324">
        <v>3798.0000000000009</v>
      </c>
      <c r="H157" s="324">
        <v>4096.9000000000005</v>
      </c>
      <c r="I157" s="324">
        <v>4188.1499999999996</v>
      </c>
      <c r="J157" s="324">
        <v>4246.3500000000004</v>
      </c>
      <c r="K157" s="323">
        <v>4129.95</v>
      </c>
      <c r="L157" s="323">
        <v>3980.5</v>
      </c>
      <c r="M157" s="323">
        <v>0.16803999999999999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154.65</v>
      </c>
      <c r="D158" s="324">
        <v>154.83333333333334</v>
      </c>
      <c r="E158" s="324">
        <v>152.31666666666669</v>
      </c>
      <c r="F158" s="324">
        <v>149.98333333333335</v>
      </c>
      <c r="G158" s="324">
        <v>147.4666666666667</v>
      </c>
      <c r="H158" s="324">
        <v>157.16666666666669</v>
      </c>
      <c r="I158" s="324">
        <v>159.68333333333334</v>
      </c>
      <c r="J158" s="324">
        <v>162.01666666666668</v>
      </c>
      <c r="K158" s="323">
        <v>157.35</v>
      </c>
      <c r="L158" s="323">
        <v>152.5</v>
      </c>
      <c r="M158" s="323">
        <v>5.0534800000000004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2742.55</v>
      </c>
      <c r="D159" s="324">
        <v>2762.2166666666667</v>
      </c>
      <c r="E159" s="324">
        <v>2669.4333333333334</v>
      </c>
      <c r="F159" s="324">
        <v>2596.3166666666666</v>
      </c>
      <c r="G159" s="324">
        <v>2503.5333333333333</v>
      </c>
      <c r="H159" s="324">
        <v>2835.3333333333335</v>
      </c>
      <c r="I159" s="324">
        <v>2928.1166666666672</v>
      </c>
      <c r="J159" s="324">
        <v>3001.2333333333336</v>
      </c>
      <c r="K159" s="323">
        <v>2855</v>
      </c>
      <c r="L159" s="323">
        <v>2689.1</v>
      </c>
      <c r="M159" s="323">
        <v>0.64046999999999998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290.39999999999998</v>
      </c>
      <c r="D160" s="324">
        <v>286.5</v>
      </c>
      <c r="E160" s="324">
        <v>280.14999999999998</v>
      </c>
      <c r="F160" s="324">
        <v>269.89999999999998</v>
      </c>
      <c r="G160" s="324">
        <v>263.54999999999995</v>
      </c>
      <c r="H160" s="324">
        <v>296.75</v>
      </c>
      <c r="I160" s="324">
        <v>303.10000000000002</v>
      </c>
      <c r="J160" s="324">
        <v>313.35000000000002</v>
      </c>
      <c r="K160" s="323">
        <v>292.85000000000002</v>
      </c>
      <c r="L160" s="323">
        <v>276.25</v>
      </c>
      <c r="M160" s="323">
        <v>45.089440000000003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31.2</v>
      </c>
      <c r="D161" s="324">
        <v>31.95</v>
      </c>
      <c r="E161" s="324">
        <v>30.4</v>
      </c>
      <c r="F161" s="324">
        <v>29.599999999999998</v>
      </c>
      <c r="G161" s="324">
        <v>28.049999999999997</v>
      </c>
      <c r="H161" s="324">
        <v>32.75</v>
      </c>
      <c r="I161" s="324">
        <v>34.300000000000004</v>
      </c>
      <c r="J161" s="324">
        <v>35.1</v>
      </c>
      <c r="K161" s="323">
        <v>33.5</v>
      </c>
      <c r="L161" s="323">
        <v>31.15</v>
      </c>
      <c r="M161" s="323">
        <v>50.999130000000001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125.05</v>
      </c>
      <c r="D162" s="324">
        <v>125.68333333333332</v>
      </c>
      <c r="E162" s="324">
        <v>123.46666666666664</v>
      </c>
      <c r="F162" s="324">
        <v>121.88333333333331</v>
      </c>
      <c r="G162" s="324">
        <v>119.66666666666663</v>
      </c>
      <c r="H162" s="324">
        <v>127.26666666666665</v>
      </c>
      <c r="I162" s="324">
        <v>129.48333333333332</v>
      </c>
      <c r="J162" s="324">
        <v>131.06666666666666</v>
      </c>
      <c r="K162" s="323">
        <v>127.9</v>
      </c>
      <c r="L162" s="323">
        <v>124.1</v>
      </c>
      <c r="M162" s="323">
        <v>40.927199999999999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260.2</v>
      </c>
      <c r="D163" s="324">
        <v>260.96666666666664</v>
      </c>
      <c r="E163" s="324">
        <v>257.23333333333329</v>
      </c>
      <c r="F163" s="324">
        <v>254.26666666666665</v>
      </c>
      <c r="G163" s="324">
        <v>250.5333333333333</v>
      </c>
      <c r="H163" s="324">
        <v>263.93333333333328</v>
      </c>
      <c r="I163" s="324">
        <v>267.66666666666663</v>
      </c>
      <c r="J163" s="324">
        <v>270.63333333333327</v>
      </c>
      <c r="K163" s="323">
        <v>264.7</v>
      </c>
      <c r="L163" s="323">
        <v>258</v>
      </c>
      <c r="M163" s="323">
        <v>1.9558899999999999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155.65</v>
      </c>
      <c r="D164" s="324">
        <v>155.25</v>
      </c>
      <c r="E164" s="324">
        <v>153.25</v>
      </c>
      <c r="F164" s="324">
        <v>150.85</v>
      </c>
      <c r="G164" s="324">
        <v>148.85</v>
      </c>
      <c r="H164" s="324">
        <v>157.65</v>
      </c>
      <c r="I164" s="324">
        <v>159.65</v>
      </c>
      <c r="J164" s="324">
        <v>162.05000000000001</v>
      </c>
      <c r="K164" s="323">
        <v>157.25</v>
      </c>
      <c r="L164" s="323">
        <v>152.85</v>
      </c>
      <c r="M164" s="323">
        <v>290.91798999999997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2864.4</v>
      </c>
      <c r="D165" s="324">
        <v>2886.1333333333332</v>
      </c>
      <c r="E165" s="324">
        <v>2829.2666666666664</v>
      </c>
      <c r="F165" s="324">
        <v>2794.1333333333332</v>
      </c>
      <c r="G165" s="324">
        <v>2737.2666666666664</v>
      </c>
      <c r="H165" s="324">
        <v>2921.2666666666664</v>
      </c>
      <c r="I165" s="324">
        <v>2978.1333333333332</v>
      </c>
      <c r="J165" s="324">
        <v>3013.2666666666664</v>
      </c>
      <c r="K165" s="323">
        <v>2943</v>
      </c>
      <c r="L165" s="323">
        <v>2851</v>
      </c>
      <c r="M165" s="323">
        <v>0.11985999999999999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2821.75</v>
      </c>
      <c r="D166" s="324">
        <v>2873.9166666666665</v>
      </c>
      <c r="E166" s="324">
        <v>2747.833333333333</v>
      </c>
      <c r="F166" s="324">
        <v>2673.9166666666665</v>
      </c>
      <c r="G166" s="324">
        <v>2547.833333333333</v>
      </c>
      <c r="H166" s="324">
        <v>2947.833333333333</v>
      </c>
      <c r="I166" s="324">
        <v>3073.9166666666661</v>
      </c>
      <c r="J166" s="324">
        <v>3147.833333333333</v>
      </c>
      <c r="K166" s="323">
        <v>3000</v>
      </c>
      <c r="L166" s="323">
        <v>2800</v>
      </c>
      <c r="M166" s="323">
        <v>0.12719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345.35</v>
      </c>
      <c r="D167" s="324">
        <v>346.76666666666671</v>
      </c>
      <c r="E167" s="324">
        <v>342.68333333333339</v>
      </c>
      <c r="F167" s="324">
        <v>340.01666666666671</v>
      </c>
      <c r="G167" s="324">
        <v>335.93333333333339</v>
      </c>
      <c r="H167" s="324">
        <v>349.43333333333339</v>
      </c>
      <c r="I167" s="324">
        <v>353.51666666666677</v>
      </c>
      <c r="J167" s="324">
        <v>356.18333333333339</v>
      </c>
      <c r="K167" s="323">
        <v>350.85</v>
      </c>
      <c r="L167" s="323">
        <v>344.1</v>
      </c>
      <c r="M167" s="323">
        <v>0.57694000000000001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113.85</v>
      </c>
      <c r="D168" s="324">
        <v>114.51666666666665</v>
      </c>
      <c r="E168" s="324">
        <v>112.43333333333331</v>
      </c>
      <c r="F168" s="324">
        <v>111.01666666666665</v>
      </c>
      <c r="G168" s="324">
        <v>108.93333333333331</v>
      </c>
      <c r="H168" s="324">
        <v>115.93333333333331</v>
      </c>
      <c r="I168" s="324">
        <v>118.01666666666665</v>
      </c>
      <c r="J168" s="324">
        <v>119.43333333333331</v>
      </c>
      <c r="K168" s="323">
        <v>116.6</v>
      </c>
      <c r="L168" s="323">
        <v>113.1</v>
      </c>
      <c r="M168" s="323">
        <v>8.3395600000000005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4849.6499999999996</v>
      </c>
      <c r="D169" s="324">
        <v>4858.8833333333332</v>
      </c>
      <c r="E169" s="324">
        <v>4825.7666666666664</v>
      </c>
      <c r="F169" s="324">
        <v>4801.8833333333332</v>
      </c>
      <c r="G169" s="324">
        <v>4768.7666666666664</v>
      </c>
      <c r="H169" s="324">
        <v>4882.7666666666664</v>
      </c>
      <c r="I169" s="324">
        <v>4915.8833333333332</v>
      </c>
      <c r="J169" s="324">
        <v>4939.7666666666664</v>
      </c>
      <c r="K169" s="323">
        <v>4892</v>
      </c>
      <c r="L169" s="323">
        <v>4835</v>
      </c>
      <c r="M169" s="323">
        <v>5.1139999999999998E-2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3272.65</v>
      </c>
      <c r="D170" s="324">
        <v>3257.3166666666671</v>
      </c>
      <c r="E170" s="324">
        <v>3232.1333333333341</v>
      </c>
      <c r="F170" s="324">
        <v>3191.6166666666672</v>
      </c>
      <c r="G170" s="324">
        <v>3166.4333333333343</v>
      </c>
      <c r="H170" s="324">
        <v>3297.8333333333339</v>
      </c>
      <c r="I170" s="324">
        <v>3323.0166666666673</v>
      </c>
      <c r="J170" s="324">
        <v>3363.5333333333338</v>
      </c>
      <c r="K170" s="323">
        <v>3282.5</v>
      </c>
      <c r="L170" s="323">
        <v>3216.8</v>
      </c>
      <c r="M170" s="323">
        <v>3.0625800000000001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1666.9</v>
      </c>
      <c r="D171" s="324">
        <v>1668.9666666666665</v>
      </c>
      <c r="E171" s="324">
        <v>1642.9333333333329</v>
      </c>
      <c r="F171" s="324">
        <v>1618.9666666666665</v>
      </c>
      <c r="G171" s="324">
        <v>1592.9333333333329</v>
      </c>
      <c r="H171" s="324">
        <v>1692.9333333333329</v>
      </c>
      <c r="I171" s="324">
        <v>1718.9666666666662</v>
      </c>
      <c r="J171" s="324">
        <v>1742.9333333333329</v>
      </c>
      <c r="K171" s="323">
        <v>1695</v>
      </c>
      <c r="L171" s="323">
        <v>1645</v>
      </c>
      <c r="M171" s="323">
        <v>0.34037000000000001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442</v>
      </c>
      <c r="D172" s="324">
        <v>444.93333333333334</v>
      </c>
      <c r="E172" s="324">
        <v>437.86666666666667</v>
      </c>
      <c r="F172" s="324">
        <v>433.73333333333335</v>
      </c>
      <c r="G172" s="324">
        <v>426.66666666666669</v>
      </c>
      <c r="H172" s="324">
        <v>449.06666666666666</v>
      </c>
      <c r="I172" s="324">
        <v>456.13333333333338</v>
      </c>
      <c r="J172" s="324">
        <v>460.26666666666665</v>
      </c>
      <c r="K172" s="323">
        <v>452</v>
      </c>
      <c r="L172" s="323">
        <v>440.8</v>
      </c>
      <c r="M172" s="323">
        <v>7.1363200000000004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4555.55</v>
      </c>
      <c r="D173" s="324">
        <v>4553.0666666666666</v>
      </c>
      <c r="E173" s="324">
        <v>4431.1333333333332</v>
      </c>
      <c r="F173" s="324">
        <v>4306.7166666666662</v>
      </c>
      <c r="G173" s="324">
        <v>4184.7833333333328</v>
      </c>
      <c r="H173" s="324">
        <v>4677.4833333333336</v>
      </c>
      <c r="I173" s="324">
        <v>4799.4166666666661</v>
      </c>
      <c r="J173" s="324">
        <v>4923.8333333333339</v>
      </c>
      <c r="K173" s="323">
        <v>4675</v>
      </c>
      <c r="L173" s="323">
        <v>4428.6499999999996</v>
      </c>
      <c r="M173" s="323">
        <v>0.19148000000000001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844.45</v>
      </c>
      <c r="D174" s="324">
        <v>838.25</v>
      </c>
      <c r="E174" s="324">
        <v>825.85</v>
      </c>
      <c r="F174" s="324">
        <v>807.25</v>
      </c>
      <c r="G174" s="324">
        <v>794.85</v>
      </c>
      <c r="H174" s="324">
        <v>856.85</v>
      </c>
      <c r="I174" s="324">
        <v>869.25000000000011</v>
      </c>
      <c r="J174" s="324">
        <v>887.85</v>
      </c>
      <c r="K174" s="323">
        <v>850.65</v>
      </c>
      <c r="L174" s="323">
        <v>819.65</v>
      </c>
      <c r="M174" s="323">
        <v>34.826050000000002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1009.6</v>
      </c>
      <c r="D175" s="324">
        <v>1016.5166666666668</v>
      </c>
      <c r="E175" s="324">
        <v>998.08333333333348</v>
      </c>
      <c r="F175" s="324">
        <v>986.56666666666672</v>
      </c>
      <c r="G175" s="324">
        <v>968.13333333333344</v>
      </c>
      <c r="H175" s="324">
        <v>1028.0333333333335</v>
      </c>
      <c r="I175" s="324">
        <v>1046.4666666666667</v>
      </c>
      <c r="J175" s="324">
        <v>1057.9833333333336</v>
      </c>
      <c r="K175" s="323">
        <v>1034.95</v>
      </c>
      <c r="L175" s="323">
        <v>1005</v>
      </c>
      <c r="M175" s="323">
        <v>0.14655000000000001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442.15</v>
      </c>
      <c r="D176" s="324">
        <v>445.05</v>
      </c>
      <c r="E176" s="324">
        <v>438.1</v>
      </c>
      <c r="F176" s="324">
        <v>434.05</v>
      </c>
      <c r="G176" s="324">
        <v>427.1</v>
      </c>
      <c r="H176" s="324">
        <v>449.1</v>
      </c>
      <c r="I176" s="324">
        <v>456.04999999999995</v>
      </c>
      <c r="J176" s="324">
        <v>460.1</v>
      </c>
      <c r="K176" s="323">
        <v>452</v>
      </c>
      <c r="L176" s="323">
        <v>441</v>
      </c>
      <c r="M176" s="323">
        <v>2.9581499999999998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747.3</v>
      </c>
      <c r="D177" s="324">
        <v>741.7833333333333</v>
      </c>
      <c r="E177" s="324">
        <v>733.56666666666661</v>
      </c>
      <c r="F177" s="324">
        <v>719.83333333333326</v>
      </c>
      <c r="G177" s="324">
        <v>711.61666666666656</v>
      </c>
      <c r="H177" s="324">
        <v>755.51666666666665</v>
      </c>
      <c r="I177" s="324">
        <v>763.73333333333335</v>
      </c>
      <c r="J177" s="324">
        <v>777.4666666666667</v>
      </c>
      <c r="K177" s="323">
        <v>750</v>
      </c>
      <c r="L177" s="323">
        <v>728.05</v>
      </c>
      <c r="M177" s="323">
        <v>26.396820000000002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464</v>
      </c>
      <c r="D178" s="324">
        <v>465.84999999999997</v>
      </c>
      <c r="E178" s="324">
        <v>458.19999999999993</v>
      </c>
      <c r="F178" s="324">
        <v>452.4</v>
      </c>
      <c r="G178" s="324">
        <v>444.74999999999994</v>
      </c>
      <c r="H178" s="324">
        <v>471.64999999999992</v>
      </c>
      <c r="I178" s="324">
        <v>479.2999999999999</v>
      </c>
      <c r="J178" s="324">
        <v>485.09999999999991</v>
      </c>
      <c r="K178" s="323">
        <v>473.5</v>
      </c>
      <c r="L178" s="323">
        <v>460.05</v>
      </c>
      <c r="M178" s="323">
        <v>2.9350299999999998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1672.2</v>
      </c>
      <c r="D179" s="324">
        <v>1671.5833333333333</v>
      </c>
      <c r="E179" s="324">
        <v>1658.1666666666665</v>
      </c>
      <c r="F179" s="324">
        <v>1644.1333333333332</v>
      </c>
      <c r="G179" s="324">
        <v>1630.7166666666665</v>
      </c>
      <c r="H179" s="324">
        <v>1685.6166666666666</v>
      </c>
      <c r="I179" s="324">
        <v>1699.0333333333331</v>
      </c>
      <c r="J179" s="324">
        <v>1713.0666666666666</v>
      </c>
      <c r="K179" s="323">
        <v>1685</v>
      </c>
      <c r="L179" s="323">
        <v>1657.55</v>
      </c>
      <c r="M179" s="323">
        <v>8.2293299999999991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76.400000000000006</v>
      </c>
      <c r="D180" s="324">
        <v>77.7</v>
      </c>
      <c r="E180" s="324">
        <v>74.75</v>
      </c>
      <c r="F180" s="324">
        <v>73.099999999999994</v>
      </c>
      <c r="G180" s="324">
        <v>70.149999999999991</v>
      </c>
      <c r="H180" s="324">
        <v>79.350000000000009</v>
      </c>
      <c r="I180" s="324">
        <v>82.300000000000026</v>
      </c>
      <c r="J180" s="324">
        <v>83.950000000000017</v>
      </c>
      <c r="K180" s="323">
        <v>80.650000000000006</v>
      </c>
      <c r="L180" s="323">
        <v>76.05</v>
      </c>
      <c r="M180" s="323">
        <v>19.970739999999999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306.5</v>
      </c>
      <c r="D181" s="324">
        <v>308.08333333333331</v>
      </c>
      <c r="E181" s="324">
        <v>303.71666666666664</v>
      </c>
      <c r="F181" s="324">
        <v>300.93333333333334</v>
      </c>
      <c r="G181" s="324">
        <v>296.56666666666666</v>
      </c>
      <c r="H181" s="324">
        <v>310.86666666666662</v>
      </c>
      <c r="I181" s="324">
        <v>315.23333333333329</v>
      </c>
      <c r="J181" s="324">
        <v>318.01666666666659</v>
      </c>
      <c r="K181" s="323">
        <v>312.45</v>
      </c>
      <c r="L181" s="323">
        <v>305.3</v>
      </c>
      <c r="M181" s="323">
        <v>8.7580200000000001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502.85</v>
      </c>
      <c r="D182" s="324">
        <v>507.91666666666669</v>
      </c>
      <c r="E182" s="324">
        <v>494.93333333333339</v>
      </c>
      <c r="F182" s="324">
        <v>487.01666666666671</v>
      </c>
      <c r="G182" s="324">
        <v>474.03333333333342</v>
      </c>
      <c r="H182" s="324">
        <v>515.83333333333337</v>
      </c>
      <c r="I182" s="324">
        <v>528.81666666666661</v>
      </c>
      <c r="J182" s="324">
        <v>536.73333333333335</v>
      </c>
      <c r="K182" s="323">
        <v>520.9</v>
      </c>
      <c r="L182" s="323">
        <v>500</v>
      </c>
      <c r="M182" s="323">
        <v>11.498710000000001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1664</v>
      </c>
      <c r="D183" s="324">
        <v>1664.3</v>
      </c>
      <c r="E183" s="324">
        <v>1650</v>
      </c>
      <c r="F183" s="324">
        <v>1636</v>
      </c>
      <c r="G183" s="324">
        <v>1621.7</v>
      </c>
      <c r="H183" s="324">
        <v>1678.3</v>
      </c>
      <c r="I183" s="324">
        <v>1692.5999999999997</v>
      </c>
      <c r="J183" s="324">
        <v>1706.6</v>
      </c>
      <c r="K183" s="323">
        <v>1678.6</v>
      </c>
      <c r="L183" s="323">
        <v>1650.3</v>
      </c>
      <c r="M183" s="323">
        <v>7.7829600000000001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190.95</v>
      </c>
      <c r="D184" s="324">
        <v>191.58333333333334</v>
      </c>
      <c r="E184" s="324">
        <v>187.56666666666669</v>
      </c>
      <c r="F184" s="324">
        <v>184.18333333333334</v>
      </c>
      <c r="G184" s="324">
        <v>180.16666666666669</v>
      </c>
      <c r="H184" s="324">
        <v>194.9666666666667</v>
      </c>
      <c r="I184" s="324">
        <v>198.98333333333335</v>
      </c>
      <c r="J184" s="324">
        <v>202.3666666666667</v>
      </c>
      <c r="K184" s="323">
        <v>195.6</v>
      </c>
      <c r="L184" s="323">
        <v>188.2</v>
      </c>
      <c r="M184" s="323">
        <v>21.943570000000001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1799.95</v>
      </c>
      <c r="D185" s="324">
        <v>1806.6499999999999</v>
      </c>
      <c r="E185" s="324">
        <v>1783.2999999999997</v>
      </c>
      <c r="F185" s="324">
        <v>1766.6499999999999</v>
      </c>
      <c r="G185" s="324">
        <v>1743.2999999999997</v>
      </c>
      <c r="H185" s="324">
        <v>1823.2999999999997</v>
      </c>
      <c r="I185" s="324">
        <v>1846.6499999999996</v>
      </c>
      <c r="J185" s="324">
        <v>1863.2999999999997</v>
      </c>
      <c r="K185" s="323">
        <v>1830</v>
      </c>
      <c r="L185" s="323">
        <v>1790</v>
      </c>
      <c r="M185" s="323">
        <v>0.48465999999999998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162.05000000000001</v>
      </c>
      <c r="D186" s="324">
        <v>161.86666666666667</v>
      </c>
      <c r="E186" s="324">
        <v>158.83333333333334</v>
      </c>
      <c r="F186" s="324">
        <v>155.61666666666667</v>
      </c>
      <c r="G186" s="324">
        <v>152.58333333333334</v>
      </c>
      <c r="H186" s="324">
        <v>165.08333333333334</v>
      </c>
      <c r="I186" s="324">
        <v>168.11666666666665</v>
      </c>
      <c r="J186" s="324">
        <v>171.33333333333334</v>
      </c>
      <c r="K186" s="323">
        <v>164.9</v>
      </c>
      <c r="L186" s="323">
        <v>158.65</v>
      </c>
      <c r="M186" s="323">
        <v>38.509529999999998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259.05</v>
      </c>
      <c r="D187" s="324">
        <v>259.51666666666671</v>
      </c>
      <c r="E187" s="324">
        <v>255.88333333333344</v>
      </c>
      <c r="F187" s="324">
        <v>252.71666666666675</v>
      </c>
      <c r="G187" s="324">
        <v>249.08333333333348</v>
      </c>
      <c r="H187" s="324">
        <v>262.68333333333339</v>
      </c>
      <c r="I187" s="324">
        <v>266.31666666666672</v>
      </c>
      <c r="J187" s="324">
        <v>269.48333333333335</v>
      </c>
      <c r="K187" s="323">
        <v>263.14999999999998</v>
      </c>
      <c r="L187" s="323">
        <v>256.35000000000002</v>
      </c>
      <c r="M187" s="323">
        <v>6.6368600000000004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896.55</v>
      </c>
      <c r="D188" s="324">
        <v>894.94999999999993</v>
      </c>
      <c r="E188" s="324">
        <v>863.39999999999986</v>
      </c>
      <c r="F188" s="324">
        <v>830.24999999999989</v>
      </c>
      <c r="G188" s="324">
        <v>798.69999999999982</v>
      </c>
      <c r="H188" s="324">
        <v>928.09999999999991</v>
      </c>
      <c r="I188" s="324">
        <v>959.64999999999986</v>
      </c>
      <c r="J188" s="324">
        <v>992.8</v>
      </c>
      <c r="K188" s="323">
        <v>926.5</v>
      </c>
      <c r="L188" s="323">
        <v>861.8</v>
      </c>
      <c r="M188" s="323">
        <v>26.339559999999999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503.25</v>
      </c>
      <c r="D189" s="324">
        <v>501.09999999999997</v>
      </c>
      <c r="E189" s="324">
        <v>494.64999999999992</v>
      </c>
      <c r="F189" s="324">
        <v>486.04999999999995</v>
      </c>
      <c r="G189" s="324">
        <v>479.59999999999991</v>
      </c>
      <c r="H189" s="324">
        <v>509.69999999999993</v>
      </c>
      <c r="I189" s="324">
        <v>516.15</v>
      </c>
      <c r="J189" s="324">
        <v>524.75</v>
      </c>
      <c r="K189" s="323">
        <v>507.55</v>
      </c>
      <c r="L189" s="323">
        <v>492.5</v>
      </c>
      <c r="M189" s="323">
        <v>18.379020000000001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1484.9</v>
      </c>
      <c r="D190" s="324">
        <v>1463.7333333333333</v>
      </c>
      <c r="E190" s="324">
        <v>1431.1666666666667</v>
      </c>
      <c r="F190" s="324">
        <v>1377.4333333333334</v>
      </c>
      <c r="G190" s="324">
        <v>1344.8666666666668</v>
      </c>
      <c r="H190" s="324">
        <v>1517.4666666666667</v>
      </c>
      <c r="I190" s="324">
        <v>1550.0333333333333</v>
      </c>
      <c r="J190" s="324">
        <v>1603.7666666666667</v>
      </c>
      <c r="K190" s="323">
        <v>1496.3</v>
      </c>
      <c r="L190" s="323">
        <v>1410</v>
      </c>
      <c r="M190" s="323">
        <v>19.133710000000001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1056.6500000000001</v>
      </c>
      <c r="D191" s="324">
        <v>1066.2666666666667</v>
      </c>
      <c r="E191" s="324">
        <v>1044.5333333333333</v>
      </c>
      <c r="F191" s="324">
        <v>1032.4166666666667</v>
      </c>
      <c r="G191" s="324">
        <v>1010.6833333333334</v>
      </c>
      <c r="H191" s="324">
        <v>1078.3833333333332</v>
      </c>
      <c r="I191" s="324">
        <v>1100.1166666666663</v>
      </c>
      <c r="J191" s="324">
        <v>1112.2333333333331</v>
      </c>
      <c r="K191" s="323">
        <v>1088</v>
      </c>
      <c r="L191" s="323">
        <v>1054.1500000000001</v>
      </c>
      <c r="M191" s="323">
        <v>3.7068599999999998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17.25</v>
      </c>
      <c r="D192" s="324">
        <v>17.349999999999998</v>
      </c>
      <c r="E192" s="324">
        <v>17.099999999999994</v>
      </c>
      <c r="F192" s="324">
        <v>16.949999999999996</v>
      </c>
      <c r="G192" s="324">
        <v>16.699999999999992</v>
      </c>
      <c r="H192" s="324">
        <v>17.499999999999996</v>
      </c>
      <c r="I192" s="324">
        <v>17.750000000000004</v>
      </c>
      <c r="J192" s="324">
        <v>17.899999999999999</v>
      </c>
      <c r="K192" s="323">
        <v>17.600000000000001</v>
      </c>
      <c r="L192" s="323">
        <v>17.2</v>
      </c>
      <c r="M192" s="323">
        <v>27.11205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1072</v>
      </c>
      <c r="D193" s="324">
        <v>1077.3</v>
      </c>
      <c r="E193" s="324">
        <v>1056.6999999999998</v>
      </c>
      <c r="F193" s="324">
        <v>1041.3999999999999</v>
      </c>
      <c r="G193" s="324">
        <v>1020.7999999999997</v>
      </c>
      <c r="H193" s="324">
        <v>1092.5999999999999</v>
      </c>
      <c r="I193" s="324">
        <v>1113.1999999999998</v>
      </c>
      <c r="J193" s="324">
        <v>1128.5</v>
      </c>
      <c r="K193" s="323">
        <v>1097.9000000000001</v>
      </c>
      <c r="L193" s="323">
        <v>1062</v>
      </c>
      <c r="M193" s="323">
        <v>0.32091999999999998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1152.55</v>
      </c>
      <c r="D194" s="324">
        <v>1152.5833333333333</v>
      </c>
      <c r="E194" s="324">
        <v>1145.2166666666665</v>
      </c>
      <c r="F194" s="324">
        <v>1137.8833333333332</v>
      </c>
      <c r="G194" s="324">
        <v>1130.5166666666664</v>
      </c>
      <c r="H194" s="324">
        <v>1159.9166666666665</v>
      </c>
      <c r="I194" s="324">
        <v>1167.2833333333333</v>
      </c>
      <c r="J194" s="324">
        <v>1174.6166666666666</v>
      </c>
      <c r="K194" s="323">
        <v>1159.95</v>
      </c>
      <c r="L194" s="323">
        <v>1145.25</v>
      </c>
      <c r="M194" s="323">
        <v>5.4744599999999997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1163.75</v>
      </c>
      <c r="D195" s="324">
        <v>1166.5166666666667</v>
      </c>
      <c r="E195" s="324">
        <v>1158.2333333333333</v>
      </c>
      <c r="F195" s="324">
        <v>1152.7166666666667</v>
      </c>
      <c r="G195" s="324">
        <v>1144.4333333333334</v>
      </c>
      <c r="H195" s="324">
        <v>1172.0333333333333</v>
      </c>
      <c r="I195" s="324">
        <v>1180.3166666666666</v>
      </c>
      <c r="J195" s="324">
        <v>1185.8333333333333</v>
      </c>
      <c r="K195" s="323">
        <v>1174.8</v>
      </c>
      <c r="L195" s="323">
        <v>1161</v>
      </c>
      <c r="M195" s="323">
        <v>30.066389999999998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2390.4</v>
      </c>
      <c r="D196" s="324">
        <v>2399.6</v>
      </c>
      <c r="E196" s="324">
        <v>2371</v>
      </c>
      <c r="F196" s="324">
        <v>2351.6</v>
      </c>
      <c r="G196" s="324">
        <v>2323</v>
      </c>
      <c r="H196" s="324">
        <v>2419</v>
      </c>
      <c r="I196" s="324">
        <v>2447.5999999999995</v>
      </c>
      <c r="J196" s="324">
        <v>2467</v>
      </c>
      <c r="K196" s="323">
        <v>2428.1999999999998</v>
      </c>
      <c r="L196" s="323">
        <v>2380.1999999999998</v>
      </c>
      <c r="M196" s="323">
        <v>41.67353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2146.0500000000002</v>
      </c>
      <c r="D197" s="324">
        <v>2157.5666666666671</v>
      </c>
      <c r="E197" s="324">
        <v>2123.3833333333341</v>
      </c>
      <c r="F197" s="324">
        <v>2100.7166666666672</v>
      </c>
      <c r="G197" s="324">
        <v>2066.5333333333342</v>
      </c>
      <c r="H197" s="324">
        <v>2180.233333333334</v>
      </c>
      <c r="I197" s="324">
        <v>2214.4166666666674</v>
      </c>
      <c r="J197" s="324">
        <v>2237.0833333333339</v>
      </c>
      <c r="K197" s="323">
        <v>2191.75</v>
      </c>
      <c r="L197" s="323">
        <v>2134.9</v>
      </c>
      <c r="M197" s="323">
        <v>4.1352399999999996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1470.35</v>
      </c>
      <c r="D198" s="324">
        <v>1473.6500000000003</v>
      </c>
      <c r="E198" s="324">
        <v>1462.6000000000006</v>
      </c>
      <c r="F198" s="324">
        <v>1454.8500000000004</v>
      </c>
      <c r="G198" s="324">
        <v>1443.8000000000006</v>
      </c>
      <c r="H198" s="324">
        <v>1481.4000000000005</v>
      </c>
      <c r="I198" s="324">
        <v>1492.4500000000003</v>
      </c>
      <c r="J198" s="324">
        <v>1500.2000000000005</v>
      </c>
      <c r="K198" s="323">
        <v>1484.7</v>
      </c>
      <c r="L198" s="323">
        <v>1465.9</v>
      </c>
      <c r="M198" s="323">
        <v>71.478570000000005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538.20000000000005</v>
      </c>
      <c r="D199" s="324">
        <v>540.7833333333333</v>
      </c>
      <c r="E199" s="324">
        <v>531.31666666666661</v>
      </c>
      <c r="F199" s="324">
        <v>524.43333333333328</v>
      </c>
      <c r="G199" s="324">
        <v>514.96666666666658</v>
      </c>
      <c r="H199" s="324">
        <v>547.66666666666663</v>
      </c>
      <c r="I199" s="324">
        <v>557.13333333333333</v>
      </c>
      <c r="J199" s="324">
        <v>564.01666666666665</v>
      </c>
      <c r="K199" s="323">
        <v>550.25</v>
      </c>
      <c r="L199" s="323">
        <v>533.9</v>
      </c>
      <c r="M199" s="323">
        <v>59.766620000000003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1376.05</v>
      </c>
      <c r="D200" s="324">
        <v>1380.2833333333331</v>
      </c>
      <c r="E200" s="324">
        <v>1346.7166666666662</v>
      </c>
      <c r="F200" s="324">
        <v>1317.3833333333332</v>
      </c>
      <c r="G200" s="324">
        <v>1283.8166666666664</v>
      </c>
      <c r="H200" s="324">
        <v>1409.6166666666661</v>
      </c>
      <c r="I200" s="324">
        <v>1443.1833333333332</v>
      </c>
      <c r="J200" s="324">
        <v>1472.516666666666</v>
      </c>
      <c r="K200" s="323">
        <v>1413.85</v>
      </c>
      <c r="L200" s="323">
        <v>1350.95</v>
      </c>
      <c r="M200" s="323">
        <v>6.0525099999999998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189.6</v>
      </c>
      <c r="D201" s="324">
        <v>189.4666666666667</v>
      </c>
      <c r="E201" s="324">
        <v>188.18333333333339</v>
      </c>
      <c r="F201" s="324">
        <v>186.76666666666671</v>
      </c>
      <c r="G201" s="324">
        <v>185.48333333333341</v>
      </c>
      <c r="H201" s="324">
        <v>190.88333333333338</v>
      </c>
      <c r="I201" s="324">
        <v>192.16666666666669</v>
      </c>
      <c r="J201" s="324">
        <v>193.58333333333337</v>
      </c>
      <c r="K201" s="323">
        <v>190.75</v>
      </c>
      <c r="L201" s="323">
        <v>188.05</v>
      </c>
      <c r="M201" s="323">
        <v>1.9114100000000001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114.35</v>
      </c>
      <c r="D202" s="324">
        <v>115.73333333333333</v>
      </c>
      <c r="E202" s="324">
        <v>112.71666666666667</v>
      </c>
      <c r="F202" s="324">
        <v>111.08333333333333</v>
      </c>
      <c r="G202" s="324">
        <v>108.06666666666666</v>
      </c>
      <c r="H202" s="324">
        <v>117.36666666666667</v>
      </c>
      <c r="I202" s="324">
        <v>120.38333333333335</v>
      </c>
      <c r="J202" s="324">
        <v>122.01666666666668</v>
      </c>
      <c r="K202" s="323">
        <v>118.75</v>
      </c>
      <c r="L202" s="323">
        <v>114.1</v>
      </c>
      <c r="M202" s="323">
        <v>9.0505999999999993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2294.15</v>
      </c>
      <c r="D203" s="324">
        <v>2297.0166666666669</v>
      </c>
      <c r="E203" s="324">
        <v>2277.1333333333337</v>
      </c>
      <c r="F203" s="324">
        <v>2260.1166666666668</v>
      </c>
      <c r="G203" s="324">
        <v>2240.2333333333336</v>
      </c>
      <c r="H203" s="324">
        <v>2314.0333333333338</v>
      </c>
      <c r="I203" s="324">
        <v>2333.916666666667</v>
      </c>
      <c r="J203" s="324">
        <v>2350.9333333333338</v>
      </c>
      <c r="K203" s="323">
        <v>2316.9</v>
      </c>
      <c r="L203" s="323">
        <v>2280</v>
      </c>
      <c r="M203" s="323">
        <v>13.3849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78.7</v>
      </c>
      <c r="D204" s="324">
        <v>77.38333333333334</v>
      </c>
      <c r="E204" s="324">
        <v>75.116666666666674</v>
      </c>
      <c r="F204" s="324">
        <v>71.533333333333331</v>
      </c>
      <c r="G204" s="324">
        <v>69.266666666666666</v>
      </c>
      <c r="H204" s="324">
        <v>80.966666666666683</v>
      </c>
      <c r="I204" s="324">
        <v>83.233333333333363</v>
      </c>
      <c r="J204" s="324">
        <v>86.816666666666691</v>
      </c>
      <c r="K204" s="323">
        <v>79.650000000000006</v>
      </c>
      <c r="L204" s="323">
        <v>73.8</v>
      </c>
      <c r="M204" s="323">
        <v>347.54018000000002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1023.7</v>
      </c>
      <c r="D205" s="324">
        <v>1032.8833333333334</v>
      </c>
      <c r="E205" s="324">
        <v>1010.8166666666668</v>
      </c>
      <c r="F205" s="324">
        <v>997.93333333333339</v>
      </c>
      <c r="G205" s="324">
        <v>975.86666666666679</v>
      </c>
      <c r="H205" s="324">
        <v>1045.7666666666669</v>
      </c>
      <c r="I205" s="324">
        <v>1067.8333333333335</v>
      </c>
      <c r="J205" s="324">
        <v>1080.7166666666669</v>
      </c>
      <c r="K205" s="323">
        <v>1054.95</v>
      </c>
      <c r="L205" s="323">
        <v>1020</v>
      </c>
      <c r="M205" s="323">
        <v>0.84992000000000001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402.3</v>
      </c>
      <c r="D206" s="324">
        <v>403.55</v>
      </c>
      <c r="E206" s="324">
        <v>399.1</v>
      </c>
      <c r="F206" s="324">
        <v>395.90000000000003</v>
      </c>
      <c r="G206" s="324">
        <v>391.45000000000005</v>
      </c>
      <c r="H206" s="324">
        <v>406.75</v>
      </c>
      <c r="I206" s="324">
        <v>411.19999999999993</v>
      </c>
      <c r="J206" s="324">
        <v>414.4</v>
      </c>
      <c r="K206" s="323">
        <v>408</v>
      </c>
      <c r="L206" s="323">
        <v>400.35</v>
      </c>
      <c r="M206" s="323">
        <v>1.0643499999999999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569.5</v>
      </c>
      <c r="D207" s="324">
        <v>579.31666666666661</v>
      </c>
      <c r="E207" s="324">
        <v>558.33333333333326</v>
      </c>
      <c r="F207" s="324">
        <v>547.16666666666663</v>
      </c>
      <c r="G207" s="324">
        <v>526.18333333333328</v>
      </c>
      <c r="H207" s="324">
        <v>590.48333333333323</v>
      </c>
      <c r="I207" s="324">
        <v>611.46666666666658</v>
      </c>
      <c r="J207" s="324">
        <v>622.63333333333321</v>
      </c>
      <c r="K207" s="323">
        <v>600.29999999999995</v>
      </c>
      <c r="L207" s="323">
        <v>568.15</v>
      </c>
      <c r="M207" s="323">
        <v>234.97993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113.75</v>
      </c>
      <c r="D208" s="324">
        <v>113.43333333333334</v>
      </c>
      <c r="E208" s="324">
        <v>112.21666666666667</v>
      </c>
      <c r="F208" s="324">
        <v>110.68333333333334</v>
      </c>
      <c r="G208" s="324">
        <v>109.46666666666667</v>
      </c>
      <c r="H208" s="324">
        <v>114.96666666666667</v>
      </c>
      <c r="I208" s="324">
        <v>116.18333333333334</v>
      </c>
      <c r="J208" s="324">
        <v>117.71666666666667</v>
      </c>
      <c r="K208" s="323">
        <v>114.65</v>
      </c>
      <c r="L208" s="323">
        <v>111.9</v>
      </c>
      <c r="M208" s="323">
        <v>61.429180000000002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269.35000000000002</v>
      </c>
      <c r="D209" s="324">
        <v>269.25</v>
      </c>
      <c r="E209" s="324">
        <v>265.35000000000002</v>
      </c>
      <c r="F209" s="324">
        <v>261.35000000000002</v>
      </c>
      <c r="G209" s="324">
        <v>257.45000000000005</v>
      </c>
      <c r="H209" s="324">
        <v>273.25</v>
      </c>
      <c r="I209" s="324">
        <v>277.14999999999998</v>
      </c>
      <c r="J209" s="324">
        <v>281.14999999999998</v>
      </c>
      <c r="K209" s="323">
        <v>273.14999999999998</v>
      </c>
      <c r="L209" s="323">
        <v>265.25</v>
      </c>
      <c r="M209" s="323">
        <v>50.26164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2048.65</v>
      </c>
      <c r="D210" s="324">
        <v>2040.2166666666665</v>
      </c>
      <c r="E210" s="324">
        <v>2026.4333333333329</v>
      </c>
      <c r="F210" s="324">
        <v>2004.2166666666665</v>
      </c>
      <c r="G210" s="324">
        <v>1990.4333333333329</v>
      </c>
      <c r="H210" s="324">
        <v>2062.4333333333329</v>
      </c>
      <c r="I210" s="324">
        <v>2076.2166666666662</v>
      </c>
      <c r="J210" s="324">
        <v>2098.4333333333329</v>
      </c>
      <c r="K210" s="323">
        <v>2054</v>
      </c>
      <c r="L210" s="323">
        <v>2018</v>
      </c>
      <c r="M210" s="323">
        <v>25.405239999999999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310.14999999999998</v>
      </c>
      <c r="D211" s="324">
        <v>310.88333333333338</v>
      </c>
      <c r="E211" s="324">
        <v>307.46666666666675</v>
      </c>
      <c r="F211" s="324">
        <v>304.78333333333336</v>
      </c>
      <c r="G211" s="324">
        <v>301.36666666666673</v>
      </c>
      <c r="H211" s="324">
        <v>313.56666666666678</v>
      </c>
      <c r="I211" s="324">
        <v>316.98333333333341</v>
      </c>
      <c r="J211" s="324">
        <v>319.6666666666668</v>
      </c>
      <c r="K211" s="323">
        <v>314.3</v>
      </c>
      <c r="L211" s="323">
        <v>308.2</v>
      </c>
      <c r="M211" s="323">
        <v>11.486190000000001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769.45</v>
      </c>
      <c r="D212" s="324">
        <v>767.76666666666677</v>
      </c>
      <c r="E212" s="324">
        <v>745.68333333333351</v>
      </c>
      <c r="F212" s="324">
        <v>721.91666666666674</v>
      </c>
      <c r="G212" s="324">
        <v>699.83333333333348</v>
      </c>
      <c r="H212" s="324">
        <v>791.53333333333353</v>
      </c>
      <c r="I212" s="324">
        <v>813.61666666666679</v>
      </c>
      <c r="J212" s="324">
        <v>837.38333333333355</v>
      </c>
      <c r="K212" s="323">
        <v>789.85</v>
      </c>
      <c r="L212" s="323">
        <v>744</v>
      </c>
      <c r="M212" s="323">
        <v>2.6470899999999999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39676.800000000003</v>
      </c>
      <c r="D213" s="324">
        <v>39840.083333333336</v>
      </c>
      <c r="E213" s="324">
        <v>39058.716666666674</v>
      </c>
      <c r="F213" s="324">
        <v>38440.633333333339</v>
      </c>
      <c r="G213" s="324">
        <v>37659.266666666677</v>
      </c>
      <c r="H213" s="324">
        <v>40458.166666666672</v>
      </c>
      <c r="I213" s="324">
        <v>41239.533333333326</v>
      </c>
      <c r="J213" s="324">
        <v>41857.616666666669</v>
      </c>
      <c r="K213" s="323">
        <v>40621.449999999997</v>
      </c>
      <c r="L213" s="323">
        <v>39222</v>
      </c>
      <c r="M213" s="323">
        <v>0.10705000000000001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32.75</v>
      </c>
      <c r="D214" s="324">
        <v>32.916666666666664</v>
      </c>
      <c r="E214" s="324">
        <v>32.383333333333326</v>
      </c>
      <c r="F214" s="324">
        <v>32.016666666666659</v>
      </c>
      <c r="G214" s="324">
        <v>31.48333333333332</v>
      </c>
      <c r="H214" s="324">
        <v>33.283333333333331</v>
      </c>
      <c r="I214" s="324">
        <v>33.816666666666677</v>
      </c>
      <c r="J214" s="324">
        <v>34.183333333333337</v>
      </c>
      <c r="K214" s="323">
        <v>33.450000000000003</v>
      </c>
      <c r="L214" s="323">
        <v>32.549999999999997</v>
      </c>
      <c r="M214" s="323">
        <v>17.204999999999998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101.4</v>
      </c>
      <c r="D215" s="324">
        <v>102.08333333333333</v>
      </c>
      <c r="E215" s="324">
        <v>100.31666666666666</v>
      </c>
      <c r="F215" s="324">
        <v>99.233333333333334</v>
      </c>
      <c r="G215" s="324">
        <v>97.466666666666669</v>
      </c>
      <c r="H215" s="324">
        <v>103.16666666666666</v>
      </c>
      <c r="I215" s="324">
        <v>104.93333333333334</v>
      </c>
      <c r="J215" s="324">
        <v>106.01666666666665</v>
      </c>
      <c r="K215" s="323">
        <v>103.85</v>
      </c>
      <c r="L215" s="323">
        <v>101</v>
      </c>
      <c r="M215" s="323">
        <v>71.848939999999999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157.80000000000001</v>
      </c>
      <c r="D216" s="324">
        <v>158.73333333333335</v>
      </c>
      <c r="E216" s="324">
        <v>156.06666666666669</v>
      </c>
      <c r="F216" s="324">
        <v>154.33333333333334</v>
      </c>
      <c r="G216" s="324">
        <v>151.66666666666669</v>
      </c>
      <c r="H216" s="324">
        <v>160.4666666666667</v>
      </c>
      <c r="I216" s="324">
        <v>163.13333333333333</v>
      </c>
      <c r="J216" s="324">
        <v>164.8666666666667</v>
      </c>
      <c r="K216" s="323">
        <v>161.4</v>
      </c>
      <c r="L216" s="323">
        <v>157</v>
      </c>
      <c r="M216" s="323">
        <v>117.07984999999999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730.3</v>
      </c>
      <c r="D217" s="324">
        <v>732.66666666666663</v>
      </c>
      <c r="E217" s="324">
        <v>725.43333333333328</v>
      </c>
      <c r="F217" s="324">
        <v>720.56666666666661</v>
      </c>
      <c r="G217" s="324">
        <v>713.33333333333326</v>
      </c>
      <c r="H217" s="324">
        <v>737.5333333333333</v>
      </c>
      <c r="I217" s="324">
        <v>744.76666666666665</v>
      </c>
      <c r="J217" s="324">
        <v>749.63333333333333</v>
      </c>
      <c r="K217" s="323">
        <v>739.9</v>
      </c>
      <c r="L217" s="323">
        <v>727.8</v>
      </c>
      <c r="M217" s="323">
        <v>160.46383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1328.3</v>
      </c>
      <c r="D218" s="324">
        <v>1330.9166666666667</v>
      </c>
      <c r="E218" s="324">
        <v>1315.3333333333335</v>
      </c>
      <c r="F218" s="324">
        <v>1302.3666666666668</v>
      </c>
      <c r="G218" s="324">
        <v>1286.7833333333335</v>
      </c>
      <c r="H218" s="324">
        <v>1343.8833333333334</v>
      </c>
      <c r="I218" s="324">
        <v>1359.4666666666669</v>
      </c>
      <c r="J218" s="324">
        <v>1372.4333333333334</v>
      </c>
      <c r="K218" s="323">
        <v>1346.5</v>
      </c>
      <c r="L218" s="323">
        <v>1317.95</v>
      </c>
      <c r="M218" s="323">
        <v>6.4987000000000004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500.9</v>
      </c>
      <c r="D219" s="324">
        <v>499.98333333333335</v>
      </c>
      <c r="E219" s="324">
        <v>494.91666666666669</v>
      </c>
      <c r="F219" s="324">
        <v>488.93333333333334</v>
      </c>
      <c r="G219" s="324">
        <v>483.86666666666667</v>
      </c>
      <c r="H219" s="324">
        <v>505.9666666666667</v>
      </c>
      <c r="I219" s="324">
        <v>511.0333333333333</v>
      </c>
      <c r="J219" s="324">
        <v>517.01666666666665</v>
      </c>
      <c r="K219" s="323">
        <v>505.05</v>
      </c>
      <c r="L219" s="323">
        <v>494</v>
      </c>
      <c r="M219" s="323">
        <v>9.7868300000000001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158.94999999999999</v>
      </c>
      <c r="D220" s="324">
        <v>160.93333333333331</v>
      </c>
      <c r="E220" s="324">
        <v>155.16666666666663</v>
      </c>
      <c r="F220" s="324">
        <v>151.38333333333333</v>
      </c>
      <c r="G220" s="324">
        <v>145.61666666666665</v>
      </c>
      <c r="H220" s="324">
        <v>164.71666666666661</v>
      </c>
      <c r="I220" s="324">
        <v>170.48333333333332</v>
      </c>
      <c r="J220" s="324">
        <v>174.26666666666659</v>
      </c>
      <c r="K220" s="323">
        <v>166.7</v>
      </c>
      <c r="L220" s="323">
        <v>157.15</v>
      </c>
      <c r="M220" s="323">
        <v>5.1228699999999998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42.8</v>
      </c>
      <c r="D221" s="324">
        <v>42.916666666666664</v>
      </c>
      <c r="E221" s="324">
        <v>42.483333333333327</v>
      </c>
      <c r="F221" s="324">
        <v>42.166666666666664</v>
      </c>
      <c r="G221" s="324">
        <v>41.733333333333327</v>
      </c>
      <c r="H221" s="324">
        <v>43.233333333333327</v>
      </c>
      <c r="I221" s="324">
        <v>43.666666666666664</v>
      </c>
      <c r="J221" s="324">
        <v>43.983333333333327</v>
      </c>
      <c r="K221" s="323">
        <v>43.35</v>
      </c>
      <c r="L221" s="323">
        <v>42.6</v>
      </c>
      <c r="M221" s="323">
        <v>53.640300000000003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9.65</v>
      </c>
      <c r="D222" s="324">
        <v>9.7666666666666675</v>
      </c>
      <c r="E222" s="324">
        <v>9.4833333333333343</v>
      </c>
      <c r="F222" s="324">
        <v>9.3166666666666664</v>
      </c>
      <c r="G222" s="324">
        <v>9.0333333333333332</v>
      </c>
      <c r="H222" s="324">
        <v>9.9333333333333353</v>
      </c>
      <c r="I222" s="324">
        <v>10.21666666666667</v>
      </c>
      <c r="J222" s="324">
        <v>10.383333333333336</v>
      </c>
      <c r="K222" s="323">
        <v>10.050000000000001</v>
      </c>
      <c r="L222" s="323">
        <v>9.6</v>
      </c>
      <c r="M222" s="323">
        <v>3002.9960500000002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61.75</v>
      </c>
      <c r="D223" s="324">
        <v>61.833333333333336</v>
      </c>
      <c r="E223" s="324">
        <v>60.966666666666669</v>
      </c>
      <c r="F223" s="324">
        <v>60.18333333333333</v>
      </c>
      <c r="G223" s="324">
        <v>59.316666666666663</v>
      </c>
      <c r="H223" s="324">
        <v>62.616666666666674</v>
      </c>
      <c r="I223" s="324">
        <v>63.483333333333334</v>
      </c>
      <c r="J223" s="324">
        <v>64.26666666666668</v>
      </c>
      <c r="K223" s="323">
        <v>62.7</v>
      </c>
      <c r="L223" s="323">
        <v>61.05</v>
      </c>
      <c r="M223" s="323">
        <v>66.935209999999998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39.700000000000003</v>
      </c>
      <c r="D224" s="324">
        <v>39.433333333333337</v>
      </c>
      <c r="E224" s="324">
        <v>39.016666666666673</v>
      </c>
      <c r="F224" s="324">
        <v>38.333333333333336</v>
      </c>
      <c r="G224" s="324">
        <v>37.916666666666671</v>
      </c>
      <c r="H224" s="324">
        <v>40.116666666666674</v>
      </c>
      <c r="I224" s="324">
        <v>40.533333333333331</v>
      </c>
      <c r="J224" s="324">
        <v>41.216666666666676</v>
      </c>
      <c r="K224" s="323">
        <v>39.85</v>
      </c>
      <c r="L224" s="323">
        <v>38.75</v>
      </c>
      <c r="M224" s="323">
        <v>441.62139000000002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224.7</v>
      </c>
      <c r="D225" s="324">
        <v>224.9</v>
      </c>
      <c r="E225" s="324">
        <v>223.3</v>
      </c>
      <c r="F225" s="324">
        <v>221.9</v>
      </c>
      <c r="G225" s="324">
        <v>220.3</v>
      </c>
      <c r="H225" s="324">
        <v>226.3</v>
      </c>
      <c r="I225" s="324">
        <v>227.89999999999998</v>
      </c>
      <c r="J225" s="324">
        <v>229.3</v>
      </c>
      <c r="K225" s="323">
        <v>226.5</v>
      </c>
      <c r="L225" s="323">
        <v>223.5</v>
      </c>
      <c r="M225" s="323">
        <v>51.2346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1040.7</v>
      </c>
      <c r="D226" s="324">
        <v>1034.5</v>
      </c>
      <c r="E226" s="324">
        <v>1014.2</v>
      </c>
      <c r="F226" s="324">
        <v>987.7</v>
      </c>
      <c r="G226" s="324">
        <v>967.40000000000009</v>
      </c>
      <c r="H226" s="324">
        <v>1061</v>
      </c>
      <c r="I226" s="324">
        <v>1081.3000000000002</v>
      </c>
      <c r="J226" s="324">
        <v>1107.8</v>
      </c>
      <c r="K226" s="323">
        <v>1054.8</v>
      </c>
      <c r="L226" s="323">
        <v>1008</v>
      </c>
      <c r="M226" s="323">
        <v>0.80810999999999999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373.15</v>
      </c>
      <c r="D227" s="324">
        <v>376.36666666666662</v>
      </c>
      <c r="E227" s="324">
        <v>368.03333333333325</v>
      </c>
      <c r="F227" s="324">
        <v>362.91666666666663</v>
      </c>
      <c r="G227" s="324">
        <v>354.58333333333326</v>
      </c>
      <c r="H227" s="324">
        <v>381.48333333333323</v>
      </c>
      <c r="I227" s="324">
        <v>389.81666666666661</v>
      </c>
      <c r="J227" s="324">
        <v>394.93333333333322</v>
      </c>
      <c r="K227" s="323">
        <v>384.7</v>
      </c>
      <c r="L227" s="323">
        <v>371.25</v>
      </c>
      <c r="M227" s="323">
        <v>31.213450000000002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285.60000000000002</v>
      </c>
      <c r="D228" s="324">
        <v>287.2166666666667</v>
      </c>
      <c r="E228" s="324">
        <v>281.88333333333338</v>
      </c>
      <c r="F228" s="324">
        <v>278.16666666666669</v>
      </c>
      <c r="G228" s="324">
        <v>272.83333333333337</v>
      </c>
      <c r="H228" s="324">
        <v>290.93333333333339</v>
      </c>
      <c r="I228" s="324">
        <v>296.26666666666665</v>
      </c>
      <c r="J228" s="324">
        <v>299.98333333333341</v>
      </c>
      <c r="K228" s="323">
        <v>292.55</v>
      </c>
      <c r="L228" s="323">
        <v>283.5</v>
      </c>
      <c r="M228" s="323">
        <v>4.6053699999999997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1668.9</v>
      </c>
      <c r="D229" s="324">
        <v>1704.25</v>
      </c>
      <c r="E229" s="324">
        <v>1613.5</v>
      </c>
      <c r="F229" s="324">
        <v>1558.1</v>
      </c>
      <c r="G229" s="324">
        <v>1467.35</v>
      </c>
      <c r="H229" s="324">
        <v>1759.65</v>
      </c>
      <c r="I229" s="324">
        <v>1850.4</v>
      </c>
      <c r="J229" s="324">
        <v>1905.8000000000002</v>
      </c>
      <c r="K229" s="323">
        <v>1795</v>
      </c>
      <c r="L229" s="323">
        <v>1648.85</v>
      </c>
      <c r="M229" s="323">
        <v>6.25467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238.5</v>
      </c>
      <c r="D230" s="324">
        <v>239.54999999999998</v>
      </c>
      <c r="E230" s="324">
        <v>235.09999999999997</v>
      </c>
      <c r="F230" s="324">
        <v>231.7</v>
      </c>
      <c r="G230" s="324">
        <v>227.24999999999997</v>
      </c>
      <c r="H230" s="324">
        <v>242.94999999999996</v>
      </c>
      <c r="I230" s="324">
        <v>247.39999999999995</v>
      </c>
      <c r="J230" s="324">
        <v>250.79999999999995</v>
      </c>
      <c r="K230" s="323">
        <v>244</v>
      </c>
      <c r="L230" s="323">
        <v>236.15</v>
      </c>
      <c r="M230" s="323">
        <v>80.181430000000006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209.5</v>
      </c>
      <c r="D231" s="324">
        <v>209.93333333333331</v>
      </c>
      <c r="E231" s="324">
        <v>207.01666666666662</v>
      </c>
      <c r="F231" s="324">
        <v>204.5333333333333</v>
      </c>
      <c r="G231" s="324">
        <v>201.61666666666662</v>
      </c>
      <c r="H231" s="324">
        <v>212.41666666666663</v>
      </c>
      <c r="I231" s="324">
        <v>215.33333333333331</v>
      </c>
      <c r="J231" s="324">
        <v>217.81666666666663</v>
      </c>
      <c r="K231" s="323">
        <v>212.85</v>
      </c>
      <c r="L231" s="323">
        <v>207.45</v>
      </c>
      <c r="M231" s="323">
        <v>19.146740000000001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4322.6499999999996</v>
      </c>
      <c r="D232" s="324">
        <v>4374.2</v>
      </c>
      <c r="E232" s="324">
        <v>4258.45</v>
      </c>
      <c r="F232" s="324">
        <v>4194.25</v>
      </c>
      <c r="G232" s="324">
        <v>4078.5</v>
      </c>
      <c r="H232" s="324">
        <v>4438.3999999999996</v>
      </c>
      <c r="I232" s="324">
        <v>4554.1499999999996</v>
      </c>
      <c r="J232" s="324">
        <v>4618.3499999999995</v>
      </c>
      <c r="K232" s="323">
        <v>4489.95</v>
      </c>
      <c r="L232" s="323">
        <v>4310</v>
      </c>
      <c r="M232" s="323">
        <v>0.97082999999999997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153.9</v>
      </c>
      <c r="D233" s="324">
        <v>153.61666666666667</v>
      </c>
      <c r="E233" s="324">
        <v>151.63333333333335</v>
      </c>
      <c r="F233" s="324">
        <v>149.36666666666667</v>
      </c>
      <c r="G233" s="324">
        <v>147.38333333333335</v>
      </c>
      <c r="H233" s="324">
        <v>155.88333333333335</v>
      </c>
      <c r="I233" s="324">
        <v>157.8666666666667</v>
      </c>
      <c r="J233" s="324">
        <v>160.13333333333335</v>
      </c>
      <c r="K233" s="323">
        <v>155.6</v>
      </c>
      <c r="L233" s="323">
        <v>151.35</v>
      </c>
      <c r="M233" s="323">
        <v>23.16864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2014.15</v>
      </c>
      <c r="D234" s="324">
        <v>2008.1666666666667</v>
      </c>
      <c r="E234" s="324">
        <v>1996.3333333333335</v>
      </c>
      <c r="F234" s="324">
        <v>1978.5166666666667</v>
      </c>
      <c r="G234" s="324">
        <v>1966.6833333333334</v>
      </c>
      <c r="H234" s="324">
        <v>2025.9833333333336</v>
      </c>
      <c r="I234" s="324">
        <v>2037.8166666666671</v>
      </c>
      <c r="J234" s="324">
        <v>2055.6333333333337</v>
      </c>
      <c r="K234" s="323">
        <v>2020</v>
      </c>
      <c r="L234" s="323">
        <v>1990.35</v>
      </c>
      <c r="M234" s="323">
        <v>9.9186200000000007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1605.85</v>
      </c>
      <c r="D235" s="324">
        <v>1592.8666666666668</v>
      </c>
      <c r="E235" s="324">
        <v>1567.6333333333337</v>
      </c>
      <c r="F235" s="324">
        <v>1529.416666666667</v>
      </c>
      <c r="G235" s="324">
        <v>1504.1833333333338</v>
      </c>
      <c r="H235" s="324">
        <v>1631.0833333333335</v>
      </c>
      <c r="I235" s="324">
        <v>1656.3166666666666</v>
      </c>
      <c r="J235" s="324">
        <v>1694.5333333333333</v>
      </c>
      <c r="K235" s="323">
        <v>1618.1</v>
      </c>
      <c r="L235" s="323">
        <v>1554.65</v>
      </c>
      <c r="M235" s="323">
        <v>1.3321700000000001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377.05</v>
      </c>
      <c r="D236" s="324">
        <v>379.16666666666669</v>
      </c>
      <c r="E236" s="324">
        <v>371.98333333333335</v>
      </c>
      <c r="F236" s="324">
        <v>366.91666666666669</v>
      </c>
      <c r="G236" s="324">
        <v>359.73333333333335</v>
      </c>
      <c r="H236" s="324">
        <v>384.23333333333335</v>
      </c>
      <c r="I236" s="324">
        <v>391.41666666666663</v>
      </c>
      <c r="J236" s="324">
        <v>396.48333333333335</v>
      </c>
      <c r="K236" s="323">
        <v>386.35</v>
      </c>
      <c r="L236" s="323">
        <v>374.1</v>
      </c>
      <c r="M236" s="323">
        <v>0.76012999999999997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935.4</v>
      </c>
      <c r="D237" s="324">
        <v>932.61666666666667</v>
      </c>
      <c r="E237" s="324">
        <v>926.7833333333333</v>
      </c>
      <c r="F237" s="324">
        <v>918.16666666666663</v>
      </c>
      <c r="G237" s="324">
        <v>912.33333333333326</v>
      </c>
      <c r="H237" s="324">
        <v>941.23333333333335</v>
      </c>
      <c r="I237" s="324">
        <v>947.06666666666661</v>
      </c>
      <c r="J237" s="324">
        <v>955.68333333333339</v>
      </c>
      <c r="K237" s="323">
        <v>938.45</v>
      </c>
      <c r="L237" s="323">
        <v>924</v>
      </c>
      <c r="M237" s="323">
        <v>23.11242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222.05</v>
      </c>
      <c r="D238" s="324">
        <v>222.61666666666667</v>
      </c>
      <c r="E238" s="324">
        <v>218.73333333333335</v>
      </c>
      <c r="F238" s="324">
        <v>215.41666666666669</v>
      </c>
      <c r="G238" s="324">
        <v>211.53333333333336</v>
      </c>
      <c r="H238" s="324">
        <v>225.93333333333334</v>
      </c>
      <c r="I238" s="324">
        <v>229.81666666666666</v>
      </c>
      <c r="J238" s="324">
        <v>233.13333333333333</v>
      </c>
      <c r="K238" s="323">
        <v>226.5</v>
      </c>
      <c r="L238" s="323">
        <v>219.3</v>
      </c>
      <c r="M238" s="323">
        <v>49.362819999999999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19.350000000000001</v>
      </c>
      <c r="D239" s="324">
        <v>19.583333333333332</v>
      </c>
      <c r="E239" s="324">
        <v>19.016666666666666</v>
      </c>
      <c r="F239" s="324">
        <v>18.683333333333334</v>
      </c>
      <c r="G239" s="324">
        <v>18.116666666666667</v>
      </c>
      <c r="H239" s="324">
        <v>19.916666666666664</v>
      </c>
      <c r="I239" s="324">
        <v>20.483333333333334</v>
      </c>
      <c r="J239" s="324">
        <v>20.816666666666663</v>
      </c>
      <c r="K239" s="323">
        <v>20.149999999999999</v>
      </c>
      <c r="L239" s="323">
        <v>19.25</v>
      </c>
      <c r="M239" s="323">
        <v>27.717610000000001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1906.85</v>
      </c>
      <c r="D240" s="324">
        <v>1904.6833333333334</v>
      </c>
      <c r="E240" s="324">
        <v>1896.3666666666668</v>
      </c>
      <c r="F240" s="324">
        <v>1885.8833333333334</v>
      </c>
      <c r="G240" s="324">
        <v>1877.5666666666668</v>
      </c>
      <c r="H240" s="324">
        <v>1915.1666666666667</v>
      </c>
      <c r="I240" s="324">
        <v>1923.4833333333333</v>
      </c>
      <c r="J240" s="324">
        <v>1933.9666666666667</v>
      </c>
      <c r="K240" s="323">
        <v>1913</v>
      </c>
      <c r="L240" s="323">
        <v>1894.2</v>
      </c>
      <c r="M240" s="323">
        <v>53.99145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1597.65</v>
      </c>
      <c r="D241" s="324">
        <v>1610.3333333333333</v>
      </c>
      <c r="E241" s="324">
        <v>1561.3166666666666</v>
      </c>
      <c r="F241" s="324">
        <v>1524.9833333333333</v>
      </c>
      <c r="G241" s="324">
        <v>1475.9666666666667</v>
      </c>
      <c r="H241" s="324">
        <v>1646.6666666666665</v>
      </c>
      <c r="I241" s="324">
        <v>1695.6833333333334</v>
      </c>
      <c r="J241" s="324">
        <v>1732.0166666666664</v>
      </c>
      <c r="K241" s="323">
        <v>1659.35</v>
      </c>
      <c r="L241" s="323">
        <v>1574</v>
      </c>
      <c r="M241" s="323">
        <v>0.38712000000000002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529.79999999999995</v>
      </c>
      <c r="D242" s="324">
        <v>524.54999999999995</v>
      </c>
      <c r="E242" s="324">
        <v>514.29999999999995</v>
      </c>
      <c r="F242" s="324">
        <v>498.8</v>
      </c>
      <c r="G242" s="324">
        <v>488.55</v>
      </c>
      <c r="H242" s="324">
        <v>540.04999999999995</v>
      </c>
      <c r="I242" s="324">
        <v>550.29999999999995</v>
      </c>
      <c r="J242" s="324">
        <v>565.79999999999984</v>
      </c>
      <c r="K242" s="323">
        <v>534.79999999999995</v>
      </c>
      <c r="L242" s="323">
        <v>509.05</v>
      </c>
      <c r="M242" s="323">
        <v>31.21536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945.75</v>
      </c>
      <c r="D243" s="324">
        <v>936.91666666666663</v>
      </c>
      <c r="E243" s="324">
        <v>922.83333333333326</v>
      </c>
      <c r="F243" s="324">
        <v>899.91666666666663</v>
      </c>
      <c r="G243" s="324">
        <v>885.83333333333326</v>
      </c>
      <c r="H243" s="324">
        <v>959.83333333333326</v>
      </c>
      <c r="I243" s="324">
        <v>973.91666666666652</v>
      </c>
      <c r="J243" s="324">
        <v>996.83333333333326</v>
      </c>
      <c r="K243" s="323">
        <v>951</v>
      </c>
      <c r="L243" s="323">
        <v>914</v>
      </c>
      <c r="M243" s="323">
        <v>12.30753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18.149999999999999</v>
      </c>
      <c r="D244" s="324">
        <v>18.383333333333333</v>
      </c>
      <c r="E244" s="324">
        <v>17.866666666666667</v>
      </c>
      <c r="F244" s="324">
        <v>17.583333333333336</v>
      </c>
      <c r="G244" s="324">
        <v>17.06666666666667</v>
      </c>
      <c r="H244" s="324">
        <v>18.666666666666664</v>
      </c>
      <c r="I244" s="324">
        <v>19.18333333333333</v>
      </c>
      <c r="J244" s="324">
        <v>19.466666666666661</v>
      </c>
      <c r="K244" s="323">
        <v>18.899999999999999</v>
      </c>
      <c r="L244" s="323">
        <v>18.100000000000001</v>
      </c>
      <c r="M244" s="323">
        <v>49.98753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118.95</v>
      </c>
      <c r="D245" s="324">
        <v>119.3</v>
      </c>
      <c r="E245" s="324">
        <v>117.64999999999999</v>
      </c>
      <c r="F245" s="324">
        <v>116.35</v>
      </c>
      <c r="G245" s="324">
        <v>114.69999999999999</v>
      </c>
      <c r="H245" s="324">
        <v>120.6</v>
      </c>
      <c r="I245" s="324">
        <v>122.25</v>
      </c>
      <c r="J245" s="324">
        <v>123.55</v>
      </c>
      <c r="K245" s="323">
        <v>120.95</v>
      </c>
      <c r="L245" s="323">
        <v>118</v>
      </c>
      <c r="M245" s="323">
        <v>211.34412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353.7</v>
      </c>
      <c r="D246" s="324">
        <v>358.43333333333334</v>
      </c>
      <c r="E246" s="324">
        <v>347.4666666666667</v>
      </c>
      <c r="F246" s="324">
        <v>341.23333333333335</v>
      </c>
      <c r="G246" s="324">
        <v>330.26666666666671</v>
      </c>
      <c r="H246" s="324">
        <v>364.66666666666669</v>
      </c>
      <c r="I246" s="324">
        <v>375.63333333333327</v>
      </c>
      <c r="J246" s="324">
        <v>381.86666666666667</v>
      </c>
      <c r="K246" s="323">
        <v>369.4</v>
      </c>
      <c r="L246" s="323">
        <v>352.2</v>
      </c>
      <c r="M246" s="323">
        <v>4.2749899999999998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1065.75</v>
      </c>
      <c r="D247" s="324">
        <v>1058.3333333333333</v>
      </c>
      <c r="E247" s="324">
        <v>1021.6666666666665</v>
      </c>
      <c r="F247" s="324">
        <v>977.58333333333326</v>
      </c>
      <c r="G247" s="324">
        <v>940.91666666666652</v>
      </c>
      <c r="H247" s="324">
        <v>1102.4166666666665</v>
      </c>
      <c r="I247" s="324">
        <v>1139.083333333333</v>
      </c>
      <c r="J247" s="324">
        <v>1183.1666666666665</v>
      </c>
      <c r="K247" s="323">
        <v>1095</v>
      </c>
      <c r="L247" s="323">
        <v>1014.25</v>
      </c>
      <c r="M247" s="323">
        <v>8.7273200000000006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251.25</v>
      </c>
      <c r="D248" s="324">
        <v>250.45000000000002</v>
      </c>
      <c r="E248" s="324">
        <v>245.90000000000003</v>
      </c>
      <c r="F248" s="324">
        <v>240.55</v>
      </c>
      <c r="G248" s="324">
        <v>236.00000000000003</v>
      </c>
      <c r="H248" s="324">
        <v>255.80000000000004</v>
      </c>
      <c r="I248" s="324">
        <v>260.35000000000002</v>
      </c>
      <c r="J248" s="324">
        <v>265.70000000000005</v>
      </c>
      <c r="K248" s="323">
        <v>255</v>
      </c>
      <c r="L248" s="323">
        <v>245.1</v>
      </c>
      <c r="M248" s="323">
        <v>15.2995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39.799999999999997</v>
      </c>
      <c r="D249" s="324">
        <v>39.833333333333336</v>
      </c>
      <c r="E249" s="324">
        <v>39.31666666666667</v>
      </c>
      <c r="F249" s="324">
        <v>38.833333333333336</v>
      </c>
      <c r="G249" s="324">
        <v>38.31666666666667</v>
      </c>
      <c r="H249" s="324">
        <v>40.31666666666667</v>
      </c>
      <c r="I249" s="324">
        <v>40.833333333333336</v>
      </c>
      <c r="J249" s="324">
        <v>41.31666666666667</v>
      </c>
      <c r="K249" s="323">
        <v>40.35</v>
      </c>
      <c r="L249" s="323">
        <v>39.35</v>
      </c>
      <c r="M249" s="323">
        <v>21.166039999999999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774.7</v>
      </c>
      <c r="D250" s="324">
        <v>780.15</v>
      </c>
      <c r="E250" s="324">
        <v>767.55</v>
      </c>
      <c r="F250" s="324">
        <v>760.4</v>
      </c>
      <c r="G250" s="324">
        <v>747.8</v>
      </c>
      <c r="H250" s="324">
        <v>787.3</v>
      </c>
      <c r="I250" s="324">
        <v>799.90000000000009</v>
      </c>
      <c r="J250" s="324">
        <v>807.05</v>
      </c>
      <c r="K250" s="323">
        <v>792.75</v>
      </c>
      <c r="L250" s="323">
        <v>773</v>
      </c>
      <c r="M250" s="323">
        <v>24.964230000000001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21.45</v>
      </c>
      <c r="D251" s="324">
        <v>21.516666666666666</v>
      </c>
      <c r="E251" s="324">
        <v>21.333333333333332</v>
      </c>
      <c r="F251" s="324">
        <v>21.216666666666665</v>
      </c>
      <c r="G251" s="324">
        <v>21.033333333333331</v>
      </c>
      <c r="H251" s="324">
        <v>21.633333333333333</v>
      </c>
      <c r="I251" s="324">
        <v>21.81666666666667</v>
      </c>
      <c r="J251" s="324">
        <v>21.933333333333334</v>
      </c>
      <c r="K251" s="323">
        <v>21.7</v>
      </c>
      <c r="L251" s="323">
        <v>21.4</v>
      </c>
      <c r="M251" s="323">
        <v>80.405820000000006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621.25</v>
      </c>
      <c r="D252" s="324">
        <v>624.48333333333335</v>
      </c>
      <c r="E252" s="324">
        <v>616.76666666666665</v>
      </c>
      <c r="F252" s="324">
        <v>612.2833333333333</v>
      </c>
      <c r="G252" s="324">
        <v>604.56666666666661</v>
      </c>
      <c r="H252" s="324">
        <v>628.9666666666667</v>
      </c>
      <c r="I252" s="324">
        <v>636.68333333333339</v>
      </c>
      <c r="J252" s="324">
        <v>641.16666666666674</v>
      </c>
      <c r="K252" s="323">
        <v>632.20000000000005</v>
      </c>
      <c r="L252" s="323">
        <v>620</v>
      </c>
      <c r="M252" s="323">
        <v>2.2894600000000001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250.65</v>
      </c>
      <c r="D253" s="324">
        <v>251.5</v>
      </c>
      <c r="E253" s="324">
        <v>248.65</v>
      </c>
      <c r="F253" s="324">
        <v>246.65</v>
      </c>
      <c r="G253" s="324">
        <v>243.8</v>
      </c>
      <c r="H253" s="324">
        <v>253.5</v>
      </c>
      <c r="I253" s="324">
        <v>256.35000000000002</v>
      </c>
      <c r="J253" s="324">
        <v>258.35000000000002</v>
      </c>
      <c r="K253" s="323">
        <v>254.35</v>
      </c>
      <c r="L253" s="323">
        <v>249.5</v>
      </c>
      <c r="M253" s="323">
        <v>256.56796000000003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96.45</v>
      </c>
      <c r="D254" s="324">
        <v>97.149999999999991</v>
      </c>
      <c r="E254" s="324">
        <v>95.299999999999983</v>
      </c>
      <c r="F254" s="324">
        <v>94.149999999999991</v>
      </c>
      <c r="G254" s="324">
        <v>92.299999999999983</v>
      </c>
      <c r="H254" s="324">
        <v>98.299999999999983</v>
      </c>
      <c r="I254" s="324">
        <v>100.14999999999998</v>
      </c>
      <c r="J254" s="324">
        <v>101.29999999999998</v>
      </c>
      <c r="K254" s="323">
        <v>99</v>
      </c>
      <c r="L254" s="323">
        <v>96</v>
      </c>
      <c r="M254" s="323">
        <v>2.1622699999999999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99.5</v>
      </c>
      <c r="D255" s="324">
        <v>99.40000000000002</v>
      </c>
      <c r="E255" s="324">
        <v>98.500000000000043</v>
      </c>
      <c r="F255" s="324">
        <v>97.500000000000028</v>
      </c>
      <c r="G255" s="324">
        <v>96.600000000000051</v>
      </c>
      <c r="H255" s="324">
        <v>100.40000000000003</v>
      </c>
      <c r="I255" s="324">
        <v>101.30000000000001</v>
      </c>
      <c r="J255" s="324">
        <v>102.30000000000003</v>
      </c>
      <c r="K255" s="323">
        <v>100.3</v>
      </c>
      <c r="L255" s="323">
        <v>98.4</v>
      </c>
      <c r="M255" s="323">
        <v>6.1427800000000001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1574.9</v>
      </c>
      <c r="D256" s="324">
        <v>1573.4166666666667</v>
      </c>
      <c r="E256" s="324">
        <v>1552.0333333333335</v>
      </c>
      <c r="F256" s="324">
        <v>1529.1666666666667</v>
      </c>
      <c r="G256" s="324">
        <v>1507.7833333333335</v>
      </c>
      <c r="H256" s="324">
        <v>1596.2833333333335</v>
      </c>
      <c r="I256" s="324">
        <v>1617.6666666666667</v>
      </c>
      <c r="J256" s="324">
        <v>1640.5333333333335</v>
      </c>
      <c r="K256" s="323">
        <v>1594.8</v>
      </c>
      <c r="L256" s="323">
        <v>1550.55</v>
      </c>
      <c r="M256" s="323">
        <v>0.68552000000000002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1770.75</v>
      </c>
      <c r="D257" s="324">
        <v>1783.2833333333335</v>
      </c>
      <c r="E257" s="324">
        <v>1752.5666666666671</v>
      </c>
      <c r="F257" s="324">
        <v>1734.3833333333334</v>
      </c>
      <c r="G257" s="324">
        <v>1703.666666666667</v>
      </c>
      <c r="H257" s="324">
        <v>1801.4666666666672</v>
      </c>
      <c r="I257" s="324">
        <v>1832.1833333333338</v>
      </c>
      <c r="J257" s="324">
        <v>1850.3666666666672</v>
      </c>
      <c r="K257" s="323">
        <v>1814</v>
      </c>
      <c r="L257" s="323">
        <v>1765.1</v>
      </c>
      <c r="M257" s="323">
        <v>9.6740000000000007E-2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90.1</v>
      </c>
      <c r="D258" s="324">
        <v>90.016666666666666</v>
      </c>
      <c r="E258" s="324">
        <v>88.283333333333331</v>
      </c>
      <c r="F258" s="324">
        <v>86.466666666666669</v>
      </c>
      <c r="G258" s="324">
        <v>84.733333333333334</v>
      </c>
      <c r="H258" s="324">
        <v>91.833333333333329</v>
      </c>
      <c r="I258" s="324">
        <v>93.566666666666649</v>
      </c>
      <c r="J258" s="324">
        <v>95.383333333333326</v>
      </c>
      <c r="K258" s="323">
        <v>91.75</v>
      </c>
      <c r="L258" s="323">
        <v>88.2</v>
      </c>
      <c r="M258" s="323">
        <v>14.587619999999999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532.85</v>
      </c>
      <c r="D259" s="324">
        <v>531.9</v>
      </c>
      <c r="E259" s="324">
        <v>519.4</v>
      </c>
      <c r="F259" s="324">
        <v>505.95000000000005</v>
      </c>
      <c r="G259" s="324">
        <v>493.45000000000005</v>
      </c>
      <c r="H259" s="324">
        <v>545.34999999999991</v>
      </c>
      <c r="I259" s="324">
        <v>557.84999999999991</v>
      </c>
      <c r="J259" s="324">
        <v>571.29999999999984</v>
      </c>
      <c r="K259" s="323">
        <v>544.4</v>
      </c>
      <c r="L259" s="323">
        <v>518.45000000000005</v>
      </c>
      <c r="M259" s="323">
        <v>187.78369000000001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2431.3000000000002</v>
      </c>
      <c r="D260" s="324">
        <v>2438.0833333333335</v>
      </c>
      <c r="E260" s="324">
        <v>2410.5666666666671</v>
      </c>
      <c r="F260" s="324">
        <v>2389.8333333333335</v>
      </c>
      <c r="G260" s="324">
        <v>2362.3166666666671</v>
      </c>
      <c r="H260" s="324">
        <v>2458.8166666666671</v>
      </c>
      <c r="I260" s="324">
        <v>2486.3333333333335</v>
      </c>
      <c r="J260" s="324">
        <v>2507.0666666666671</v>
      </c>
      <c r="K260" s="323">
        <v>2465.6</v>
      </c>
      <c r="L260" s="323">
        <v>2417.35</v>
      </c>
      <c r="M260" s="323">
        <v>1.68452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474.85</v>
      </c>
      <c r="D261" s="324">
        <v>473.51666666666665</v>
      </c>
      <c r="E261" s="324">
        <v>459.0333333333333</v>
      </c>
      <c r="F261" s="324">
        <v>443.21666666666664</v>
      </c>
      <c r="G261" s="324">
        <v>428.73333333333329</v>
      </c>
      <c r="H261" s="324">
        <v>489.33333333333331</v>
      </c>
      <c r="I261" s="324">
        <v>503.81666666666666</v>
      </c>
      <c r="J261" s="324">
        <v>519.63333333333333</v>
      </c>
      <c r="K261" s="323">
        <v>488</v>
      </c>
      <c r="L261" s="323">
        <v>457.7</v>
      </c>
      <c r="M261" s="323">
        <v>5.8869499999999997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303.95</v>
      </c>
      <c r="D262" s="324">
        <v>304.98333333333335</v>
      </c>
      <c r="E262" s="324">
        <v>298.9666666666667</v>
      </c>
      <c r="F262" s="324">
        <v>293.98333333333335</v>
      </c>
      <c r="G262" s="324">
        <v>287.9666666666667</v>
      </c>
      <c r="H262" s="324">
        <v>309.9666666666667</v>
      </c>
      <c r="I262" s="324">
        <v>315.98333333333335</v>
      </c>
      <c r="J262" s="324">
        <v>320.9666666666667</v>
      </c>
      <c r="K262" s="323">
        <v>311</v>
      </c>
      <c r="L262" s="323">
        <v>300</v>
      </c>
      <c r="M262" s="323">
        <v>7.3424800000000001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117.35</v>
      </c>
      <c r="D263" s="324">
        <v>117.93333333333334</v>
      </c>
      <c r="E263" s="324">
        <v>115.46666666666667</v>
      </c>
      <c r="F263" s="324">
        <v>113.58333333333333</v>
      </c>
      <c r="G263" s="324">
        <v>111.11666666666666</v>
      </c>
      <c r="H263" s="324">
        <v>119.81666666666668</v>
      </c>
      <c r="I263" s="324">
        <v>122.28333333333335</v>
      </c>
      <c r="J263" s="324">
        <v>124.16666666666669</v>
      </c>
      <c r="K263" s="323">
        <v>120.4</v>
      </c>
      <c r="L263" s="323">
        <v>116.05</v>
      </c>
      <c r="M263" s="323">
        <v>15.34747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67.599999999999994</v>
      </c>
      <c r="D264" s="324">
        <v>66.916666666666671</v>
      </c>
      <c r="E264" s="324">
        <v>65.483333333333348</v>
      </c>
      <c r="F264" s="324">
        <v>63.366666666666674</v>
      </c>
      <c r="G264" s="324">
        <v>61.933333333333351</v>
      </c>
      <c r="H264" s="324">
        <v>69.033333333333346</v>
      </c>
      <c r="I264" s="324">
        <v>70.466666666666654</v>
      </c>
      <c r="J264" s="324">
        <v>72.583333333333343</v>
      </c>
      <c r="K264" s="323">
        <v>68.349999999999994</v>
      </c>
      <c r="L264" s="323">
        <v>64.8</v>
      </c>
      <c r="M264" s="323">
        <v>23.838139999999999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202.55</v>
      </c>
      <c r="D265" s="324">
        <v>201.65</v>
      </c>
      <c r="E265" s="324">
        <v>199.4</v>
      </c>
      <c r="F265" s="324">
        <v>196.25</v>
      </c>
      <c r="G265" s="324">
        <v>194</v>
      </c>
      <c r="H265" s="324">
        <v>204.8</v>
      </c>
      <c r="I265" s="324">
        <v>207.05</v>
      </c>
      <c r="J265" s="324">
        <v>210.20000000000002</v>
      </c>
      <c r="K265" s="323">
        <v>203.9</v>
      </c>
      <c r="L265" s="323">
        <v>198.5</v>
      </c>
      <c r="M265" s="323">
        <v>8.4842499999999994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389.35</v>
      </c>
      <c r="D266" s="324">
        <v>388.7833333333333</v>
      </c>
      <c r="E266" s="324">
        <v>382.56666666666661</v>
      </c>
      <c r="F266" s="324">
        <v>375.7833333333333</v>
      </c>
      <c r="G266" s="324">
        <v>369.56666666666661</v>
      </c>
      <c r="H266" s="324">
        <v>395.56666666666661</v>
      </c>
      <c r="I266" s="324">
        <v>401.7833333333333</v>
      </c>
      <c r="J266" s="324">
        <v>408.56666666666661</v>
      </c>
      <c r="K266" s="323">
        <v>395</v>
      </c>
      <c r="L266" s="323">
        <v>382</v>
      </c>
      <c r="M266" s="323">
        <v>2.3514400000000002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302.2</v>
      </c>
      <c r="D267" s="324">
        <v>300.05</v>
      </c>
      <c r="E267" s="324">
        <v>297.10000000000002</v>
      </c>
      <c r="F267" s="324">
        <v>292</v>
      </c>
      <c r="G267" s="324">
        <v>289.05</v>
      </c>
      <c r="H267" s="324">
        <v>305.15000000000003</v>
      </c>
      <c r="I267" s="324">
        <v>308.09999999999997</v>
      </c>
      <c r="J267" s="324">
        <v>313.20000000000005</v>
      </c>
      <c r="K267" s="323">
        <v>303</v>
      </c>
      <c r="L267" s="323">
        <v>294.95</v>
      </c>
      <c r="M267" s="323">
        <v>4.8320499999999997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732.65</v>
      </c>
      <c r="D268" s="324">
        <v>730.23333333333323</v>
      </c>
      <c r="E268" s="324">
        <v>722.96666666666647</v>
      </c>
      <c r="F268" s="324">
        <v>713.28333333333319</v>
      </c>
      <c r="G268" s="324">
        <v>706.01666666666642</v>
      </c>
      <c r="H268" s="324">
        <v>739.91666666666652</v>
      </c>
      <c r="I268" s="324">
        <v>747.18333333333317</v>
      </c>
      <c r="J268" s="324">
        <v>756.86666666666656</v>
      </c>
      <c r="K268" s="323">
        <v>737.5</v>
      </c>
      <c r="L268" s="323">
        <v>720.55</v>
      </c>
      <c r="M268" s="323">
        <v>59.465760000000003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2636.5</v>
      </c>
      <c r="D269" s="324">
        <v>2631.65</v>
      </c>
      <c r="E269" s="324">
        <v>2606.3000000000002</v>
      </c>
      <c r="F269" s="324">
        <v>2576.1</v>
      </c>
      <c r="G269" s="324">
        <v>2550.75</v>
      </c>
      <c r="H269" s="324">
        <v>2661.8500000000004</v>
      </c>
      <c r="I269" s="324">
        <v>2687.2</v>
      </c>
      <c r="J269" s="324">
        <v>2717.4000000000005</v>
      </c>
      <c r="K269" s="323">
        <v>2657</v>
      </c>
      <c r="L269" s="323">
        <v>2601.4499999999998</v>
      </c>
      <c r="M269" s="323">
        <v>13.862410000000001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449.85</v>
      </c>
      <c r="D270" s="324">
        <v>456.08333333333331</v>
      </c>
      <c r="E270" s="324">
        <v>440.61666666666662</v>
      </c>
      <c r="F270" s="324">
        <v>431.38333333333333</v>
      </c>
      <c r="G270" s="324">
        <v>415.91666666666663</v>
      </c>
      <c r="H270" s="324">
        <v>465.31666666666661</v>
      </c>
      <c r="I270" s="324">
        <v>480.7833333333333</v>
      </c>
      <c r="J270" s="324">
        <v>490.01666666666659</v>
      </c>
      <c r="K270" s="323">
        <v>471.55</v>
      </c>
      <c r="L270" s="323">
        <v>446.85</v>
      </c>
      <c r="M270" s="323">
        <v>8.1707000000000001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388.15</v>
      </c>
      <c r="D271" s="324">
        <v>392.25</v>
      </c>
      <c r="E271" s="324">
        <v>381.05</v>
      </c>
      <c r="F271" s="324">
        <v>373.95</v>
      </c>
      <c r="G271" s="324">
        <v>362.75</v>
      </c>
      <c r="H271" s="324">
        <v>399.35</v>
      </c>
      <c r="I271" s="324">
        <v>410.55000000000007</v>
      </c>
      <c r="J271" s="324">
        <v>417.65000000000003</v>
      </c>
      <c r="K271" s="323">
        <v>403.45</v>
      </c>
      <c r="L271" s="323">
        <v>385.15</v>
      </c>
      <c r="M271" s="323">
        <v>2.7313800000000001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711.4</v>
      </c>
      <c r="D272" s="324">
        <v>716.13333333333333</v>
      </c>
      <c r="E272" s="324">
        <v>705.26666666666665</v>
      </c>
      <c r="F272" s="324">
        <v>699.13333333333333</v>
      </c>
      <c r="G272" s="324">
        <v>688.26666666666665</v>
      </c>
      <c r="H272" s="324">
        <v>722.26666666666665</v>
      </c>
      <c r="I272" s="324">
        <v>733.13333333333321</v>
      </c>
      <c r="J272" s="324">
        <v>739.26666666666665</v>
      </c>
      <c r="K272" s="323">
        <v>727</v>
      </c>
      <c r="L272" s="323">
        <v>710</v>
      </c>
      <c r="M272" s="323">
        <v>4.6789199999999997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147.44999999999999</v>
      </c>
      <c r="D273" s="324">
        <v>145.81666666666669</v>
      </c>
      <c r="E273" s="324">
        <v>141.73333333333338</v>
      </c>
      <c r="F273" s="324">
        <v>136.01666666666668</v>
      </c>
      <c r="G273" s="324">
        <v>131.93333333333337</v>
      </c>
      <c r="H273" s="324">
        <v>151.53333333333339</v>
      </c>
      <c r="I273" s="324">
        <v>155.6166666666667</v>
      </c>
      <c r="J273" s="324">
        <v>161.3333333333334</v>
      </c>
      <c r="K273" s="323">
        <v>149.9</v>
      </c>
      <c r="L273" s="323">
        <v>140.1</v>
      </c>
      <c r="M273" s="323">
        <v>7.03634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1019.3</v>
      </c>
      <c r="D274" s="324">
        <v>1010.4</v>
      </c>
      <c r="E274" s="324">
        <v>995.8</v>
      </c>
      <c r="F274" s="324">
        <v>972.3</v>
      </c>
      <c r="G274" s="324">
        <v>957.69999999999993</v>
      </c>
      <c r="H274" s="324">
        <v>1033.9000000000001</v>
      </c>
      <c r="I274" s="324">
        <v>1048.5</v>
      </c>
      <c r="J274" s="324">
        <v>1072</v>
      </c>
      <c r="K274" s="323">
        <v>1025</v>
      </c>
      <c r="L274" s="323">
        <v>986.9</v>
      </c>
      <c r="M274" s="323">
        <v>2.34118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366.75</v>
      </c>
      <c r="D275" s="324">
        <v>367.5</v>
      </c>
      <c r="E275" s="324">
        <v>361.25</v>
      </c>
      <c r="F275" s="324">
        <v>355.75</v>
      </c>
      <c r="G275" s="324">
        <v>349.5</v>
      </c>
      <c r="H275" s="324">
        <v>373</v>
      </c>
      <c r="I275" s="324">
        <v>379.25</v>
      </c>
      <c r="J275" s="324">
        <v>384.75</v>
      </c>
      <c r="K275" s="323">
        <v>373.75</v>
      </c>
      <c r="L275" s="323">
        <v>362</v>
      </c>
      <c r="M275" s="323">
        <v>0.74302000000000001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58.75</v>
      </c>
      <c r="D276" s="324">
        <v>59.233333333333327</v>
      </c>
      <c r="E276" s="324">
        <v>57.216666666666654</v>
      </c>
      <c r="F276" s="324">
        <v>55.68333333333333</v>
      </c>
      <c r="G276" s="324">
        <v>53.666666666666657</v>
      </c>
      <c r="H276" s="324">
        <v>60.766666666666652</v>
      </c>
      <c r="I276" s="324">
        <v>62.783333333333317</v>
      </c>
      <c r="J276" s="324">
        <v>64.316666666666649</v>
      </c>
      <c r="K276" s="323">
        <v>61.25</v>
      </c>
      <c r="L276" s="323">
        <v>57.7</v>
      </c>
      <c r="M276" s="323">
        <v>21.858309999999999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467.75</v>
      </c>
      <c r="D277" s="324">
        <v>467.51666666666665</v>
      </c>
      <c r="E277" s="324">
        <v>452.5333333333333</v>
      </c>
      <c r="F277" s="324">
        <v>437.31666666666666</v>
      </c>
      <c r="G277" s="324">
        <v>422.33333333333331</v>
      </c>
      <c r="H277" s="324">
        <v>482.73333333333329</v>
      </c>
      <c r="I277" s="324">
        <v>497.71666666666664</v>
      </c>
      <c r="J277" s="324">
        <v>512.93333333333328</v>
      </c>
      <c r="K277" s="323">
        <v>482.5</v>
      </c>
      <c r="L277" s="323">
        <v>452.3</v>
      </c>
      <c r="M277" s="323">
        <v>5.68825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46.3</v>
      </c>
      <c r="D278" s="324">
        <v>46.333333333333336</v>
      </c>
      <c r="E278" s="324">
        <v>45.866666666666674</v>
      </c>
      <c r="F278" s="324">
        <v>45.433333333333337</v>
      </c>
      <c r="G278" s="324">
        <v>44.966666666666676</v>
      </c>
      <c r="H278" s="324">
        <v>46.766666666666673</v>
      </c>
      <c r="I278" s="324">
        <v>47.233333333333327</v>
      </c>
      <c r="J278" s="324">
        <v>47.666666666666671</v>
      </c>
      <c r="K278" s="323">
        <v>46.8</v>
      </c>
      <c r="L278" s="323">
        <v>45.9</v>
      </c>
      <c r="M278" s="323">
        <v>13.284079999999999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378.95</v>
      </c>
      <c r="D279" s="324">
        <v>380.63333333333338</v>
      </c>
      <c r="E279" s="324">
        <v>376.31666666666678</v>
      </c>
      <c r="F279" s="324">
        <v>373.68333333333339</v>
      </c>
      <c r="G279" s="324">
        <v>369.36666666666679</v>
      </c>
      <c r="H279" s="324">
        <v>383.26666666666677</v>
      </c>
      <c r="I279" s="324">
        <v>387.58333333333337</v>
      </c>
      <c r="J279" s="324">
        <v>390.21666666666675</v>
      </c>
      <c r="K279" s="323">
        <v>384.95</v>
      </c>
      <c r="L279" s="323">
        <v>378</v>
      </c>
      <c r="M279" s="323">
        <v>3.3322500000000002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1261</v>
      </c>
      <c r="D280" s="324">
        <v>1243.8666666666666</v>
      </c>
      <c r="E280" s="324">
        <v>1209.7833333333331</v>
      </c>
      <c r="F280" s="324">
        <v>1158.5666666666666</v>
      </c>
      <c r="G280" s="324">
        <v>1124.4833333333331</v>
      </c>
      <c r="H280" s="324">
        <v>1295.083333333333</v>
      </c>
      <c r="I280" s="324">
        <v>1329.1666666666665</v>
      </c>
      <c r="J280" s="324">
        <v>1380.383333333333</v>
      </c>
      <c r="K280" s="323">
        <v>1277.95</v>
      </c>
      <c r="L280" s="323">
        <v>1192.6500000000001</v>
      </c>
      <c r="M280" s="323">
        <v>13.054919999999999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284.14999999999998</v>
      </c>
      <c r="D281" s="324">
        <v>282.55</v>
      </c>
      <c r="E281" s="324">
        <v>280.10000000000002</v>
      </c>
      <c r="F281" s="324">
        <v>276.05</v>
      </c>
      <c r="G281" s="324">
        <v>273.60000000000002</v>
      </c>
      <c r="H281" s="324">
        <v>286.60000000000002</v>
      </c>
      <c r="I281" s="324">
        <v>289.04999999999995</v>
      </c>
      <c r="J281" s="324">
        <v>293.10000000000002</v>
      </c>
      <c r="K281" s="323">
        <v>285</v>
      </c>
      <c r="L281" s="323">
        <v>278.5</v>
      </c>
      <c r="M281" s="323">
        <v>2.8778999999999999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1753.85</v>
      </c>
      <c r="D282" s="324">
        <v>1759.8666666666668</v>
      </c>
      <c r="E282" s="324">
        <v>1740.9833333333336</v>
      </c>
      <c r="F282" s="324">
        <v>1728.1166666666668</v>
      </c>
      <c r="G282" s="324">
        <v>1709.2333333333336</v>
      </c>
      <c r="H282" s="324">
        <v>1772.7333333333336</v>
      </c>
      <c r="I282" s="324">
        <v>1791.6166666666668</v>
      </c>
      <c r="J282" s="324">
        <v>1804.4833333333336</v>
      </c>
      <c r="K282" s="323">
        <v>1778.75</v>
      </c>
      <c r="L282" s="323">
        <v>1747</v>
      </c>
      <c r="M282" s="323">
        <v>28.484079999999999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601.04999999999995</v>
      </c>
      <c r="D283" s="324">
        <v>604.69999999999993</v>
      </c>
      <c r="E283" s="324">
        <v>594.39999999999986</v>
      </c>
      <c r="F283" s="324">
        <v>587.74999999999989</v>
      </c>
      <c r="G283" s="324">
        <v>577.44999999999982</v>
      </c>
      <c r="H283" s="324">
        <v>611.34999999999991</v>
      </c>
      <c r="I283" s="324">
        <v>621.64999999999986</v>
      </c>
      <c r="J283" s="324">
        <v>628.29999999999995</v>
      </c>
      <c r="K283" s="323">
        <v>615</v>
      </c>
      <c r="L283" s="323">
        <v>598.04999999999995</v>
      </c>
      <c r="M283" s="323">
        <v>24.961929999999999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622.54999999999995</v>
      </c>
      <c r="D284" s="324">
        <v>624.58333333333337</v>
      </c>
      <c r="E284" s="324">
        <v>615.16666666666674</v>
      </c>
      <c r="F284" s="324">
        <v>607.78333333333342</v>
      </c>
      <c r="G284" s="324">
        <v>598.36666666666679</v>
      </c>
      <c r="H284" s="324">
        <v>631.9666666666667</v>
      </c>
      <c r="I284" s="324">
        <v>641.38333333333344</v>
      </c>
      <c r="J284" s="324">
        <v>648.76666666666665</v>
      </c>
      <c r="K284" s="323">
        <v>634</v>
      </c>
      <c r="L284" s="323">
        <v>617.20000000000005</v>
      </c>
      <c r="M284" s="323">
        <v>2.5027300000000001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201.6</v>
      </c>
      <c r="D285" s="324">
        <v>202.91666666666666</v>
      </c>
      <c r="E285" s="324">
        <v>198.7833333333333</v>
      </c>
      <c r="F285" s="324">
        <v>195.96666666666664</v>
      </c>
      <c r="G285" s="324">
        <v>191.83333333333329</v>
      </c>
      <c r="H285" s="324">
        <v>205.73333333333332</v>
      </c>
      <c r="I285" s="324">
        <v>209.8666666666667</v>
      </c>
      <c r="J285" s="324">
        <v>212.68333333333334</v>
      </c>
      <c r="K285" s="323">
        <v>207.05</v>
      </c>
      <c r="L285" s="323">
        <v>200.1</v>
      </c>
      <c r="M285" s="323">
        <v>6.1624600000000003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1319.45</v>
      </c>
      <c r="D286" s="324">
        <v>1306.7333333333333</v>
      </c>
      <c r="E286" s="324">
        <v>1282.7166666666667</v>
      </c>
      <c r="F286" s="324">
        <v>1245.9833333333333</v>
      </c>
      <c r="G286" s="324">
        <v>1221.9666666666667</v>
      </c>
      <c r="H286" s="324">
        <v>1343.4666666666667</v>
      </c>
      <c r="I286" s="324">
        <v>1367.4833333333336</v>
      </c>
      <c r="J286" s="324">
        <v>1404.2166666666667</v>
      </c>
      <c r="K286" s="323">
        <v>1330.75</v>
      </c>
      <c r="L286" s="323">
        <v>1270</v>
      </c>
      <c r="M286" s="323">
        <v>0.44925999999999999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547</v>
      </c>
      <c r="D287" s="324">
        <v>548.19999999999993</v>
      </c>
      <c r="E287" s="324">
        <v>542.44999999999982</v>
      </c>
      <c r="F287" s="324">
        <v>537.89999999999986</v>
      </c>
      <c r="G287" s="324">
        <v>532.14999999999975</v>
      </c>
      <c r="H287" s="324">
        <v>552.74999999999989</v>
      </c>
      <c r="I287" s="324">
        <v>558.50000000000011</v>
      </c>
      <c r="J287" s="324">
        <v>563.04999999999995</v>
      </c>
      <c r="K287" s="323">
        <v>553.95000000000005</v>
      </c>
      <c r="L287" s="323">
        <v>543.65</v>
      </c>
      <c r="M287" s="323">
        <v>0.72040000000000004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80.599999999999994</v>
      </c>
      <c r="D288" s="324">
        <v>80.983333333333334</v>
      </c>
      <c r="E288" s="324">
        <v>79.616666666666674</v>
      </c>
      <c r="F288" s="324">
        <v>78.63333333333334</v>
      </c>
      <c r="G288" s="324">
        <v>77.26666666666668</v>
      </c>
      <c r="H288" s="324">
        <v>81.966666666666669</v>
      </c>
      <c r="I288" s="324">
        <v>83.333333333333314</v>
      </c>
      <c r="J288" s="324">
        <v>84.316666666666663</v>
      </c>
      <c r="K288" s="323">
        <v>82.35</v>
      </c>
      <c r="L288" s="323">
        <v>80</v>
      </c>
      <c r="M288" s="323">
        <v>149.77834999999999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2610.6999999999998</v>
      </c>
      <c r="D289" s="324">
        <v>2630.15</v>
      </c>
      <c r="E289" s="324">
        <v>2580.5500000000002</v>
      </c>
      <c r="F289" s="324">
        <v>2550.4</v>
      </c>
      <c r="G289" s="324">
        <v>2500.8000000000002</v>
      </c>
      <c r="H289" s="324">
        <v>2660.3</v>
      </c>
      <c r="I289" s="324">
        <v>2709.8999999999996</v>
      </c>
      <c r="J289" s="324">
        <v>2740.05</v>
      </c>
      <c r="K289" s="323">
        <v>2679.75</v>
      </c>
      <c r="L289" s="323">
        <v>2600</v>
      </c>
      <c r="M289" s="323">
        <v>2.3752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347.1</v>
      </c>
      <c r="D290" s="324">
        <v>349.3</v>
      </c>
      <c r="E290" s="324">
        <v>341.3</v>
      </c>
      <c r="F290" s="324">
        <v>335.5</v>
      </c>
      <c r="G290" s="324">
        <v>327.5</v>
      </c>
      <c r="H290" s="324">
        <v>355.1</v>
      </c>
      <c r="I290" s="324">
        <v>363.1</v>
      </c>
      <c r="J290" s="324">
        <v>368.90000000000003</v>
      </c>
      <c r="K290" s="323">
        <v>357.3</v>
      </c>
      <c r="L290" s="323">
        <v>343.5</v>
      </c>
      <c r="M290" s="323">
        <v>1.39951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590.1</v>
      </c>
      <c r="D291" s="324">
        <v>592.48333333333335</v>
      </c>
      <c r="E291" s="324">
        <v>585.61666666666667</v>
      </c>
      <c r="F291" s="324">
        <v>581.13333333333333</v>
      </c>
      <c r="G291" s="324">
        <v>574.26666666666665</v>
      </c>
      <c r="H291" s="324">
        <v>596.9666666666667</v>
      </c>
      <c r="I291" s="324">
        <v>603.83333333333348</v>
      </c>
      <c r="J291" s="324">
        <v>608.31666666666672</v>
      </c>
      <c r="K291" s="323">
        <v>599.35</v>
      </c>
      <c r="L291" s="323">
        <v>588</v>
      </c>
      <c r="M291" s="323">
        <v>12.025320000000001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9618.15</v>
      </c>
      <c r="D292" s="324">
        <v>9694.2166666666672</v>
      </c>
      <c r="E292" s="324">
        <v>9438.4333333333343</v>
      </c>
      <c r="F292" s="324">
        <v>9258.7166666666672</v>
      </c>
      <c r="G292" s="324">
        <v>9002.9333333333343</v>
      </c>
      <c r="H292" s="324">
        <v>9873.9333333333343</v>
      </c>
      <c r="I292" s="324">
        <v>10129.716666666667</v>
      </c>
      <c r="J292" s="324">
        <v>10309.433333333334</v>
      </c>
      <c r="K292" s="323">
        <v>9950</v>
      </c>
      <c r="L292" s="323">
        <v>9514.5</v>
      </c>
      <c r="M292" s="323">
        <v>0.10127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63.4</v>
      </c>
      <c r="D293" s="324">
        <v>64.100000000000009</v>
      </c>
      <c r="E293" s="324">
        <v>61.950000000000017</v>
      </c>
      <c r="F293" s="324">
        <v>60.500000000000007</v>
      </c>
      <c r="G293" s="324">
        <v>58.350000000000016</v>
      </c>
      <c r="H293" s="324">
        <v>65.550000000000011</v>
      </c>
      <c r="I293" s="324">
        <v>67.700000000000017</v>
      </c>
      <c r="J293" s="324">
        <v>69.15000000000002</v>
      </c>
      <c r="K293" s="323">
        <v>66.25</v>
      </c>
      <c r="L293" s="323">
        <v>62.65</v>
      </c>
      <c r="M293" s="323">
        <v>77.329089999999994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358.95</v>
      </c>
      <c r="D294" s="324">
        <v>359.90000000000003</v>
      </c>
      <c r="E294" s="324">
        <v>356.60000000000008</v>
      </c>
      <c r="F294" s="324">
        <v>354.25000000000006</v>
      </c>
      <c r="G294" s="324">
        <v>350.9500000000001</v>
      </c>
      <c r="H294" s="324">
        <v>362.25000000000006</v>
      </c>
      <c r="I294" s="324">
        <v>365.55</v>
      </c>
      <c r="J294" s="324">
        <v>367.90000000000003</v>
      </c>
      <c r="K294" s="323">
        <v>363.2</v>
      </c>
      <c r="L294" s="323">
        <v>357.55</v>
      </c>
      <c r="M294" s="323">
        <v>21.06288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3784.9</v>
      </c>
      <c r="D295" s="324">
        <v>3742.6333333333332</v>
      </c>
      <c r="E295" s="324">
        <v>3675.2666666666664</v>
      </c>
      <c r="F295" s="324">
        <v>3565.6333333333332</v>
      </c>
      <c r="G295" s="324">
        <v>3498.2666666666664</v>
      </c>
      <c r="H295" s="324">
        <v>3852.2666666666664</v>
      </c>
      <c r="I295" s="324">
        <v>3919.6333333333332</v>
      </c>
      <c r="J295" s="324">
        <v>4029.2666666666664</v>
      </c>
      <c r="K295" s="323">
        <v>3810</v>
      </c>
      <c r="L295" s="323">
        <v>3633</v>
      </c>
      <c r="M295" s="323">
        <v>3.0352199999999998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1126.2</v>
      </c>
      <c r="D296" s="324">
        <v>1120.7333333333333</v>
      </c>
      <c r="E296" s="324">
        <v>1112.4666666666667</v>
      </c>
      <c r="F296" s="324">
        <v>1098.7333333333333</v>
      </c>
      <c r="G296" s="324">
        <v>1090.4666666666667</v>
      </c>
      <c r="H296" s="324">
        <v>1134.4666666666667</v>
      </c>
      <c r="I296" s="324">
        <v>1142.7333333333336</v>
      </c>
      <c r="J296" s="324">
        <v>1156.4666666666667</v>
      </c>
      <c r="K296" s="323">
        <v>1129</v>
      </c>
      <c r="L296" s="323">
        <v>1107</v>
      </c>
      <c r="M296" s="323">
        <v>9.8352400000000006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1767.65</v>
      </c>
      <c r="D297" s="324">
        <v>1769</v>
      </c>
      <c r="E297" s="324">
        <v>1756.65</v>
      </c>
      <c r="F297" s="324">
        <v>1745.65</v>
      </c>
      <c r="G297" s="324">
        <v>1733.3000000000002</v>
      </c>
      <c r="H297" s="324">
        <v>1780</v>
      </c>
      <c r="I297" s="324">
        <v>1792.35</v>
      </c>
      <c r="J297" s="324">
        <v>1803.35</v>
      </c>
      <c r="K297" s="323">
        <v>1781.35</v>
      </c>
      <c r="L297" s="323">
        <v>1758</v>
      </c>
      <c r="M297" s="323">
        <v>14.019159999999999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6155.4</v>
      </c>
      <c r="D298" s="324">
        <v>6208.4666666666672</v>
      </c>
      <c r="E298" s="324">
        <v>6086.9333333333343</v>
      </c>
      <c r="F298" s="324">
        <v>6018.4666666666672</v>
      </c>
      <c r="G298" s="324">
        <v>5896.9333333333343</v>
      </c>
      <c r="H298" s="324">
        <v>6276.9333333333343</v>
      </c>
      <c r="I298" s="324">
        <v>6398.4666666666672</v>
      </c>
      <c r="J298" s="324">
        <v>6466.9333333333343</v>
      </c>
      <c r="K298" s="323">
        <v>6330</v>
      </c>
      <c r="L298" s="323">
        <v>6140</v>
      </c>
      <c r="M298" s="323">
        <v>2.8401299999999998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5105.3</v>
      </c>
      <c r="D299" s="324">
        <v>5103.0999999999995</v>
      </c>
      <c r="E299" s="324">
        <v>5057.1999999999989</v>
      </c>
      <c r="F299" s="324">
        <v>5009.0999999999995</v>
      </c>
      <c r="G299" s="324">
        <v>4963.1999999999989</v>
      </c>
      <c r="H299" s="324">
        <v>5151.1999999999989</v>
      </c>
      <c r="I299" s="324">
        <v>5197.0999999999985</v>
      </c>
      <c r="J299" s="324">
        <v>5245.1999999999989</v>
      </c>
      <c r="K299" s="323">
        <v>5149</v>
      </c>
      <c r="L299" s="323">
        <v>5055</v>
      </c>
      <c r="M299" s="323">
        <v>2.26112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747.05</v>
      </c>
      <c r="D300" s="324">
        <v>746.34999999999991</v>
      </c>
      <c r="E300" s="324">
        <v>739.54999999999984</v>
      </c>
      <c r="F300" s="324">
        <v>732.05</v>
      </c>
      <c r="G300" s="324">
        <v>725.24999999999989</v>
      </c>
      <c r="H300" s="324">
        <v>753.8499999999998</v>
      </c>
      <c r="I300" s="324">
        <v>760.65</v>
      </c>
      <c r="J300" s="324">
        <v>768.14999999999975</v>
      </c>
      <c r="K300" s="323">
        <v>753.15</v>
      </c>
      <c r="L300" s="323">
        <v>738.85</v>
      </c>
      <c r="M300" s="323">
        <v>14.132770000000001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2190.9499999999998</v>
      </c>
      <c r="D301" s="324">
        <v>2210.7166666666667</v>
      </c>
      <c r="E301" s="324">
        <v>2156.4833333333336</v>
      </c>
      <c r="F301" s="324">
        <v>2122.0166666666669</v>
      </c>
      <c r="G301" s="324">
        <v>2067.7833333333338</v>
      </c>
      <c r="H301" s="324">
        <v>2245.1833333333334</v>
      </c>
      <c r="I301" s="324">
        <v>2299.4166666666661</v>
      </c>
      <c r="J301" s="324">
        <v>2333.8833333333332</v>
      </c>
      <c r="K301" s="323">
        <v>2264.9499999999998</v>
      </c>
      <c r="L301" s="323">
        <v>2176.25</v>
      </c>
      <c r="M301" s="323">
        <v>0.75478000000000001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399.4</v>
      </c>
      <c r="D302" s="324">
        <v>401.43333333333334</v>
      </c>
      <c r="E302" s="324">
        <v>395.9666666666667</v>
      </c>
      <c r="F302" s="324">
        <v>392.53333333333336</v>
      </c>
      <c r="G302" s="324">
        <v>387.06666666666672</v>
      </c>
      <c r="H302" s="324">
        <v>404.86666666666667</v>
      </c>
      <c r="I302" s="324">
        <v>410.33333333333326</v>
      </c>
      <c r="J302" s="324">
        <v>413.76666666666665</v>
      </c>
      <c r="K302" s="323">
        <v>406.9</v>
      </c>
      <c r="L302" s="323">
        <v>398</v>
      </c>
      <c r="M302" s="323">
        <v>4.8427800000000003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806.55</v>
      </c>
      <c r="D303" s="324">
        <v>805.85</v>
      </c>
      <c r="E303" s="324">
        <v>798.7</v>
      </c>
      <c r="F303" s="324">
        <v>790.85</v>
      </c>
      <c r="G303" s="324">
        <v>783.7</v>
      </c>
      <c r="H303" s="324">
        <v>813.7</v>
      </c>
      <c r="I303" s="324">
        <v>820.84999999999991</v>
      </c>
      <c r="J303" s="324">
        <v>828.7</v>
      </c>
      <c r="K303" s="323">
        <v>813</v>
      </c>
      <c r="L303" s="323">
        <v>798</v>
      </c>
      <c r="M303" s="323">
        <v>70.599860000000007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159.15</v>
      </c>
      <c r="D304" s="324">
        <v>159.53333333333333</v>
      </c>
      <c r="E304" s="324">
        <v>156.96666666666667</v>
      </c>
      <c r="F304" s="324">
        <v>154.78333333333333</v>
      </c>
      <c r="G304" s="324">
        <v>152.21666666666667</v>
      </c>
      <c r="H304" s="324">
        <v>161.71666666666667</v>
      </c>
      <c r="I304" s="324">
        <v>164.28333333333333</v>
      </c>
      <c r="J304" s="324">
        <v>166.46666666666667</v>
      </c>
      <c r="K304" s="323">
        <v>162.1</v>
      </c>
      <c r="L304" s="323">
        <v>157.35</v>
      </c>
      <c r="M304" s="323">
        <v>54.705329999999996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16.7</v>
      </c>
      <c r="D305" s="324">
        <v>16.899999999999999</v>
      </c>
      <c r="E305" s="324">
        <v>16.449999999999996</v>
      </c>
      <c r="F305" s="324">
        <v>16.199999999999996</v>
      </c>
      <c r="G305" s="324">
        <v>15.749999999999993</v>
      </c>
      <c r="H305" s="324">
        <v>17.149999999999999</v>
      </c>
      <c r="I305" s="324">
        <v>17.600000000000001</v>
      </c>
      <c r="J305" s="324">
        <v>17.850000000000001</v>
      </c>
      <c r="K305" s="323">
        <v>17.350000000000001</v>
      </c>
      <c r="L305" s="323">
        <v>16.649999999999999</v>
      </c>
      <c r="M305" s="323">
        <v>44.428280000000001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171.85</v>
      </c>
      <c r="D306" s="324">
        <v>171.6</v>
      </c>
      <c r="E306" s="324">
        <v>169</v>
      </c>
      <c r="F306" s="324">
        <v>166.15</v>
      </c>
      <c r="G306" s="324">
        <v>163.55000000000001</v>
      </c>
      <c r="H306" s="324">
        <v>174.45</v>
      </c>
      <c r="I306" s="324">
        <v>177.04999999999995</v>
      </c>
      <c r="J306" s="324">
        <v>179.89999999999998</v>
      </c>
      <c r="K306" s="323">
        <v>174.2</v>
      </c>
      <c r="L306" s="323">
        <v>168.75</v>
      </c>
      <c r="M306" s="323">
        <v>2.6167099999999999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504.6</v>
      </c>
      <c r="D307" s="324">
        <v>503.15000000000003</v>
      </c>
      <c r="E307" s="324">
        <v>489.80000000000007</v>
      </c>
      <c r="F307" s="324">
        <v>475.00000000000006</v>
      </c>
      <c r="G307" s="324">
        <v>461.65000000000009</v>
      </c>
      <c r="H307" s="324">
        <v>517.95000000000005</v>
      </c>
      <c r="I307" s="324">
        <v>531.30000000000007</v>
      </c>
      <c r="J307" s="324">
        <v>546.1</v>
      </c>
      <c r="K307" s="323">
        <v>516.5</v>
      </c>
      <c r="L307" s="323">
        <v>488.35</v>
      </c>
      <c r="M307" s="323">
        <v>1.8872199999999999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113.55</v>
      </c>
      <c r="D308" s="324">
        <v>114.05</v>
      </c>
      <c r="E308" s="324">
        <v>112.75</v>
      </c>
      <c r="F308" s="324">
        <v>111.95</v>
      </c>
      <c r="G308" s="324">
        <v>110.65</v>
      </c>
      <c r="H308" s="324">
        <v>114.85</v>
      </c>
      <c r="I308" s="324">
        <v>116.14999999999998</v>
      </c>
      <c r="J308" s="324">
        <v>116.94999999999999</v>
      </c>
      <c r="K308" s="323">
        <v>115.35</v>
      </c>
      <c r="L308" s="323">
        <v>113.25</v>
      </c>
      <c r="M308" s="323">
        <v>41.398859999999999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503.7</v>
      </c>
      <c r="D309" s="324">
        <v>500.48333333333335</v>
      </c>
      <c r="E309" s="324">
        <v>494.76666666666671</v>
      </c>
      <c r="F309" s="324">
        <v>485.83333333333337</v>
      </c>
      <c r="G309" s="324">
        <v>480.11666666666673</v>
      </c>
      <c r="H309" s="324">
        <v>509.41666666666669</v>
      </c>
      <c r="I309" s="324">
        <v>515.13333333333344</v>
      </c>
      <c r="J309" s="324">
        <v>524.06666666666661</v>
      </c>
      <c r="K309" s="323">
        <v>506.2</v>
      </c>
      <c r="L309" s="323">
        <v>491.55</v>
      </c>
      <c r="M309" s="323">
        <v>29.165859999999999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7561.3</v>
      </c>
      <c r="D310" s="324">
        <v>7580.6833333333334</v>
      </c>
      <c r="E310" s="324">
        <v>7508.6166666666668</v>
      </c>
      <c r="F310" s="324">
        <v>7455.9333333333334</v>
      </c>
      <c r="G310" s="324">
        <v>7383.8666666666668</v>
      </c>
      <c r="H310" s="324">
        <v>7633.3666666666668</v>
      </c>
      <c r="I310" s="324">
        <v>7705.4333333333343</v>
      </c>
      <c r="J310" s="324">
        <v>7758.1166666666668</v>
      </c>
      <c r="K310" s="323">
        <v>7652.75</v>
      </c>
      <c r="L310" s="323">
        <v>7528</v>
      </c>
      <c r="M310" s="323">
        <v>4.3431699999999998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3321.8</v>
      </c>
      <c r="D311" s="324">
        <v>3308.4500000000003</v>
      </c>
      <c r="E311" s="324">
        <v>3261.3500000000004</v>
      </c>
      <c r="F311" s="324">
        <v>3200.9</v>
      </c>
      <c r="G311" s="324">
        <v>3153.8</v>
      </c>
      <c r="H311" s="324">
        <v>3368.9000000000005</v>
      </c>
      <c r="I311" s="324">
        <v>3416</v>
      </c>
      <c r="J311" s="324">
        <v>3476.4500000000007</v>
      </c>
      <c r="K311" s="323">
        <v>3355.55</v>
      </c>
      <c r="L311" s="323">
        <v>3248</v>
      </c>
      <c r="M311" s="323">
        <v>1.8648899999999999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347.65</v>
      </c>
      <c r="D312" s="324">
        <v>346.61666666666662</v>
      </c>
      <c r="E312" s="324">
        <v>339.23333333333323</v>
      </c>
      <c r="F312" s="324">
        <v>330.81666666666661</v>
      </c>
      <c r="G312" s="324">
        <v>323.43333333333322</v>
      </c>
      <c r="H312" s="324">
        <v>355.03333333333325</v>
      </c>
      <c r="I312" s="324">
        <v>362.41666666666657</v>
      </c>
      <c r="J312" s="324">
        <v>370.83333333333326</v>
      </c>
      <c r="K312" s="323">
        <v>354</v>
      </c>
      <c r="L312" s="323">
        <v>338.2</v>
      </c>
      <c r="M312" s="323">
        <v>1060.99666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239.7</v>
      </c>
      <c r="D313" s="324">
        <v>241.88333333333333</v>
      </c>
      <c r="E313" s="324">
        <v>235.81666666666666</v>
      </c>
      <c r="F313" s="324">
        <v>231.93333333333334</v>
      </c>
      <c r="G313" s="324">
        <v>225.86666666666667</v>
      </c>
      <c r="H313" s="324">
        <v>245.76666666666665</v>
      </c>
      <c r="I313" s="324">
        <v>251.83333333333331</v>
      </c>
      <c r="J313" s="324">
        <v>255.71666666666664</v>
      </c>
      <c r="K313" s="323">
        <v>247.95</v>
      </c>
      <c r="L313" s="323">
        <v>238</v>
      </c>
      <c r="M313" s="323">
        <v>2.3033399999999999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888.35</v>
      </c>
      <c r="D314" s="324">
        <v>885.31666666666661</v>
      </c>
      <c r="E314" s="324">
        <v>880.63333333333321</v>
      </c>
      <c r="F314" s="324">
        <v>872.91666666666663</v>
      </c>
      <c r="G314" s="324">
        <v>868.23333333333323</v>
      </c>
      <c r="H314" s="324">
        <v>893.03333333333319</v>
      </c>
      <c r="I314" s="324">
        <v>897.71666666666658</v>
      </c>
      <c r="J314" s="324">
        <v>905.43333333333317</v>
      </c>
      <c r="K314" s="323">
        <v>890</v>
      </c>
      <c r="L314" s="323">
        <v>877.6</v>
      </c>
      <c r="M314" s="323">
        <v>11.014989999999999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1415.45</v>
      </c>
      <c r="D315" s="324">
        <v>1422.9333333333334</v>
      </c>
      <c r="E315" s="324">
        <v>1402.5166666666669</v>
      </c>
      <c r="F315" s="324">
        <v>1389.5833333333335</v>
      </c>
      <c r="G315" s="324">
        <v>1369.166666666667</v>
      </c>
      <c r="H315" s="324">
        <v>1435.8666666666668</v>
      </c>
      <c r="I315" s="324">
        <v>1456.2833333333333</v>
      </c>
      <c r="J315" s="324">
        <v>1469.2166666666667</v>
      </c>
      <c r="K315" s="323">
        <v>1443.35</v>
      </c>
      <c r="L315" s="323">
        <v>1410</v>
      </c>
      <c r="M315" s="323">
        <v>3.0734400000000002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2035.75</v>
      </c>
      <c r="D316" s="324">
        <v>2047.7333333333333</v>
      </c>
      <c r="E316" s="324">
        <v>2014.0166666666669</v>
      </c>
      <c r="F316" s="324">
        <v>1992.2833333333335</v>
      </c>
      <c r="G316" s="324">
        <v>1958.5666666666671</v>
      </c>
      <c r="H316" s="324">
        <v>2069.4666666666667</v>
      </c>
      <c r="I316" s="324">
        <v>2103.1833333333334</v>
      </c>
      <c r="J316" s="324">
        <v>2124.9166666666665</v>
      </c>
      <c r="K316" s="323">
        <v>2081.4499999999998</v>
      </c>
      <c r="L316" s="323">
        <v>2026</v>
      </c>
      <c r="M316" s="323">
        <v>1.66167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753.9</v>
      </c>
      <c r="D317" s="324">
        <v>754.23333333333323</v>
      </c>
      <c r="E317" s="324">
        <v>743.46666666666647</v>
      </c>
      <c r="F317" s="324">
        <v>733.03333333333319</v>
      </c>
      <c r="G317" s="324">
        <v>722.26666666666642</v>
      </c>
      <c r="H317" s="324">
        <v>764.66666666666652</v>
      </c>
      <c r="I317" s="324">
        <v>775.43333333333317</v>
      </c>
      <c r="J317" s="324">
        <v>785.86666666666656</v>
      </c>
      <c r="K317" s="323">
        <v>765</v>
      </c>
      <c r="L317" s="323">
        <v>743.8</v>
      </c>
      <c r="M317" s="323">
        <v>8.4378799999999998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779.05</v>
      </c>
      <c r="D318" s="324">
        <v>786.01666666666677</v>
      </c>
      <c r="E318" s="324">
        <v>769.03333333333353</v>
      </c>
      <c r="F318" s="324">
        <v>759.01666666666677</v>
      </c>
      <c r="G318" s="324">
        <v>742.03333333333353</v>
      </c>
      <c r="H318" s="324">
        <v>796.03333333333353</v>
      </c>
      <c r="I318" s="324">
        <v>813.01666666666688</v>
      </c>
      <c r="J318" s="324">
        <v>823.03333333333353</v>
      </c>
      <c r="K318" s="323">
        <v>803</v>
      </c>
      <c r="L318" s="323">
        <v>776</v>
      </c>
      <c r="M318" s="323">
        <v>8.4089399999999994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229.4</v>
      </c>
      <c r="D319" s="324">
        <v>231.54999999999998</v>
      </c>
      <c r="E319" s="324">
        <v>225.09999999999997</v>
      </c>
      <c r="F319" s="324">
        <v>220.79999999999998</v>
      </c>
      <c r="G319" s="324">
        <v>214.34999999999997</v>
      </c>
      <c r="H319" s="324">
        <v>235.84999999999997</v>
      </c>
      <c r="I319" s="324">
        <v>242.29999999999995</v>
      </c>
      <c r="J319" s="324">
        <v>246.59999999999997</v>
      </c>
      <c r="K319" s="323">
        <v>238</v>
      </c>
      <c r="L319" s="323">
        <v>227.25</v>
      </c>
      <c r="M319" s="323">
        <v>2.7680500000000001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165.65</v>
      </c>
      <c r="D320" s="324">
        <v>165.26666666666668</v>
      </c>
      <c r="E320" s="324">
        <v>164.13333333333335</v>
      </c>
      <c r="F320" s="324">
        <v>162.61666666666667</v>
      </c>
      <c r="G320" s="324">
        <v>161.48333333333335</v>
      </c>
      <c r="H320" s="324">
        <v>166.78333333333336</v>
      </c>
      <c r="I320" s="324">
        <v>167.91666666666669</v>
      </c>
      <c r="J320" s="324">
        <v>169.43333333333337</v>
      </c>
      <c r="K320" s="323">
        <v>166.4</v>
      </c>
      <c r="L320" s="323">
        <v>163.75</v>
      </c>
      <c r="M320" s="323">
        <v>4.47715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206.8</v>
      </c>
      <c r="D321" s="324">
        <v>204.93333333333331</v>
      </c>
      <c r="E321" s="324">
        <v>201.36666666666662</v>
      </c>
      <c r="F321" s="324">
        <v>195.93333333333331</v>
      </c>
      <c r="G321" s="324">
        <v>192.36666666666662</v>
      </c>
      <c r="H321" s="324">
        <v>210.36666666666662</v>
      </c>
      <c r="I321" s="324">
        <v>213.93333333333328</v>
      </c>
      <c r="J321" s="324">
        <v>219.36666666666662</v>
      </c>
      <c r="K321" s="323">
        <v>208.5</v>
      </c>
      <c r="L321" s="323">
        <v>199.5</v>
      </c>
      <c r="M321" s="323">
        <v>11.91747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932.3</v>
      </c>
      <c r="D322" s="324">
        <v>928.75</v>
      </c>
      <c r="E322" s="324">
        <v>911.05</v>
      </c>
      <c r="F322" s="324">
        <v>889.8</v>
      </c>
      <c r="G322" s="324">
        <v>872.09999999999991</v>
      </c>
      <c r="H322" s="324">
        <v>950</v>
      </c>
      <c r="I322" s="324">
        <v>967.7</v>
      </c>
      <c r="J322" s="324">
        <v>988.95</v>
      </c>
      <c r="K322" s="323">
        <v>946.45</v>
      </c>
      <c r="L322" s="323">
        <v>907.5</v>
      </c>
      <c r="M322" s="323">
        <v>4.4094600000000002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4302.8999999999996</v>
      </c>
      <c r="D323" s="324">
        <v>4350.9666666666662</v>
      </c>
      <c r="E323" s="324">
        <v>4244.1833333333325</v>
      </c>
      <c r="F323" s="324">
        <v>4185.4666666666662</v>
      </c>
      <c r="G323" s="324">
        <v>4078.6833333333325</v>
      </c>
      <c r="H323" s="324">
        <v>4409.6833333333325</v>
      </c>
      <c r="I323" s="324">
        <v>4516.4666666666672</v>
      </c>
      <c r="J323" s="324">
        <v>4575.1833333333325</v>
      </c>
      <c r="K323" s="323">
        <v>4457.75</v>
      </c>
      <c r="L323" s="323">
        <v>4292.25</v>
      </c>
      <c r="M323" s="323">
        <v>5.47471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44.1</v>
      </c>
      <c r="D324" s="324">
        <v>44.416666666666664</v>
      </c>
      <c r="E324" s="324">
        <v>43.68333333333333</v>
      </c>
      <c r="F324" s="324">
        <v>43.266666666666666</v>
      </c>
      <c r="G324" s="324">
        <v>42.533333333333331</v>
      </c>
      <c r="H324" s="324">
        <v>44.833333333333329</v>
      </c>
      <c r="I324" s="324">
        <v>45.566666666666663</v>
      </c>
      <c r="J324" s="324">
        <v>45.983333333333327</v>
      </c>
      <c r="K324" s="323">
        <v>45.15</v>
      </c>
      <c r="L324" s="323">
        <v>44</v>
      </c>
      <c r="M324" s="323">
        <v>16.688210000000002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184.35</v>
      </c>
      <c r="D325" s="324">
        <v>185.65</v>
      </c>
      <c r="E325" s="324">
        <v>181.8</v>
      </c>
      <c r="F325" s="324">
        <v>179.25</v>
      </c>
      <c r="G325" s="324">
        <v>175.4</v>
      </c>
      <c r="H325" s="324">
        <v>188.20000000000002</v>
      </c>
      <c r="I325" s="324">
        <v>192.04999999999998</v>
      </c>
      <c r="J325" s="324">
        <v>194.60000000000002</v>
      </c>
      <c r="K325" s="323">
        <v>189.5</v>
      </c>
      <c r="L325" s="323">
        <v>183.1</v>
      </c>
      <c r="M325" s="323">
        <v>4.1043000000000003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869.95</v>
      </c>
      <c r="D326" s="324">
        <v>875.63333333333333</v>
      </c>
      <c r="E326" s="324">
        <v>856.26666666666665</v>
      </c>
      <c r="F326" s="324">
        <v>842.58333333333337</v>
      </c>
      <c r="G326" s="324">
        <v>823.2166666666667</v>
      </c>
      <c r="H326" s="324">
        <v>889.31666666666661</v>
      </c>
      <c r="I326" s="324">
        <v>908.68333333333317</v>
      </c>
      <c r="J326" s="324">
        <v>922.36666666666656</v>
      </c>
      <c r="K326" s="323">
        <v>895</v>
      </c>
      <c r="L326" s="323">
        <v>861.95</v>
      </c>
      <c r="M326" s="323">
        <v>1.41513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3376.85</v>
      </c>
      <c r="D327" s="324">
        <v>3398.8833333333332</v>
      </c>
      <c r="E327" s="324">
        <v>3331.9666666666662</v>
      </c>
      <c r="F327" s="324">
        <v>3287.083333333333</v>
      </c>
      <c r="G327" s="324">
        <v>3220.1666666666661</v>
      </c>
      <c r="H327" s="324">
        <v>3443.7666666666664</v>
      </c>
      <c r="I327" s="324">
        <v>3510.6833333333334</v>
      </c>
      <c r="J327" s="324">
        <v>3555.5666666666666</v>
      </c>
      <c r="K327" s="323">
        <v>3465.8</v>
      </c>
      <c r="L327" s="323">
        <v>3354</v>
      </c>
      <c r="M327" s="323">
        <v>5.1940200000000001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65022.1</v>
      </c>
      <c r="D328" s="324">
        <v>65174.516666666663</v>
      </c>
      <c r="E328" s="324">
        <v>64549.033333333326</v>
      </c>
      <c r="F328" s="324">
        <v>64075.96666666666</v>
      </c>
      <c r="G328" s="324">
        <v>63450.483333333323</v>
      </c>
      <c r="H328" s="324">
        <v>65647.583333333328</v>
      </c>
      <c r="I328" s="324">
        <v>66273.066666666666</v>
      </c>
      <c r="J328" s="324">
        <v>66746.133333333331</v>
      </c>
      <c r="K328" s="323">
        <v>65800</v>
      </c>
      <c r="L328" s="323">
        <v>64701.45</v>
      </c>
      <c r="M328" s="323">
        <v>0.10385999999999999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41.6</v>
      </c>
      <c r="D329" s="324">
        <v>41.966666666666669</v>
      </c>
      <c r="E329" s="324">
        <v>41.033333333333339</v>
      </c>
      <c r="F329" s="324">
        <v>40.466666666666669</v>
      </c>
      <c r="G329" s="324">
        <v>39.533333333333339</v>
      </c>
      <c r="H329" s="324">
        <v>42.533333333333339</v>
      </c>
      <c r="I329" s="324">
        <v>43.466666666666676</v>
      </c>
      <c r="J329" s="324">
        <v>44.033333333333339</v>
      </c>
      <c r="K329" s="323">
        <v>42.9</v>
      </c>
      <c r="L329" s="323">
        <v>41.4</v>
      </c>
      <c r="M329" s="323">
        <v>11.37091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1330.95</v>
      </c>
      <c r="D330" s="324">
        <v>1325.5833333333333</v>
      </c>
      <c r="E330" s="324">
        <v>1312.7166666666665</v>
      </c>
      <c r="F330" s="324">
        <v>1294.4833333333331</v>
      </c>
      <c r="G330" s="324">
        <v>1281.6166666666663</v>
      </c>
      <c r="H330" s="324">
        <v>1343.8166666666666</v>
      </c>
      <c r="I330" s="324">
        <v>1356.6833333333334</v>
      </c>
      <c r="J330" s="324">
        <v>1374.9166666666667</v>
      </c>
      <c r="K330" s="323">
        <v>1338.45</v>
      </c>
      <c r="L330" s="323">
        <v>1307.3499999999999</v>
      </c>
      <c r="M330" s="323">
        <v>6.3261599999999998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347.65</v>
      </c>
      <c r="D331" s="324">
        <v>348.2</v>
      </c>
      <c r="E331" s="324">
        <v>344.29999999999995</v>
      </c>
      <c r="F331" s="324">
        <v>340.95</v>
      </c>
      <c r="G331" s="324">
        <v>337.04999999999995</v>
      </c>
      <c r="H331" s="324">
        <v>351.54999999999995</v>
      </c>
      <c r="I331" s="324">
        <v>355.44999999999993</v>
      </c>
      <c r="J331" s="324">
        <v>358.79999999999995</v>
      </c>
      <c r="K331" s="323">
        <v>352.1</v>
      </c>
      <c r="L331" s="323">
        <v>344.85</v>
      </c>
      <c r="M331" s="323">
        <v>7.5038900000000002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756.15</v>
      </c>
      <c r="D332" s="324">
        <v>762.75</v>
      </c>
      <c r="E332" s="324">
        <v>745.5</v>
      </c>
      <c r="F332" s="324">
        <v>734.85</v>
      </c>
      <c r="G332" s="324">
        <v>717.6</v>
      </c>
      <c r="H332" s="324">
        <v>773.4</v>
      </c>
      <c r="I332" s="324">
        <v>790.65</v>
      </c>
      <c r="J332" s="324">
        <v>801.3</v>
      </c>
      <c r="K332" s="323">
        <v>780</v>
      </c>
      <c r="L332" s="323">
        <v>752.1</v>
      </c>
      <c r="M332" s="323">
        <v>2.9627300000000001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121.8</v>
      </c>
      <c r="D333" s="324">
        <v>120.75</v>
      </c>
      <c r="E333" s="324">
        <v>119.15</v>
      </c>
      <c r="F333" s="324">
        <v>116.5</v>
      </c>
      <c r="G333" s="324">
        <v>114.9</v>
      </c>
      <c r="H333" s="324">
        <v>123.4</v>
      </c>
      <c r="I333" s="324">
        <v>125</v>
      </c>
      <c r="J333" s="324">
        <v>127.65</v>
      </c>
      <c r="K333" s="323">
        <v>122.35</v>
      </c>
      <c r="L333" s="323">
        <v>118.1</v>
      </c>
      <c r="M333" s="323">
        <v>229.45839000000001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4509.45</v>
      </c>
      <c r="D334" s="324">
        <v>4548.1500000000005</v>
      </c>
      <c r="E334" s="324">
        <v>4456.3000000000011</v>
      </c>
      <c r="F334" s="324">
        <v>4403.1500000000005</v>
      </c>
      <c r="G334" s="324">
        <v>4311.3000000000011</v>
      </c>
      <c r="H334" s="324">
        <v>4601.3000000000011</v>
      </c>
      <c r="I334" s="324">
        <v>4693.1500000000015</v>
      </c>
      <c r="J334" s="324">
        <v>4746.3000000000011</v>
      </c>
      <c r="K334" s="323">
        <v>4640</v>
      </c>
      <c r="L334" s="323">
        <v>4495</v>
      </c>
      <c r="M334" s="323">
        <v>3.2694100000000001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4082.2</v>
      </c>
      <c r="D335" s="324">
        <v>4079.7666666666669</v>
      </c>
      <c r="E335" s="324">
        <v>4034.5333333333338</v>
      </c>
      <c r="F335" s="324">
        <v>3986.8666666666668</v>
      </c>
      <c r="G335" s="324">
        <v>3941.6333333333337</v>
      </c>
      <c r="H335" s="324">
        <v>4127.4333333333343</v>
      </c>
      <c r="I335" s="324">
        <v>4172.6666666666661</v>
      </c>
      <c r="J335" s="324">
        <v>4220.3333333333339</v>
      </c>
      <c r="K335" s="323">
        <v>4125</v>
      </c>
      <c r="L335" s="323">
        <v>4032.1</v>
      </c>
      <c r="M335" s="323">
        <v>1.44591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1638.3</v>
      </c>
      <c r="D336" s="324">
        <v>1653.3999999999999</v>
      </c>
      <c r="E336" s="324">
        <v>1614.8999999999996</v>
      </c>
      <c r="F336" s="324">
        <v>1591.4999999999998</v>
      </c>
      <c r="G336" s="324">
        <v>1552.9999999999995</v>
      </c>
      <c r="H336" s="324">
        <v>1676.7999999999997</v>
      </c>
      <c r="I336" s="324">
        <v>1715.3000000000002</v>
      </c>
      <c r="J336" s="324">
        <v>1738.6999999999998</v>
      </c>
      <c r="K336" s="323">
        <v>1691.9</v>
      </c>
      <c r="L336" s="323">
        <v>1630</v>
      </c>
      <c r="M336" s="323">
        <v>2.5415700000000001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36.299999999999997</v>
      </c>
      <c r="D337" s="324">
        <v>36.516666666666666</v>
      </c>
      <c r="E337" s="324">
        <v>36.033333333333331</v>
      </c>
      <c r="F337" s="324">
        <v>35.766666666666666</v>
      </c>
      <c r="G337" s="324">
        <v>35.283333333333331</v>
      </c>
      <c r="H337" s="324">
        <v>36.783333333333331</v>
      </c>
      <c r="I337" s="324">
        <v>37.266666666666666</v>
      </c>
      <c r="J337" s="324">
        <v>37.533333333333331</v>
      </c>
      <c r="K337" s="323">
        <v>37</v>
      </c>
      <c r="L337" s="323">
        <v>36.25</v>
      </c>
      <c r="M337" s="323">
        <v>67.414619999999999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58.55</v>
      </c>
      <c r="D338" s="324">
        <v>58.933333333333337</v>
      </c>
      <c r="E338" s="324">
        <v>58.016666666666673</v>
      </c>
      <c r="F338" s="324">
        <v>57.483333333333334</v>
      </c>
      <c r="G338" s="324">
        <v>56.56666666666667</v>
      </c>
      <c r="H338" s="324">
        <v>59.466666666666676</v>
      </c>
      <c r="I338" s="324">
        <v>60.383333333333333</v>
      </c>
      <c r="J338" s="324">
        <v>60.916666666666679</v>
      </c>
      <c r="K338" s="323">
        <v>59.85</v>
      </c>
      <c r="L338" s="323">
        <v>58.4</v>
      </c>
      <c r="M338" s="323">
        <v>23.354700000000001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552.5</v>
      </c>
      <c r="D339" s="324">
        <v>555.15</v>
      </c>
      <c r="E339" s="324">
        <v>547.34999999999991</v>
      </c>
      <c r="F339" s="324">
        <v>542.19999999999993</v>
      </c>
      <c r="G339" s="324">
        <v>534.39999999999986</v>
      </c>
      <c r="H339" s="324">
        <v>560.29999999999995</v>
      </c>
      <c r="I339" s="324">
        <v>568.09999999999991</v>
      </c>
      <c r="J339" s="324">
        <v>573.25</v>
      </c>
      <c r="K339" s="323">
        <v>562.95000000000005</v>
      </c>
      <c r="L339" s="323">
        <v>550</v>
      </c>
      <c r="M339" s="323">
        <v>0.50807000000000002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17380.55</v>
      </c>
      <c r="D340" s="324">
        <v>17339.083333333332</v>
      </c>
      <c r="E340" s="324">
        <v>17244.366666666665</v>
      </c>
      <c r="F340" s="324">
        <v>17108.183333333334</v>
      </c>
      <c r="G340" s="324">
        <v>17013.466666666667</v>
      </c>
      <c r="H340" s="324">
        <v>17475.266666666663</v>
      </c>
      <c r="I340" s="324">
        <v>17569.98333333333</v>
      </c>
      <c r="J340" s="324">
        <v>17706.166666666661</v>
      </c>
      <c r="K340" s="323">
        <v>17433.8</v>
      </c>
      <c r="L340" s="323">
        <v>17202.900000000001</v>
      </c>
      <c r="M340" s="323">
        <v>0.62280999999999997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85.15</v>
      </c>
      <c r="D341" s="324">
        <v>85.783333333333346</v>
      </c>
      <c r="E341" s="324">
        <v>83.966666666666697</v>
      </c>
      <c r="F341" s="324">
        <v>82.783333333333346</v>
      </c>
      <c r="G341" s="324">
        <v>80.966666666666697</v>
      </c>
      <c r="H341" s="324">
        <v>86.966666666666697</v>
      </c>
      <c r="I341" s="324">
        <v>88.783333333333331</v>
      </c>
      <c r="J341" s="324">
        <v>89.966666666666697</v>
      </c>
      <c r="K341" s="323">
        <v>87.6</v>
      </c>
      <c r="L341" s="323">
        <v>84.6</v>
      </c>
      <c r="M341" s="323">
        <v>5.7311100000000001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53.05</v>
      </c>
      <c r="D342" s="324">
        <v>53.483333333333327</v>
      </c>
      <c r="E342" s="324">
        <v>52.266666666666652</v>
      </c>
      <c r="F342" s="324">
        <v>51.483333333333327</v>
      </c>
      <c r="G342" s="324">
        <v>50.266666666666652</v>
      </c>
      <c r="H342" s="324">
        <v>54.266666666666652</v>
      </c>
      <c r="I342" s="324">
        <v>55.483333333333334</v>
      </c>
      <c r="J342" s="324">
        <v>56.266666666666652</v>
      </c>
      <c r="K342" s="323">
        <v>54.7</v>
      </c>
      <c r="L342" s="323">
        <v>52.7</v>
      </c>
      <c r="M342" s="323">
        <v>16.704789999999999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745.35</v>
      </c>
      <c r="D343" s="324">
        <v>738.21666666666658</v>
      </c>
      <c r="E343" s="324">
        <v>726.43333333333317</v>
      </c>
      <c r="F343" s="324">
        <v>707.51666666666654</v>
      </c>
      <c r="G343" s="324">
        <v>695.73333333333312</v>
      </c>
      <c r="H343" s="324">
        <v>757.13333333333321</v>
      </c>
      <c r="I343" s="324">
        <v>768.91666666666674</v>
      </c>
      <c r="J343" s="324">
        <v>787.83333333333326</v>
      </c>
      <c r="K343" s="323">
        <v>750</v>
      </c>
      <c r="L343" s="323">
        <v>719.3</v>
      </c>
      <c r="M343" s="323">
        <v>2.4726400000000002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27.8</v>
      </c>
      <c r="D344" s="324">
        <v>28.25</v>
      </c>
      <c r="E344" s="324">
        <v>26.85</v>
      </c>
      <c r="F344" s="324">
        <v>25.900000000000002</v>
      </c>
      <c r="G344" s="324">
        <v>24.500000000000004</v>
      </c>
      <c r="H344" s="324">
        <v>29.2</v>
      </c>
      <c r="I344" s="324">
        <v>30.599999999999998</v>
      </c>
      <c r="J344" s="324">
        <v>31.549999999999997</v>
      </c>
      <c r="K344" s="323">
        <v>29.65</v>
      </c>
      <c r="L344" s="323">
        <v>27.3</v>
      </c>
      <c r="M344" s="323">
        <v>159.70927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111.65</v>
      </c>
      <c r="D345" s="324">
        <v>112.21666666666665</v>
      </c>
      <c r="E345" s="324">
        <v>110.7833333333333</v>
      </c>
      <c r="F345" s="324">
        <v>109.91666666666664</v>
      </c>
      <c r="G345" s="324">
        <v>108.48333333333329</v>
      </c>
      <c r="H345" s="324">
        <v>113.08333333333331</v>
      </c>
      <c r="I345" s="324">
        <v>114.51666666666668</v>
      </c>
      <c r="J345" s="324">
        <v>115.38333333333333</v>
      </c>
      <c r="K345" s="323">
        <v>113.65</v>
      </c>
      <c r="L345" s="323">
        <v>111.35</v>
      </c>
      <c r="M345" s="323">
        <v>3.5576699999999999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2028.3</v>
      </c>
      <c r="D346" s="324">
        <v>2040.8500000000001</v>
      </c>
      <c r="E346" s="324">
        <v>1992.65</v>
      </c>
      <c r="F346" s="324">
        <v>1957</v>
      </c>
      <c r="G346" s="324">
        <v>1908.8</v>
      </c>
      <c r="H346" s="324">
        <v>2076.5</v>
      </c>
      <c r="I346" s="324">
        <v>2124.7000000000007</v>
      </c>
      <c r="J346" s="324">
        <v>2160.3500000000004</v>
      </c>
      <c r="K346" s="323">
        <v>2089.0500000000002</v>
      </c>
      <c r="L346" s="323">
        <v>2005.2</v>
      </c>
      <c r="M346" s="323">
        <v>4.5519999999999998E-2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62.55</v>
      </c>
      <c r="D347" s="324">
        <v>62.866666666666667</v>
      </c>
      <c r="E347" s="324">
        <v>61.933333333333337</v>
      </c>
      <c r="F347" s="324">
        <v>61.31666666666667</v>
      </c>
      <c r="G347" s="324">
        <v>60.38333333333334</v>
      </c>
      <c r="H347" s="324">
        <v>63.483333333333334</v>
      </c>
      <c r="I347" s="324">
        <v>64.416666666666657</v>
      </c>
      <c r="J347" s="324">
        <v>65.033333333333331</v>
      </c>
      <c r="K347" s="323">
        <v>63.8</v>
      </c>
      <c r="L347" s="323">
        <v>62.25</v>
      </c>
      <c r="M347" s="323">
        <v>14.17939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162.55000000000001</v>
      </c>
      <c r="D348" s="324">
        <v>161.06666666666669</v>
      </c>
      <c r="E348" s="324">
        <v>158.58333333333337</v>
      </c>
      <c r="F348" s="324">
        <v>154.61666666666667</v>
      </c>
      <c r="G348" s="324">
        <v>152.13333333333335</v>
      </c>
      <c r="H348" s="324">
        <v>165.03333333333339</v>
      </c>
      <c r="I348" s="324">
        <v>167.51666666666668</v>
      </c>
      <c r="J348" s="324">
        <v>171.48333333333341</v>
      </c>
      <c r="K348" s="323">
        <v>163.55000000000001</v>
      </c>
      <c r="L348" s="323">
        <v>157.1</v>
      </c>
      <c r="M348" s="323">
        <v>124.25011000000001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248.9</v>
      </c>
      <c r="D349" s="324">
        <v>243.9</v>
      </c>
      <c r="E349" s="324">
        <v>234.9</v>
      </c>
      <c r="F349" s="324">
        <v>220.9</v>
      </c>
      <c r="G349" s="324">
        <v>211.9</v>
      </c>
      <c r="H349" s="324">
        <v>257.89999999999998</v>
      </c>
      <c r="I349" s="324">
        <v>266.89999999999998</v>
      </c>
      <c r="J349" s="324">
        <v>280.89999999999998</v>
      </c>
      <c r="K349" s="323">
        <v>252.9</v>
      </c>
      <c r="L349" s="323">
        <v>229.9</v>
      </c>
      <c r="M349" s="323">
        <v>40.759880000000003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135</v>
      </c>
      <c r="D350" s="324">
        <v>134.96666666666667</v>
      </c>
      <c r="E350" s="324">
        <v>134.33333333333334</v>
      </c>
      <c r="F350" s="324">
        <v>133.66666666666669</v>
      </c>
      <c r="G350" s="324">
        <v>133.03333333333336</v>
      </c>
      <c r="H350" s="324">
        <v>135.63333333333333</v>
      </c>
      <c r="I350" s="324">
        <v>136.26666666666665</v>
      </c>
      <c r="J350" s="324">
        <v>136.93333333333331</v>
      </c>
      <c r="K350" s="323">
        <v>135.6</v>
      </c>
      <c r="L350" s="323">
        <v>134.30000000000001</v>
      </c>
      <c r="M350" s="323">
        <v>116.1545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939.85</v>
      </c>
      <c r="D351" s="324">
        <v>938.41666666666663</v>
      </c>
      <c r="E351" s="324">
        <v>932.48333333333323</v>
      </c>
      <c r="F351" s="324">
        <v>925.11666666666656</v>
      </c>
      <c r="G351" s="324">
        <v>919.18333333333317</v>
      </c>
      <c r="H351" s="324">
        <v>945.7833333333333</v>
      </c>
      <c r="I351" s="324">
        <v>951.7166666666667</v>
      </c>
      <c r="J351" s="324">
        <v>959.08333333333337</v>
      </c>
      <c r="K351" s="323">
        <v>944.35</v>
      </c>
      <c r="L351" s="323">
        <v>931.05</v>
      </c>
      <c r="M351" s="323">
        <v>4.96394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3587.75</v>
      </c>
      <c r="D352" s="324">
        <v>3580.5333333333333</v>
      </c>
      <c r="E352" s="324">
        <v>3558.9666666666667</v>
      </c>
      <c r="F352" s="324">
        <v>3530.1833333333334</v>
      </c>
      <c r="G352" s="324">
        <v>3508.6166666666668</v>
      </c>
      <c r="H352" s="324">
        <v>3609.3166666666666</v>
      </c>
      <c r="I352" s="324">
        <v>3630.8833333333332</v>
      </c>
      <c r="J352" s="324">
        <v>3659.6666666666665</v>
      </c>
      <c r="K352" s="323">
        <v>3602.1</v>
      </c>
      <c r="L352" s="323">
        <v>3551.75</v>
      </c>
      <c r="M352" s="323">
        <v>0.73868999999999996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238.4</v>
      </c>
      <c r="D353" s="324">
        <v>235.46666666666667</v>
      </c>
      <c r="E353" s="324">
        <v>231.18333333333334</v>
      </c>
      <c r="F353" s="324">
        <v>223.96666666666667</v>
      </c>
      <c r="G353" s="324">
        <v>219.68333333333334</v>
      </c>
      <c r="H353" s="324">
        <v>242.68333333333334</v>
      </c>
      <c r="I353" s="324">
        <v>246.9666666666667</v>
      </c>
      <c r="J353" s="324">
        <v>254.18333333333334</v>
      </c>
      <c r="K353" s="323">
        <v>239.75</v>
      </c>
      <c r="L353" s="323">
        <v>228.25</v>
      </c>
      <c r="M353" s="323">
        <v>19.047180000000001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163.9</v>
      </c>
      <c r="D354" s="324">
        <v>163.43333333333331</v>
      </c>
      <c r="E354" s="324">
        <v>161.61666666666662</v>
      </c>
      <c r="F354" s="324">
        <v>159.33333333333331</v>
      </c>
      <c r="G354" s="324">
        <v>157.51666666666662</v>
      </c>
      <c r="H354" s="324">
        <v>165.71666666666661</v>
      </c>
      <c r="I354" s="324">
        <v>167.53333333333327</v>
      </c>
      <c r="J354" s="324">
        <v>169.81666666666661</v>
      </c>
      <c r="K354" s="323">
        <v>165.25</v>
      </c>
      <c r="L354" s="323">
        <v>161.15</v>
      </c>
      <c r="M354" s="323">
        <v>335.23683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321.25</v>
      </c>
      <c r="D355" s="324">
        <v>325.2</v>
      </c>
      <c r="E355" s="324">
        <v>315.04999999999995</v>
      </c>
      <c r="F355" s="324">
        <v>308.84999999999997</v>
      </c>
      <c r="G355" s="324">
        <v>298.69999999999993</v>
      </c>
      <c r="H355" s="324">
        <v>331.4</v>
      </c>
      <c r="I355" s="324">
        <v>341.54999999999995</v>
      </c>
      <c r="J355" s="324">
        <v>347.75</v>
      </c>
      <c r="K355" s="323">
        <v>335.35</v>
      </c>
      <c r="L355" s="323">
        <v>319</v>
      </c>
      <c r="M355" s="323">
        <v>1.31416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43189.35</v>
      </c>
      <c r="D356" s="324">
        <v>42870.466666666667</v>
      </c>
      <c r="E356" s="324">
        <v>42119.083333333336</v>
      </c>
      <c r="F356" s="324">
        <v>41048.816666666666</v>
      </c>
      <c r="G356" s="324">
        <v>40297.433333333334</v>
      </c>
      <c r="H356" s="324">
        <v>43940.733333333337</v>
      </c>
      <c r="I356" s="324">
        <v>44692.116666666669</v>
      </c>
      <c r="J356" s="324">
        <v>45762.383333333339</v>
      </c>
      <c r="K356" s="323">
        <v>43621.85</v>
      </c>
      <c r="L356" s="323">
        <v>41800.199999999997</v>
      </c>
      <c r="M356" s="323">
        <v>0.37836999999999998</v>
      </c>
      <c r="N356" s="1"/>
      <c r="O356" s="1"/>
    </row>
    <row r="357" spans="1:15" ht="12.75" customHeight="1">
      <c r="A357" s="30">
        <v>347</v>
      </c>
      <c r="B357" s="342" t="s">
        <v>892</v>
      </c>
      <c r="C357" s="323">
        <v>228.7</v>
      </c>
      <c r="D357" s="324">
        <v>229.69999999999996</v>
      </c>
      <c r="E357" s="324">
        <v>225.79999999999993</v>
      </c>
      <c r="F357" s="324">
        <v>222.89999999999998</v>
      </c>
      <c r="G357" s="324">
        <v>218.99999999999994</v>
      </c>
      <c r="H357" s="324">
        <v>232.59999999999991</v>
      </c>
      <c r="I357" s="324">
        <v>236.49999999999994</v>
      </c>
      <c r="J357" s="324">
        <v>239.39999999999989</v>
      </c>
      <c r="K357" s="323">
        <v>233.6</v>
      </c>
      <c r="L357" s="323">
        <v>226.8</v>
      </c>
      <c r="M357" s="323">
        <v>6.5720200000000002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2186.9</v>
      </c>
      <c r="D358" s="324">
        <v>2205.3166666666666</v>
      </c>
      <c r="E358" s="324">
        <v>2160.1333333333332</v>
      </c>
      <c r="F358" s="324">
        <v>2133.3666666666668</v>
      </c>
      <c r="G358" s="324">
        <v>2088.1833333333334</v>
      </c>
      <c r="H358" s="324">
        <v>2232.083333333333</v>
      </c>
      <c r="I358" s="324">
        <v>2277.2666666666664</v>
      </c>
      <c r="J358" s="324">
        <v>2304.0333333333328</v>
      </c>
      <c r="K358" s="323">
        <v>2250.5</v>
      </c>
      <c r="L358" s="323">
        <v>2178.5500000000002</v>
      </c>
      <c r="M358" s="323">
        <v>4.3265399999999996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4765.3</v>
      </c>
      <c r="D359" s="324">
        <v>4791.7666666666664</v>
      </c>
      <c r="E359" s="324">
        <v>4708.5333333333328</v>
      </c>
      <c r="F359" s="324">
        <v>4651.7666666666664</v>
      </c>
      <c r="G359" s="324">
        <v>4568.5333333333328</v>
      </c>
      <c r="H359" s="324">
        <v>4848.5333333333328</v>
      </c>
      <c r="I359" s="324">
        <v>4931.7666666666664</v>
      </c>
      <c r="J359" s="324">
        <v>4988.5333333333328</v>
      </c>
      <c r="K359" s="323">
        <v>4875</v>
      </c>
      <c r="L359" s="323">
        <v>4735</v>
      </c>
      <c r="M359" s="323">
        <v>2.27529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193.75</v>
      </c>
      <c r="D360" s="324">
        <v>194.51666666666665</v>
      </c>
      <c r="E360" s="324">
        <v>191.58333333333331</v>
      </c>
      <c r="F360" s="324">
        <v>189.41666666666666</v>
      </c>
      <c r="G360" s="324">
        <v>186.48333333333332</v>
      </c>
      <c r="H360" s="324">
        <v>196.68333333333331</v>
      </c>
      <c r="I360" s="324">
        <v>199.61666666666665</v>
      </c>
      <c r="J360" s="324">
        <v>201.7833333333333</v>
      </c>
      <c r="K360" s="323">
        <v>197.45</v>
      </c>
      <c r="L360" s="323">
        <v>192.35</v>
      </c>
      <c r="M360" s="323">
        <v>24.874680000000001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112.6</v>
      </c>
      <c r="D361" s="324">
        <v>112.88333333333333</v>
      </c>
      <c r="E361" s="324">
        <v>112.01666666666665</v>
      </c>
      <c r="F361" s="324">
        <v>111.43333333333332</v>
      </c>
      <c r="G361" s="324">
        <v>110.56666666666665</v>
      </c>
      <c r="H361" s="324">
        <v>113.46666666666665</v>
      </c>
      <c r="I361" s="324">
        <v>114.33333333333333</v>
      </c>
      <c r="J361" s="324">
        <v>114.91666666666666</v>
      </c>
      <c r="K361" s="323">
        <v>113.75</v>
      </c>
      <c r="L361" s="323">
        <v>112.3</v>
      </c>
      <c r="M361" s="323">
        <v>36.031660000000002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4348.1499999999996</v>
      </c>
      <c r="D362" s="324">
        <v>4366.0333333333328</v>
      </c>
      <c r="E362" s="324">
        <v>4322.1166666666659</v>
      </c>
      <c r="F362" s="324">
        <v>4296.083333333333</v>
      </c>
      <c r="G362" s="324">
        <v>4252.1666666666661</v>
      </c>
      <c r="H362" s="324">
        <v>4392.0666666666657</v>
      </c>
      <c r="I362" s="324">
        <v>4435.9833333333336</v>
      </c>
      <c r="J362" s="324">
        <v>4462.0166666666655</v>
      </c>
      <c r="K362" s="323">
        <v>4409.95</v>
      </c>
      <c r="L362" s="323">
        <v>4340</v>
      </c>
      <c r="M362" s="323">
        <v>0.36764000000000002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14415.6</v>
      </c>
      <c r="D363" s="324">
        <v>14388.533333333333</v>
      </c>
      <c r="E363" s="324">
        <v>14187.066666666666</v>
      </c>
      <c r="F363" s="324">
        <v>13958.533333333333</v>
      </c>
      <c r="G363" s="324">
        <v>13757.066666666666</v>
      </c>
      <c r="H363" s="324">
        <v>14617.066666666666</v>
      </c>
      <c r="I363" s="324">
        <v>14818.533333333333</v>
      </c>
      <c r="J363" s="324">
        <v>15047.066666666666</v>
      </c>
      <c r="K363" s="323">
        <v>14590</v>
      </c>
      <c r="L363" s="323">
        <v>14160</v>
      </c>
      <c r="M363" s="323">
        <v>0.22184000000000001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4002.4</v>
      </c>
      <c r="D364" s="324">
        <v>4029.9833333333336</v>
      </c>
      <c r="E364" s="324">
        <v>3972.416666666667</v>
      </c>
      <c r="F364" s="324">
        <v>3942.4333333333334</v>
      </c>
      <c r="G364" s="324">
        <v>3884.8666666666668</v>
      </c>
      <c r="H364" s="324">
        <v>4059.9666666666672</v>
      </c>
      <c r="I364" s="324">
        <v>4117.5333333333338</v>
      </c>
      <c r="J364" s="324">
        <v>4147.5166666666673</v>
      </c>
      <c r="K364" s="323">
        <v>4087.55</v>
      </c>
      <c r="L364" s="323">
        <v>4000</v>
      </c>
      <c r="M364" s="323">
        <v>0.15195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1099.95</v>
      </c>
      <c r="D365" s="324">
        <v>1078.6166666666666</v>
      </c>
      <c r="E365" s="324">
        <v>1047.2333333333331</v>
      </c>
      <c r="F365" s="324">
        <v>994.51666666666665</v>
      </c>
      <c r="G365" s="324">
        <v>963.13333333333321</v>
      </c>
      <c r="H365" s="324">
        <v>1131.333333333333</v>
      </c>
      <c r="I365" s="324">
        <v>1162.7166666666667</v>
      </c>
      <c r="J365" s="324">
        <v>1215.4333333333329</v>
      </c>
      <c r="K365" s="323">
        <v>1110</v>
      </c>
      <c r="L365" s="323">
        <v>1025.9000000000001</v>
      </c>
      <c r="M365" s="323">
        <v>3.2959299999999998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2454.3000000000002</v>
      </c>
      <c r="D366" s="324">
        <v>2457.9333333333334</v>
      </c>
      <c r="E366" s="324">
        <v>2436.8666666666668</v>
      </c>
      <c r="F366" s="324">
        <v>2419.4333333333334</v>
      </c>
      <c r="G366" s="324">
        <v>2398.3666666666668</v>
      </c>
      <c r="H366" s="324">
        <v>2475.3666666666668</v>
      </c>
      <c r="I366" s="324">
        <v>2496.4333333333334</v>
      </c>
      <c r="J366" s="324">
        <v>2513.8666666666668</v>
      </c>
      <c r="K366" s="323">
        <v>2479</v>
      </c>
      <c r="L366" s="323">
        <v>2440.5</v>
      </c>
      <c r="M366" s="323">
        <v>4.3992800000000001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2819.65</v>
      </c>
      <c r="D367" s="324">
        <v>2838.5666666666671</v>
      </c>
      <c r="E367" s="324">
        <v>2791.733333333334</v>
      </c>
      <c r="F367" s="324">
        <v>2763.8166666666671</v>
      </c>
      <c r="G367" s="324">
        <v>2716.983333333334</v>
      </c>
      <c r="H367" s="324">
        <v>2866.483333333334</v>
      </c>
      <c r="I367" s="324">
        <v>2913.3166666666671</v>
      </c>
      <c r="J367" s="324">
        <v>2941.233333333334</v>
      </c>
      <c r="K367" s="323">
        <v>2885.4</v>
      </c>
      <c r="L367" s="323">
        <v>2810.65</v>
      </c>
      <c r="M367" s="323">
        <v>2.9742000000000002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35.049999999999997</v>
      </c>
      <c r="D368" s="324">
        <v>35.1</v>
      </c>
      <c r="E368" s="324">
        <v>34.900000000000006</v>
      </c>
      <c r="F368" s="324">
        <v>34.750000000000007</v>
      </c>
      <c r="G368" s="324">
        <v>34.550000000000011</v>
      </c>
      <c r="H368" s="324">
        <v>35.25</v>
      </c>
      <c r="I368" s="324">
        <v>35.450000000000003</v>
      </c>
      <c r="J368" s="324">
        <v>35.599999999999994</v>
      </c>
      <c r="K368" s="323">
        <v>35.299999999999997</v>
      </c>
      <c r="L368" s="323">
        <v>34.950000000000003</v>
      </c>
      <c r="M368" s="323">
        <v>339.39693999999997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376.85</v>
      </c>
      <c r="D369" s="324">
        <v>378.9666666666667</v>
      </c>
      <c r="E369" s="324">
        <v>372.98333333333341</v>
      </c>
      <c r="F369" s="324">
        <v>369.11666666666673</v>
      </c>
      <c r="G369" s="324">
        <v>363.13333333333344</v>
      </c>
      <c r="H369" s="324">
        <v>382.83333333333337</v>
      </c>
      <c r="I369" s="324">
        <v>388.81666666666672</v>
      </c>
      <c r="J369" s="324">
        <v>392.68333333333334</v>
      </c>
      <c r="K369" s="323">
        <v>384.95</v>
      </c>
      <c r="L369" s="323">
        <v>375.1</v>
      </c>
      <c r="M369" s="323">
        <v>3.5873900000000001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259.14999999999998</v>
      </c>
      <c r="D370" s="324">
        <v>260.61666666666667</v>
      </c>
      <c r="E370" s="324">
        <v>256.13333333333333</v>
      </c>
      <c r="F370" s="324">
        <v>253.11666666666667</v>
      </c>
      <c r="G370" s="324">
        <v>248.63333333333333</v>
      </c>
      <c r="H370" s="324">
        <v>263.63333333333333</v>
      </c>
      <c r="I370" s="324">
        <v>268.11666666666667</v>
      </c>
      <c r="J370" s="324">
        <v>271.13333333333333</v>
      </c>
      <c r="K370" s="323">
        <v>265.10000000000002</v>
      </c>
      <c r="L370" s="323">
        <v>257.60000000000002</v>
      </c>
      <c r="M370" s="323">
        <v>3.7539799999999999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2364.4</v>
      </c>
      <c r="D371" s="324">
        <v>2364.7000000000003</v>
      </c>
      <c r="E371" s="324">
        <v>2343.7000000000007</v>
      </c>
      <c r="F371" s="324">
        <v>2323.0000000000005</v>
      </c>
      <c r="G371" s="324">
        <v>2302.0000000000009</v>
      </c>
      <c r="H371" s="324">
        <v>2385.4000000000005</v>
      </c>
      <c r="I371" s="324">
        <v>2406.3999999999996</v>
      </c>
      <c r="J371" s="324">
        <v>2427.1000000000004</v>
      </c>
      <c r="K371" s="323">
        <v>2385.6999999999998</v>
      </c>
      <c r="L371" s="323">
        <v>2344</v>
      </c>
      <c r="M371" s="323">
        <v>2.64676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949.5</v>
      </c>
      <c r="D372" s="324">
        <v>949.83333333333337</v>
      </c>
      <c r="E372" s="324">
        <v>924.66666666666674</v>
      </c>
      <c r="F372" s="324">
        <v>899.83333333333337</v>
      </c>
      <c r="G372" s="324">
        <v>874.66666666666674</v>
      </c>
      <c r="H372" s="324">
        <v>974.66666666666674</v>
      </c>
      <c r="I372" s="324">
        <v>999.83333333333348</v>
      </c>
      <c r="J372" s="324">
        <v>1024.6666666666667</v>
      </c>
      <c r="K372" s="323">
        <v>975</v>
      </c>
      <c r="L372" s="323">
        <v>925</v>
      </c>
      <c r="M372" s="323">
        <v>3.2909700000000002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2424.9</v>
      </c>
      <c r="D373" s="324">
        <v>2428.4499999999998</v>
      </c>
      <c r="E373" s="324">
        <v>2367.8999999999996</v>
      </c>
      <c r="F373" s="324">
        <v>2310.8999999999996</v>
      </c>
      <c r="G373" s="324">
        <v>2250.3499999999995</v>
      </c>
      <c r="H373" s="324">
        <v>2485.4499999999998</v>
      </c>
      <c r="I373" s="324">
        <v>2546</v>
      </c>
      <c r="J373" s="324">
        <v>2603</v>
      </c>
      <c r="K373" s="323">
        <v>2489</v>
      </c>
      <c r="L373" s="323">
        <v>2371.4499999999998</v>
      </c>
      <c r="M373" s="323">
        <v>4.2782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271.85000000000002</v>
      </c>
      <c r="D374" s="324">
        <v>273.36666666666667</v>
      </c>
      <c r="E374" s="324">
        <v>268.73333333333335</v>
      </c>
      <c r="F374" s="324">
        <v>265.61666666666667</v>
      </c>
      <c r="G374" s="324">
        <v>260.98333333333335</v>
      </c>
      <c r="H374" s="324">
        <v>276.48333333333335</v>
      </c>
      <c r="I374" s="324">
        <v>281.11666666666667</v>
      </c>
      <c r="J374" s="324">
        <v>284.23333333333335</v>
      </c>
      <c r="K374" s="323">
        <v>278</v>
      </c>
      <c r="L374" s="323">
        <v>270.25</v>
      </c>
      <c r="M374" s="323">
        <v>27.34601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216.8</v>
      </c>
      <c r="D375" s="324">
        <v>216.26666666666665</v>
      </c>
      <c r="E375" s="324">
        <v>215.2833333333333</v>
      </c>
      <c r="F375" s="324">
        <v>213.76666666666665</v>
      </c>
      <c r="G375" s="324">
        <v>212.7833333333333</v>
      </c>
      <c r="H375" s="324">
        <v>217.7833333333333</v>
      </c>
      <c r="I375" s="324">
        <v>218.76666666666665</v>
      </c>
      <c r="J375" s="324">
        <v>220.2833333333333</v>
      </c>
      <c r="K375" s="323">
        <v>217.25</v>
      </c>
      <c r="L375" s="323">
        <v>214.75</v>
      </c>
      <c r="M375" s="323">
        <v>77.4452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3521.25</v>
      </c>
      <c r="D376" s="324">
        <v>3510.4166666666665</v>
      </c>
      <c r="E376" s="324">
        <v>3455.833333333333</v>
      </c>
      <c r="F376" s="324">
        <v>3390.4166666666665</v>
      </c>
      <c r="G376" s="324">
        <v>3335.833333333333</v>
      </c>
      <c r="H376" s="324">
        <v>3575.833333333333</v>
      </c>
      <c r="I376" s="324">
        <v>3630.4166666666661</v>
      </c>
      <c r="J376" s="324">
        <v>3695.833333333333</v>
      </c>
      <c r="K376" s="323">
        <v>3565</v>
      </c>
      <c r="L376" s="323">
        <v>3445</v>
      </c>
      <c r="M376" s="323">
        <v>0.48197000000000001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398.45</v>
      </c>
      <c r="D377" s="324">
        <v>391.25</v>
      </c>
      <c r="E377" s="324">
        <v>380.3</v>
      </c>
      <c r="F377" s="324">
        <v>362.15000000000003</v>
      </c>
      <c r="G377" s="324">
        <v>351.20000000000005</v>
      </c>
      <c r="H377" s="324">
        <v>409.4</v>
      </c>
      <c r="I377" s="324">
        <v>420.35</v>
      </c>
      <c r="J377" s="324">
        <v>438.49999999999994</v>
      </c>
      <c r="K377" s="323">
        <v>402.2</v>
      </c>
      <c r="L377" s="323">
        <v>373.1</v>
      </c>
      <c r="M377" s="323">
        <v>23.10098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493.8</v>
      </c>
      <c r="D378" s="324">
        <v>490.41666666666669</v>
      </c>
      <c r="E378" s="324">
        <v>481.48333333333335</v>
      </c>
      <c r="F378" s="324">
        <v>469.16666666666669</v>
      </c>
      <c r="G378" s="324">
        <v>460.23333333333335</v>
      </c>
      <c r="H378" s="324">
        <v>502.73333333333335</v>
      </c>
      <c r="I378" s="324">
        <v>511.66666666666663</v>
      </c>
      <c r="J378" s="324">
        <v>523.98333333333335</v>
      </c>
      <c r="K378" s="323">
        <v>499.35</v>
      </c>
      <c r="L378" s="323">
        <v>478.1</v>
      </c>
      <c r="M378" s="323">
        <v>4.5300200000000004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634.25</v>
      </c>
      <c r="D379" s="324">
        <v>637.43333333333328</v>
      </c>
      <c r="E379" s="324">
        <v>628.01666666666654</v>
      </c>
      <c r="F379" s="324">
        <v>621.7833333333333</v>
      </c>
      <c r="G379" s="324">
        <v>612.36666666666656</v>
      </c>
      <c r="H379" s="324">
        <v>643.66666666666652</v>
      </c>
      <c r="I379" s="324">
        <v>653.08333333333326</v>
      </c>
      <c r="J379" s="324">
        <v>659.31666666666649</v>
      </c>
      <c r="K379" s="323">
        <v>646.85</v>
      </c>
      <c r="L379" s="323">
        <v>631.20000000000005</v>
      </c>
      <c r="M379" s="323">
        <v>2.3695900000000001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115.2</v>
      </c>
      <c r="D380" s="324">
        <v>115.76666666666667</v>
      </c>
      <c r="E380" s="324">
        <v>113.58333333333333</v>
      </c>
      <c r="F380" s="324">
        <v>111.96666666666667</v>
      </c>
      <c r="G380" s="324">
        <v>109.78333333333333</v>
      </c>
      <c r="H380" s="324">
        <v>117.38333333333333</v>
      </c>
      <c r="I380" s="324">
        <v>119.56666666666666</v>
      </c>
      <c r="J380" s="324">
        <v>121.18333333333332</v>
      </c>
      <c r="K380" s="323">
        <v>117.95</v>
      </c>
      <c r="L380" s="323">
        <v>114.15</v>
      </c>
      <c r="M380" s="323">
        <v>2.13144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1922.3</v>
      </c>
      <c r="D381" s="324">
        <v>1904.2666666666667</v>
      </c>
      <c r="E381" s="324">
        <v>1875.5333333333333</v>
      </c>
      <c r="F381" s="324">
        <v>1828.7666666666667</v>
      </c>
      <c r="G381" s="324">
        <v>1800.0333333333333</v>
      </c>
      <c r="H381" s="324">
        <v>1951.0333333333333</v>
      </c>
      <c r="I381" s="324">
        <v>1979.7666666666664</v>
      </c>
      <c r="J381" s="324">
        <v>2026.5333333333333</v>
      </c>
      <c r="K381" s="323">
        <v>1933</v>
      </c>
      <c r="L381" s="323">
        <v>1857.5</v>
      </c>
      <c r="M381" s="323">
        <v>20.056799999999999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659.05</v>
      </c>
      <c r="D382" s="324">
        <v>666.83333333333337</v>
      </c>
      <c r="E382" s="324">
        <v>645.66666666666674</v>
      </c>
      <c r="F382" s="324">
        <v>632.28333333333342</v>
      </c>
      <c r="G382" s="324">
        <v>611.11666666666679</v>
      </c>
      <c r="H382" s="324">
        <v>680.2166666666667</v>
      </c>
      <c r="I382" s="324">
        <v>701.38333333333344</v>
      </c>
      <c r="J382" s="324">
        <v>714.76666666666665</v>
      </c>
      <c r="K382" s="323">
        <v>688</v>
      </c>
      <c r="L382" s="323">
        <v>653.45000000000005</v>
      </c>
      <c r="M382" s="323">
        <v>7.6482299999999999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887.95</v>
      </c>
      <c r="D383" s="324">
        <v>887.48333333333323</v>
      </c>
      <c r="E383" s="324">
        <v>877.96666666666647</v>
      </c>
      <c r="F383" s="324">
        <v>867.98333333333323</v>
      </c>
      <c r="G383" s="324">
        <v>858.46666666666647</v>
      </c>
      <c r="H383" s="324">
        <v>897.46666666666647</v>
      </c>
      <c r="I383" s="324">
        <v>906.98333333333312</v>
      </c>
      <c r="J383" s="324">
        <v>916.96666666666647</v>
      </c>
      <c r="K383" s="323">
        <v>897</v>
      </c>
      <c r="L383" s="323">
        <v>877.5</v>
      </c>
      <c r="M383" s="323">
        <v>3.7276600000000002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84.1</v>
      </c>
      <c r="D384" s="324">
        <v>84.783333333333331</v>
      </c>
      <c r="E384" s="324">
        <v>83.316666666666663</v>
      </c>
      <c r="F384" s="324">
        <v>82.533333333333331</v>
      </c>
      <c r="G384" s="324">
        <v>81.066666666666663</v>
      </c>
      <c r="H384" s="324">
        <v>85.566666666666663</v>
      </c>
      <c r="I384" s="324">
        <v>87.033333333333331</v>
      </c>
      <c r="J384" s="324">
        <v>87.816666666666663</v>
      </c>
      <c r="K384" s="323">
        <v>86.25</v>
      </c>
      <c r="L384" s="323">
        <v>84</v>
      </c>
      <c r="M384" s="323">
        <v>15.581239999999999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194</v>
      </c>
      <c r="D385" s="324">
        <v>195.23333333333335</v>
      </c>
      <c r="E385" s="324">
        <v>191.76666666666671</v>
      </c>
      <c r="F385" s="324">
        <v>189.53333333333336</v>
      </c>
      <c r="G385" s="324">
        <v>186.06666666666672</v>
      </c>
      <c r="H385" s="324">
        <v>197.4666666666667</v>
      </c>
      <c r="I385" s="324">
        <v>200.93333333333334</v>
      </c>
      <c r="J385" s="324">
        <v>203.16666666666669</v>
      </c>
      <c r="K385" s="323">
        <v>198.7</v>
      </c>
      <c r="L385" s="323">
        <v>193</v>
      </c>
      <c r="M385" s="323">
        <v>13.941380000000001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691.1</v>
      </c>
      <c r="D386" s="324">
        <v>686.73333333333323</v>
      </c>
      <c r="E386" s="324">
        <v>677.36666666666645</v>
      </c>
      <c r="F386" s="324">
        <v>663.63333333333321</v>
      </c>
      <c r="G386" s="324">
        <v>654.26666666666642</v>
      </c>
      <c r="H386" s="324">
        <v>700.46666666666647</v>
      </c>
      <c r="I386" s="324">
        <v>709.83333333333326</v>
      </c>
      <c r="J386" s="324">
        <v>723.56666666666649</v>
      </c>
      <c r="K386" s="323">
        <v>696.1</v>
      </c>
      <c r="L386" s="323">
        <v>673</v>
      </c>
      <c r="M386" s="323">
        <v>1.12436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238.05</v>
      </c>
      <c r="D387" s="324">
        <v>239.18333333333331</v>
      </c>
      <c r="E387" s="324">
        <v>235.86666666666662</v>
      </c>
      <c r="F387" s="324">
        <v>233.68333333333331</v>
      </c>
      <c r="G387" s="324">
        <v>230.36666666666662</v>
      </c>
      <c r="H387" s="324">
        <v>241.36666666666662</v>
      </c>
      <c r="I387" s="324">
        <v>244.68333333333328</v>
      </c>
      <c r="J387" s="324">
        <v>246.86666666666662</v>
      </c>
      <c r="K387" s="323">
        <v>242.5</v>
      </c>
      <c r="L387" s="323">
        <v>237</v>
      </c>
      <c r="M387" s="323">
        <v>4.7424499999999998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768.05</v>
      </c>
      <c r="D388" s="324">
        <v>765.85</v>
      </c>
      <c r="E388" s="324">
        <v>752.6</v>
      </c>
      <c r="F388" s="324">
        <v>737.15</v>
      </c>
      <c r="G388" s="324">
        <v>723.9</v>
      </c>
      <c r="H388" s="324">
        <v>781.30000000000007</v>
      </c>
      <c r="I388" s="324">
        <v>794.55000000000007</v>
      </c>
      <c r="J388" s="324">
        <v>810.00000000000011</v>
      </c>
      <c r="K388" s="323">
        <v>779.1</v>
      </c>
      <c r="L388" s="323">
        <v>750.4</v>
      </c>
      <c r="M388" s="323">
        <v>11.63434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2593.35</v>
      </c>
      <c r="D389" s="324">
        <v>2560.1333333333337</v>
      </c>
      <c r="E389" s="324">
        <v>2515.2666666666673</v>
      </c>
      <c r="F389" s="324">
        <v>2437.1833333333338</v>
      </c>
      <c r="G389" s="324">
        <v>2392.3166666666675</v>
      </c>
      <c r="H389" s="324">
        <v>2638.2166666666672</v>
      </c>
      <c r="I389" s="324">
        <v>2683.083333333333</v>
      </c>
      <c r="J389" s="324">
        <v>2761.166666666667</v>
      </c>
      <c r="K389" s="323">
        <v>2605</v>
      </c>
      <c r="L389" s="323">
        <v>2482.0500000000002</v>
      </c>
      <c r="M389" s="323">
        <v>0.26522000000000001</v>
      </c>
      <c r="N389" s="1"/>
      <c r="O389" s="1"/>
    </row>
    <row r="390" spans="1:15" ht="12.75" customHeight="1">
      <c r="A390" s="30">
        <v>380</v>
      </c>
      <c r="B390" s="342" t="s">
        <v>893</v>
      </c>
      <c r="C390" s="323">
        <v>100.75</v>
      </c>
      <c r="D390" s="324">
        <v>100.81666666666666</v>
      </c>
      <c r="E390" s="324">
        <v>99.933333333333323</v>
      </c>
      <c r="F390" s="324">
        <v>99.11666666666666</v>
      </c>
      <c r="G390" s="324">
        <v>98.23333333333332</v>
      </c>
      <c r="H390" s="324">
        <v>101.63333333333333</v>
      </c>
      <c r="I390" s="324">
        <v>102.51666666666665</v>
      </c>
      <c r="J390" s="324">
        <v>103.33333333333333</v>
      </c>
      <c r="K390" s="323">
        <v>101.7</v>
      </c>
      <c r="L390" s="323">
        <v>100</v>
      </c>
      <c r="M390" s="323">
        <v>13.88095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130.19999999999999</v>
      </c>
      <c r="D391" s="324">
        <v>130.44999999999999</v>
      </c>
      <c r="E391" s="324">
        <v>128.79999999999998</v>
      </c>
      <c r="F391" s="324">
        <v>127.4</v>
      </c>
      <c r="G391" s="324">
        <v>125.75</v>
      </c>
      <c r="H391" s="324">
        <v>131.84999999999997</v>
      </c>
      <c r="I391" s="324">
        <v>133.49999999999994</v>
      </c>
      <c r="J391" s="324">
        <v>134.89999999999995</v>
      </c>
      <c r="K391" s="323">
        <v>132.1</v>
      </c>
      <c r="L391" s="323">
        <v>129.05000000000001</v>
      </c>
      <c r="M391" s="323">
        <v>101.59782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89.45</v>
      </c>
      <c r="D392" s="324">
        <v>90.216666666666654</v>
      </c>
      <c r="E392" s="324">
        <v>88.183333333333309</v>
      </c>
      <c r="F392" s="324">
        <v>86.916666666666657</v>
      </c>
      <c r="G392" s="324">
        <v>84.883333333333312</v>
      </c>
      <c r="H392" s="324">
        <v>91.483333333333306</v>
      </c>
      <c r="I392" s="324">
        <v>93.516666666666637</v>
      </c>
      <c r="J392" s="324">
        <v>94.783333333333303</v>
      </c>
      <c r="K392" s="323">
        <v>92.25</v>
      </c>
      <c r="L392" s="323">
        <v>88.95</v>
      </c>
      <c r="M392" s="323">
        <v>115.05341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123.05</v>
      </c>
      <c r="D393" s="324">
        <v>123.2</v>
      </c>
      <c r="E393" s="324">
        <v>122.45</v>
      </c>
      <c r="F393" s="324">
        <v>121.85</v>
      </c>
      <c r="G393" s="324">
        <v>121.1</v>
      </c>
      <c r="H393" s="324">
        <v>123.80000000000001</v>
      </c>
      <c r="I393" s="324">
        <v>124.55000000000001</v>
      </c>
      <c r="J393" s="324">
        <v>125.15000000000002</v>
      </c>
      <c r="K393" s="323">
        <v>123.95</v>
      </c>
      <c r="L393" s="323">
        <v>122.6</v>
      </c>
      <c r="M393" s="323">
        <v>50.045789999999997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144.94999999999999</v>
      </c>
      <c r="D394" s="324">
        <v>146.46666666666667</v>
      </c>
      <c r="E394" s="324">
        <v>142.93333333333334</v>
      </c>
      <c r="F394" s="324">
        <v>140.91666666666666</v>
      </c>
      <c r="G394" s="324">
        <v>137.38333333333333</v>
      </c>
      <c r="H394" s="324">
        <v>148.48333333333335</v>
      </c>
      <c r="I394" s="324">
        <v>152.01666666666671</v>
      </c>
      <c r="J394" s="324">
        <v>154.03333333333336</v>
      </c>
      <c r="K394" s="323">
        <v>150</v>
      </c>
      <c r="L394" s="323">
        <v>144.44999999999999</v>
      </c>
      <c r="M394" s="323">
        <v>29.81249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1066.3499999999999</v>
      </c>
      <c r="D395" s="324">
        <v>1073.6499999999999</v>
      </c>
      <c r="E395" s="324">
        <v>1052.7999999999997</v>
      </c>
      <c r="F395" s="324">
        <v>1039.2499999999998</v>
      </c>
      <c r="G395" s="324">
        <v>1018.3999999999996</v>
      </c>
      <c r="H395" s="324">
        <v>1087.1999999999998</v>
      </c>
      <c r="I395" s="324">
        <v>1108.0499999999997</v>
      </c>
      <c r="J395" s="324">
        <v>1121.5999999999999</v>
      </c>
      <c r="K395" s="323">
        <v>1094.5</v>
      </c>
      <c r="L395" s="323">
        <v>1060.0999999999999</v>
      </c>
      <c r="M395" s="323">
        <v>2.9281700000000002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2634.75</v>
      </c>
      <c r="D396" s="324">
        <v>2644.35</v>
      </c>
      <c r="E396" s="324">
        <v>2619</v>
      </c>
      <c r="F396" s="324">
        <v>2603.25</v>
      </c>
      <c r="G396" s="324">
        <v>2577.9</v>
      </c>
      <c r="H396" s="324">
        <v>2660.1</v>
      </c>
      <c r="I396" s="324">
        <v>2685.4499999999994</v>
      </c>
      <c r="J396" s="324">
        <v>2701.2</v>
      </c>
      <c r="K396" s="323">
        <v>2669.7</v>
      </c>
      <c r="L396" s="323">
        <v>2628.6</v>
      </c>
      <c r="M396" s="323">
        <v>61.027439999999999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612.95000000000005</v>
      </c>
      <c r="D397" s="324">
        <v>609.35</v>
      </c>
      <c r="E397" s="324">
        <v>599.25</v>
      </c>
      <c r="F397" s="324">
        <v>585.54999999999995</v>
      </c>
      <c r="G397" s="324">
        <v>575.44999999999993</v>
      </c>
      <c r="H397" s="324">
        <v>623.05000000000007</v>
      </c>
      <c r="I397" s="324">
        <v>633.1500000000002</v>
      </c>
      <c r="J397" s="324">
        <v>646.85000000000014</v>
      </c>
      <c r="K397" s="323">
        <v>619.45000000000005</v>
      </c>
      <c r="L397" s="323">
        <v>595.65</v>
      </c>
      <c r="M397" s="323">
        <v>2.3558500000000002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262.5</v>
      </c>
      <c r="D398" s="324">
        <v>259.73333333333335</v>
      </c>
      <c r="E398" s="324">
        <v>254.76666666666671</v>
      </c>
      <c r="F398" s="324">
        <v>247.03333333333336</v>
      </c>
      <c r="G398" s="324">
        <v>242.06666666666672</v>
      </c>
      <c r="H398" s="324">
        <v>267.4666666666667</v>
      </c>
      <c r="I398" s="324">
        <v>272.43333333333339</v>
      </c>
      <c r="J398" s="324">
        <v>280.16666666666669</v>
      </c>
      <c r="K398" s="323">
        <v>264.7</v>
      </c>
      <c r="L398" s="323">
        <v>252</v>
      </c>
      <c r="M398" s="323">
        <v>3.6061100000000001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911.6</v>
      </c>
      <c r="D399" s="324">
        <v>917.29999999999984</v>
      </c>
      <c r="E399" s="324">
        <v>901.84999999999968</v>
      </c>
      <c r="F399" s="324">
        <v>892.0999999999998</v>
      </c>
      <c r="G399" s="324">
        <v>876.64999999999964</v>
      </c>
      <c r="H399" s="324">
        <v>927.04999999999973</v>
      </c>
      <c r="I399" s="324">
        <v>942.49999999999977</v>
      </c>
      <c r="J399" s="324">
        <v>952.24999999999977</v>
      </c>
      <c r="K399" s="323">
        <v>932.75</v>
      </c>
      <c r="L399" s="323">
        <v>907.55</v>
      </c>
      <c r="M399" s="323">
        <v>0.59672999999999998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1542.3</v>
      </c>
      <c r="D400" s="324">
        <v>1559.2666666666667</v>
      </c>
      <c r="E400" s="324">
        <v>1519.5833333333333</v>
      </c>
      <c r="F400" s="324">
        <v>1496.8666666666666</v>
      </c>
      <c r="G400" s="324">
        <v>1457.1833333333332</v>
      </c>
      <c r="H400" s="324">
        <v>1581.9833333333333</v>
      </c>
      <c r="I400" s="324">
        <v>1621.6666666666667</v>
      </c>
      <c r="J400" s="324">
        <v>1644.3833333333334</v>
      </c>
      <c r="K400" s="323">
        <v>1598.95</v>
      </c>
      <c r="L400" s="323">
        <v>1536.55</v>
      </c>
      <c r="M400" s="323">
        <v>3.5448200000000001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32.700000000000003</v>
      </c>
      <c r="D401" s="324">
        <v>32.983333333333327</v>
      </c>
      <c r="E401" s="324">
        <v>32.316666666666656</v>
      </c>
      <c r="F401" s="324">
        <v>31.93333333333333</v>
      </c>
      <c r="G401" s="324">
        <v>31.266666666666659</v>
      </c>
      <c r="H401" s="324">
        <v>33.366666666666653</v>
      </c>
      <c r="I401" s="324">
        <v>34.033333333333324</v>
      </c>
      <c r="J401" s="324">
        <v>34.41666666666665</v>
      </c>
      <c r="K401" s="323">
        <v>33.65</v>
      </c>
      <c r="L401" s="323">
        <v>32.6</v>
      </c>
      <c r="M401" s="323">
        <v>40.699219999999997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98.55</v>
      </c>
      <c r="D402" s="324">
        <v>98.7</v>
      </c>
      <c r="E402" s="324">
        <v>97.850000000000009</v>
      </c>
      <c r="F402" s="324">
        <v>97.15</v>
      </c>
      <c r="G402" s="324">
        <v>96.300000000000011</v>
      </c>
      <c r="H402" s="324">
        <v>99.4</v>
      </c>
      <c r="I402" s="324">
        <v>100.25</v>
      </c>
      <c r="J402" s="324">
        <v>100.95</v>
      </c>
      <c r="K402" s="323">
        <v>99.55</v>
      </c>
      <c r="L402" s="323">
        <v>98</v>
      </c>
      <c r="M402" s="323">
        <v>308.67023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7499.45</v>
      </c>
      <c r="D403" s="324">
        <v>7501.8833333333323</v>
      </c>
      <c r="E403" s="324">
        <v>7472.116666666665</v>
      </c>
      <c r="F403" s="324">
        <v>7444.7833333333328</v>
      </c>
      <c r="G403" s="324">
        <v>7415.0166666666655</v>
      </c>
      <c r="H403" s="324">
        <v>7529.2166666666644</v>
      </c>
      <c r="I403" s="324">
        <v>7558.9833333333327</v>
      </c>
      <c r="J403" s="324">
        <v>7586.3166666666639</v>
      </c>
      <c r="K403" s="323">
        <v>7531.65</v>
      </c>
      <c r="L403" s="323">
        <v>7474.55</v>
      </c>
      <c r="M403" s="323">
        <v>0.19395000000000001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851.7</v>
      </c>
      <c r="D404" s="324">
        <v>856.93333333333339</v>
      </c>
      <c r="E404" s="324">
        <v>843.86666666666679</v>
      </c>
      <c r="F404" s="324">
        <v>836.03333333333342</v>
      </c>
      <c r="G404" s="324">
        <v>822.96666666666681</v>
      </c>
      <c r="H404" s="324">
        <v>864.76666666666677</v>
      </c>
      <c r="I404" s="324">
        <v>877.83333333333337</v>
      </c>
      <c r="J404" s="324">
        <v>885.66666666666674</v>
      </c>
      <c r="K404" s="323">
        <v>870</v>
      </c>
      <c r="L404" s="323">
        <v>849.1</v>
      </c>
      <c r="M404" s="323">
        <v>7.89954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1121.45</v>
      </c>
      <c r="D405" s="324">
        <v>1121.3</v>
      </c>
      <c r="E405" s="324">
        <v>1114.5999999999999</v>
      </c>
      <c r="F405" s="324">
        <v>1107.75</v>
      </c>
      <c r="G405" s="324">
        <v>1101.05</v>
      </c>
      <c r="H405" s="324">
        <v>1128.1499999999999</v>
      </c>
      <c r="I405" s="324">
        <v>1134.8500000000001</v>
      </c>
      <c r="J405" s="324">
        <v>1141.6999999999998</v>
      </c>
      <c r="K405" s="323">
        <v>1128</v>
      </c>
      <c r="L405" s="323">
        <v>1114.45</v>
      </c>
      <c r="M405" s="323">
        <v>7.4934200000000004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493.55</v>
      </c>
      <c r="D406" s="324">
        <v>494.43333333333334</v>
      </c>
      <c r="E406" s="324">
        <v>491.31666666666666</v>
      </c>
      <c r="F406" s="324">
        <v>489.08333333333331</v>
      </c>
      <c r="G406" s="324">
        <v>485.96666666666664</v>
      </c>
      <c r="H406" s="324">
        <v>496.66666666666669</v>
      </c>
      <c r="I406" s="324">
        <v>499.78333333333336</v>
      </c>
      <c r="J406" s="324">
        <v>502.01666666666671</v>
      </c>
      <c r="K406" s="323">
        <v>497.55</v>
      </c>
      <c r="L406" s="323">
        <v>492.2</v>
      </c>
      <c r="M406" s="323">
        <v>102.40982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1942</v>
      </c>
      <c r="D407" s="324">
        <v>1945</v>
      </c>
      <c r="E407" s="324">
        <v>1925</v>
      </c>
      <c r="F407" s="324">
        <v>1908</v>
      </c>
      <c r="G407" s="324">
        <v>1888</v>
      </c>
      <c r="H407" s="324">
        <v>1962</v>
      </c>
      <c r="I407" s="324">
        <v>1982</v>
      </c>
      <c r="J407" s="324">
        <v>1999</v>
      </c>
      <c r="K407" s="323">
        <v>1965</v>
      </c>
      <c r="L407" s="323">
        <v>1928</v>
      </c>
      <c r="M407" s="323">
        <v>2.1172399999999998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118.55</v>
      </c>
      <c r="D408" s="324">
        <v>118.78333333333332</v>
      </c>
      <c r="E408" s="324">
        <v>116.96666666666664</v>
      </c>
      <c r="F408" s="324">
        <v>115.38333333333333</v>
      </c>
      <c r="G408" s="324">
        <v>113.56666666666665</v>
      </c>
      <c r="H408" s="324">
        <v>120.36666666666663</v>
      </c>
      <c r="I408" s="324">
        <v>122.18333333333332</v>
      </c>
      <c r="J408" s="324">
        <v>123.76666666666662</v>
      </c>
      <c r="K408" s="323">
        <v>120.6</v>
      </c>
      <c r="L408" s="323">
        <v>117.2</v>
      </c>
      <c r="M408" s="323">
        <v>5.5000799999999996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115.35</v>
      </c>
      <c r="D409" s="324">
        <v>116.28333333333335</v>
      </c>
      <c r="E409" s="324">
        <v>114.06666666666669</v>
      </c>
      <c r="F409" s="324">
        <v>112.78333333333335</v>
      </c>
      <c r="G409" s="324">
        <v>110.56666666666669</v>
      </c>
      <c r="H409" s="324">
        <v>117.56666666666669</v>
      </c>
      <c r="I409" s="324">
        <v>119.78333333333336</v>
      </c>
      <c r="J409" s="324">
        <v>121.06666666666669</v>
      </c>
      <c r="K409" s="323">
        <v>118.5</v>
      </c>
      <c r="L409" s="323">
        <v>115</v>
      </c>
      <c r="M409" s="323">
        <v>7.9604600000000003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133.80000000000001</v>
      </c>
      <c r="D410" s="324">
        <v>135.15</v>
      </c>
      <c r="E410" s="324">
        <v>130.65</v>
      </c>
      <c r="F410" s="324">
        <v>127.5</v>
      </c>
      <c r="G410" s="324">
        <v>123</v>
      </c>
      <c r="H410" s="324">
        <v>138.30000000000001</v>
      </c>
      <c r="I410" s="324">
        <v>142.80000000000001</v>
      </c>
      <c r="J410" s="324">
        <v>145.95000000000002</v>
      </c>
      <c r="K410" s="323">
        <v>139.65</v>
      </c>
      <c r="L410" s="323">
        <v>132</v>
      </c>
      <c r="M410" s="323">
        <v>20.579329999999999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3474.8</v>
      </c>
      <c r="D411" s="324">
        <v>3469.2833333333333</v>
      </c>
      <c r="E411" s="324">
        <v>3428.5666666666666</v>
      </c>
      <c r="F411" s="324">
        <v>3382.3333333333335</v>
      </c>
      <c r="G411" s="324">
        <v>3341.6166666666668</v>
      </c>
      <c r="H411" s="324">
        <v>3515.5166666666664</v>
      </c>
      <c r="I411" s="324">
        <v>3556.2333333333327</v>
      </c>
      <c r="J411" s="324">
        <v>3602.4666666666662</v>
      </c>
      <c r="K411" s="323">
        <v>3510</v>
      </c>
      <c r="L411" s="323">
        <v>3423.05</v>
      </c>
      <c r="M411" s="323">
        <v>0.12146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615</v>
      </c>
      <c r="D412" s="324">
        <v>594.66666666666663</v>
      </c>
      <c r="E412" s="324">
        <v>574.33333333333326</v>
      </c>
      <c r="F412" s="324">
        <v>533.66666666666663</v>
      </c>
      <c r="G412" s="324">
        <v>513.33333333333326</v>
      </c>
      <c r="H412" s="324">
        <v>635.33333333333326</v>
      </c>
      <c r="I412" s="324">
        <v>655.66666666666652</v>
      </c>
      <c r="J412" s="324">
        <v>696.33333333333326</v>
      </c>
      <c r="K412" s="323">
        <v>615</v>
      </c>
      <c r="L412" s="323">
        <v>554</v>
      </c>
      <c r="M412" s="323">
        <v>6.88429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398.2</v>
      </c>
      <c r="D413" s="324">
        <v>400.06666666666666</v>
      </c>
      <c r="E413" s="324">
        <v>393.13333333333333</v>
      </c>
      <c r="F413" s="324">
        <v>388.06666666666666</v>
      </c>
      <c r="G413" s="324">
        <v>381.13333333333333</v>
      </c>
      <c r="H413" s="324">
        <v>405.13333333333333</v>
      </c>
      <c r="I413" s="324">
        <v>412.06666666666661</v>
      </c>
      <c r="J413" s="324">
        <v>417.13333333333333</v>
      </c>
      <c r="K413" s="323">
        <v>407</v>
      </c>
      <c r="L413" s="323">
        <v>395</v>
      </c>
      <c r="M413" s="323">
        <v>2.9807999999999999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24032.6</v>
      </c>
      <c r="D414" s="324">
        <v>24089.3</v>
      </c>
      <c r="E414" s="324">
        <v>23849.05</v>
      </c>
      <c r="F414" s="324">
        <v>23665.5</v>
      </c>
      <c r="G414" s="324">
        <v>23425.25</v>
      </c>
      <c r="H414" s="324">
        <v>24272.85</v>
      </c>
      <c r="I414" s="324">
        <v>24513.1</v>
      </c>
      <c r="J414" s="324">
        <v>24696.649999999998</v>
      </c>
      <c r="K414" s="323">
        <v>24329.55</v>
      </c>
      <c r="L414" s="323">
        <v>23905.75</v>
      </c>
      <c r="M414" s="323">
        <v>0.22006000000000001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1624.1</v>
      </c>
      <c r="D415" s="324">
        <v>1629.4000000000003</v>
      </c>
      <c r="E415" s="324">
        <v>1611.1000000000006</v>
      </c>
      <c r="F415" s="324">
        <v>1598.1000000000004</v>
      </c>
      <c r="G415" s="324">
        <v>1579.8000000000006</v>
      </c>
      <c r="H415" s="324">
        <v>1642.4000000000005</v>
      </c>
      <c r="I415" s="324">
        <v>1660.7000000000003</v>
      </c>
      <c r="J415" s="324">
        <v>1673.7000000000005</v>
      </c>
      <c r="K415" s="323">
        <v>1647.7</v>
      </c>
      <c r="L415" s="323">
        <v>1616.4</v>
      </c>
      <c r="M415" s="323">
        <v>0.19177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2368.1999999999998</v>
      </c>
      <c r="D416" s="324">
        <v>2352.5666666666666</v>
      </c>
      <c r="E416" s="324">
        <v>2327.1833333333334</v>
      </c>
      <c r="F416" s="324">
        <v>2286.166666666667</v>
      </c>
      <c r="G416" s="324">
        <v>2260.7833333333338</v>
      </c>
      <c r="H416" s="324">
        <v>2393.583333333333</v>
      </c>
      <c r="I416" s="324">
        <v>2418.9666666666662</v>
      </c>
      <c r="J416" s="324">
        <v>2459.9833333333327</v>
      </c>
      <c r="K416" s="323">
        <v>2377.9499999999998</v>
      </c>
      <c r="L416" s="323">
        <v>2311.5500000000002</v>
      </c>
      <c r="M416" s="323">
        <v>3.4833400000000001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485.05</v>
      </c>
      <c r="D417" s="324">
        <v>487.43333333333334</v>
      </c>
      <c r="E417" s="324">
        <v>479.91666666666669</v>
      </c>
      <c r="F417" s="324">
        <v>474.78333333333336</v>
      </c>
      <c r="G417" s="324">
        <v>467.26666666666671</v>
      </c>
      <c r="H417" s="324">
        <v>492.56666666666666</v>
      </c>
      <c r="I417" s="324">
        <v>500.08333333333331</v>
      </c>
      <c r="J417" s="324">
        <v>505.21666666666664</v>
      </c>
      <c r="K417" s="323">
        <v>494.95</v>
      </c>
      <c r="L417" s="323">
        <v>482.3</v>
      </c>
      <c r="M417" s="323">
        <v>0.48702000000000001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27.45</v>
      </c>
      <c r="D418" s="324">
        <v>27.566666666666666</v>
      </c>
      <c r="E418" s="324">
        <v>27.183333333333334</v>
      </c>
      <c r="F418" s="324">
        <v>26.916666666666668</v>
      </c>
      <c r="G418" s="324">
        <v>26.533333333333335</v>
      </c>
      <c r="H418" s="324">
        <v>27.833333333333332</v>
      </c>
      <c r="I418" s="324">
        <v>28.216666666666665</v>
      </c>
      <c r="J418" s="324">
        <v>28.483333333333331</v>
      </c>
      <c r="K418" s="323">
        <v>27.95</v>
      </c>
      <c r="L418" s="323">
        <v>27.3</v>
      </c>
      <c r="M418" s="323">
        <v>26.148949999999999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3534.4</v>
      </c>
      <c r="D419" s="324">
        <v>3526.7999999999997</v>
      </c>
      <c r="E419" s="324">
        <v>3498.5999999999995</v>
      </c>
      <c r="F419" s="324">
        <v>3462.7999999999997</v>
      </c>
      <c r="G419" s="324">
        <v>3434.5999999999995</v>
      </c>
      <c r="H419" s="324">
        <v>3562.5999999999995</v>
      </c>
      <c r="I419" s="324">
        <v>3590.7999999999993</v>
      </c>
      <c r="J419" s="324">
        <v>3626.5999999999995</v>
      </c>
      <c r="K419" s="323">
        <v>3555</v>
      </c>
      <c r="L419" s="323">
        <v>3491</v>
      </c>
      <c r="M419" s="323">
        <v>0.18329000000000001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707.75</v>
      </c>
      <c r="D420" s="324">
        <v>713.86666666666667</v>
      </c>
      <c r="E420" s="324">
        <v>698.38333333333333</v>
      </c>
      <c r="F420" s="324">
        <v>689.01666666666665</v>
      </c>
      <c r="G420" s="324">
        <v>673.5333333333333</v>
      </c>
      <c r="H420" s="324">
        <v>723.23333333333335</v>
      </c>
      <c r="I420" s="324">
        <v>738.7166666666667</v>
      </c>
      <c r="J420" s="324">
        <v>748.08333333333337</v>
      </c>
      <c r="K420" s="323">
        <v>729.35</v>
      </c>
      <c r="L420" s="323">
        <v>704.5</v>
      </c>
      <c r="M420" s="323">
        <v>3.3869799999999999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666.1</v>
      </c>
      <c r="D421" s="324">
        <v>675.38333333333333</v>
      </c>
      <c r="E421" s="324">
        <v>653.7166666666667</v>
      </c>
      <c r="F421" s="324">
        <v>641.33333333333337</v>
      </c>
      <c r="G421" s="324">
        <v>619.66666666666674</v>
      </c>
      <c r="H421" s="324">
        <v>687.76666666666665</v>
      </c>
      <c r="I421" s="324">
        <v>709.43333333333339</v>
      </c>
      <c r="J421" s="324">
        <v>721.81666666666661</v>
      </c>
      <c r="K421" s="323">
        <v>697.05</v>
      </c>
      <c r="L421" s="323">
        <v>663</v>
      </c>
      <c r="M421" s="323">
        <v>1.41632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2796.5</v>
      </c>
      <c r="D422" s="324">
        <v>2794.5</v>
      </c>
      <c r="E422" s="324">
        <v>2753</v>
      </c>
      <c r="F422" s="324">
        <v>2709.5</v>
      </c>
      <c r="G422" s="324">
        <v>2668</v>
      </c>
      <c r="H422" s="324">
        <v>2838</v>
      </c>
      <c r="I422" s="324">
        <v>2879.5</v>
      </c>
      <c r="J422" s="324">
        <v>2923</v>
      </c>
      <c r="K422" s="323">
        <v>2836</v>
      </c>
      <c r="L422" s="323">
        <v>2751</v>
      </c>
      <c r="M422" s="323">
        <v>0.31136999999999998</v>
      </c>
      <c r="N422" s="1"/>
      <c r="O422" s="1"/>
    </row>
    <row r="423" spans="1:15" ht="12.75" customHeight="1">
      <c r="A423" s="30">
        <v>413</v>
      </c>
      <c r="B423" s="342" t="s">
        <v>894</v>
      </c>
      <c r="C423" s="323">
        <v>679.45</v>
      </c>
      <c r="D423" s="324">
        <v>680.11666666666667</v>
      </c>
      <c r="E423" s="324">
        <v>671.33333333333337</v>
      </c>
      <c r="F423" s="324">
        <v>663.2166666666667</v>
      </c>
      <c r="G423" s="324">
        <v>654.43333333333339</v>
      </c>
      <c r="H423" s="324">
        <v>688.23333333333335</v>
      </c>
      <c r="I423" s="324">
        <v>697.01666666666665</v>
      </c>
      <c r="J423" s="324">
        <v>705.13333333333333</v>
      </c>
      <c r="K423" s="323">
        <v>688.9</v>
      </c>
      <c r="L423" s="323">
        <v>672</v>
      </c>
      <c r="M423" s="323">
        <v>6.96997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739.4</v>
      </c>
      <c r="D424" s="324">
        <v>743.80000000000007</v>
      </c>
      <c r="E424" s="324">
        <v>730.60000000000014</v>
      </c>
      <c r="F424" s="324">
        <v>721.80000000000007</v>
      </c>
      <c r="G424" s="324">
        <v>708.60000000000014</v>
      </c>
      <c r="H424" s="324">
        <v>752.60000000000014</v>
      </c>
      <c r="I424" s="324">
        <v>765.80000000000018</v>
      </c>
      <c r="J424" s="324">
        <v>774.60000000000014</v>
      </c>
      <c r="K424" s="323">
        <v>757</v>
      </c>
      <c r="L424" s="323">
        <v>735</v>
      </c>
      <c r="M424" s="323">
        <v>1.1511400000000001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331.9</v>
      </c>
      <c r="D425" s="324">
        <v>336.06666666666666</v>
      </c>
      <c r="E425" s="324">
        <v>326.23333333333335</v>
      </c>
      <c r="F425" s="324">
        <v>320.56666666666666</v>
      </c>
      <c r="G425" s="324">
        <v>310.73333333333335</v>
      </c>
      <c r="H425" s="324">
        <v>341.73333333333335</v>
      </c>
      <c r="I425" s="324">
        <v>351.56666666666672</v>
      </c>
      <c r="J425" s="324">
        <v>357.23333333333335</v>
      </c>
      <c r="K425" s="323">
        <v>345.9</v>
      </c>
      <c r="L425" s="323">
        <v>330.4</v>
      </c>
      <c r="M425" s="323">
        <v>2.8803200000000002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296.95</v>
      </c>
      <c r="D426" s="324">
        <v>300.13333333333333</v>
      </c>
      <c r="E426" s="324">
        <v>292.46666666666664</v>
      </c>
      <c r="F426" s="324">
        <v>287.98333333333329</v>
      </c>
      <c r="G426" s="324">
        <v>280.31666666666661</v>
      </c>
      <c r="H426" s="324">
        <v>304.61666666666667</v>
      </c>
      <c r="I426" s="324">
        <v>312.28333333333342</v>
      </c>
      <c r="J426" s="324">
        <v>316.76666666666671</v>
      </c>
      <c r="K426" s="323">
        <v>307.8</v>
      </c>
      <c r="L426" s="323">
        <v>295.64999999999998</v>
      </c>
      <c r="M426" s="323">
        <v>4.9969799999999998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54.4</v>
      </c>
      <c r="D427" s="324">
        <v>54.65</v>
      </c>
      <c r="E427" s="324">
        <v>53.65</v>
      </c>
      <c r="F427" s="324">
        <v>52.9</v>
      </c>
      <c r="G427" s="324">
        <v>51.9</v>
      </c>
      <c r="H427" s="324">
        <v>55.4</v>
      </c>
      <c r="I427" s="324">
        <v>56.4</v>
      </c>
      <c r="J427" s="324">
        <v>57.15</v>
      </c>
      <c r="K427" s="323">
        <v>55.65</v>
      </c>
      <c r="L427" s="323">
        <v>53.9</v>
      </c>
      <c r="M427" s="323">
        <v>63.387450000000001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2679.35</v>
      </c>
      <c r="D428" s="324">
        <v>2685.8166666666666</v>
      </c>
      <c r="E428" s="324">
        <v>2638.7833333333333</v>
      </c>
      <c r="F428" s="324">
        <v>2598.2166666666667</v>
      </c>
      <c r="G428" s="324">
        <v>2551.1833333333334</v>
      </c>
      <c r="H428" s="324">
        <v>2726.3833333333332</v>
      </c>
      <c r="I428" s="324">
        <v>2773.4166666666661</v>
      </c>
      <c r="J428" s="324">
        <v>2813.9833333333331</v>
      </c>
      <c r="K428" s="323">
        <v>2732.85</v>
      </c>
      <c r="L428" s="323">
        <v>2645.25</v>
      </c>
      <c r="M428" s="323">
        <v>9.1857399999999991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1134.8499999999999</v>
      </c>
      <c r="D429" s="324">
        <v>1132.75</v>
      </c>
      <c r="E429" s="324">
        <v>1121.0999999999999</v>
      </c>
      <c r="F429" s="324">
        <v>1107.3499999999999</v>
      </c>
      <c r="G429" s="324">
        <v>1095.6999999999998</v>
      </c>
      <c r="H429" s="324">
        <v>1146.5</v>
      </c>
      <c r="I429" s="324">
        <v>1158.1500000000001</v>
      </c>
      <c r="J429" s="324">
        <v>1171.9000000000001</v>
      </c>
      <c r="K429" s="323">
        <v>1144.4000000000001</v>
      </c>
      <c r="L429" s="323">
        <v>1119</v>
      </c>
      <c r="M429" s="323">
        <v>8.7433700000000005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346.6</v>
      </c>
      <c r="D430" s="324">
        <v>350.11666666666662</v>
      </c>
      <c r="E430" s="324">
        <v>341.38333333333321</v>
      </c>
      <c r="F430" s="324">
        <v>336.16666666666657</v>
      </c>
      <c r="G430" s="324">
        <v>327.43333333333317</v>
      </c>
      <c r="H430" s="324">
        <v>355.33333333333326</v>
      </c>
      <c r="I430" s="324">
        <v>364.06666666666672</v>
      </c>
      <c r="J430" s="324">
        <v>369.2833333333333</v>
      </c>
      <c r="K430" s="323">
        <v>358.85</v>
      </c>
      <c r="L430" s="323">
        <v>344.9</v>
      </c>
      <c r="M430" s="323">
        <v>6.36531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89.6</v>
      </c>
      <c r="D431" s="324">
        <v>90.516666666666666</v>
      </c>
      <c r="E431" s="324">
        <v>88.033333333333331</v>
      </c>
      <c r="F431" s="324">
        <v>86.466666666666669</v>
      </c>
      <c r="G431" s="324">
        <v>83.983333333333334</v>
      </c>
      <c r="H431" s="324">
        <v>92.083333333333329</v>
      </c>
      <c r="I431" s="324">
        <v>94.566666666666649</v>
      </c>
      <c r="J431" s="324">
        <v>96.133333333333326</v>
      </c>
      <c r="K431" s="323">
        <v>93</v>
      </c>
      <c r="L431" s="323">
        <v>88.95</v>
      </c>
      <c r="M431" s="323">
        <v>1.98393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224.45</v>
      </c>
      <c r="D432" s="324">
        <v>225.86666666666665</v>
      </c>
      <c r="E432" s="324">
        <v>221.0333333333333</v>
      </c>
      <c r="F432" s="324">
        <v>217.61666666666665</v>
      </c>
      <c r="G432" s="324">
        <v>212.7833333333333</v>
      </c>
      <c r="H432" s="324">
        <v>229.2833333333333</v>
      </c>
      <c r="I432" s="324">
        <v>234.11666666666662</v>
      </c>
      <c r="J432" s="324">
        <v>237.5333333333333</v>
      </c>
      <c r="K432" s="323">
        <v>230.7</v>
      </c>
      <c r="L432" s="323">
        <v>222.45</v>
      </c>
      <c r="M432" s="323">
        <v>6.9582899999999999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520.95000000000005</v>
      </c>
      <c r="D433" s="324">
        <v>524.9666666666667</v>
      </c>
      <c r="E433" s="324">
        <v>514.43333333333339</v>
      </c>
      <c r="F433" s="324">
        <v>507.91666666666674</v>
      </c>
      <c r="G433" s="324">
        <v>497.38333333333344</v>
      </c>
      <c r="H433" s="324">
        <v>531.48333333333335</v>
      </c>
      <c r="I433" s="324">
        <v>542.01666666666665</v>
      </c>
      <c r="J433" s="324">
        <v>548.5333333333333</v>
      </c>
      <c r="K433" s="323">
        <v>535.5</v>
      </c>
      <c r="L433" s="323">
        <v>518.45000000000005</v>
      </c>
      <c r="M433" s="323">
        <v>1.2032099999999999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448.5</v>
      </c>
      <c r="D434" s="324">
        <v>441.65000000000003</v>
      </c>
      <c r="E434" s="324">
        <v>430.30000000000007</v>
      </c>
      <c r="F434" s="324">
        <v>412.1</v>
      </c>
      <c r="G434" s="324">
        <v>400.75000000000006</v>
      </c>
      <c r="H434" s="324">
        <v>459.85000000000008</v>
      </c>
      <c r="I434" s="324">
        <v>471.2000000000001</v>
      </c>
      <c r="J434" s="324">
        <v>489.40000000000009</v>
      </c>
      <c r="K434" s="323">
        <v>453</v>
      </c>
      <c r="L434" s="323">
        <v>423.45</v>
      </c>
      <c r="M434" s="323">
        <v>15.118069999999999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1940.2</v>
      </c>
      <c r="D435" s="324">
        <v>1924.3999999999999</v>
      </c>
      <c r="E435" s="324">
        <v>1900.7999999999997</v>
      </c>
      <c r="F435" s="324">
        <v>1861.3999999999999</v>
      </c>
      <c r="G435" s="324">
        <v>1837.7999999999997</v>
      </c>
      <c r="H435" s="324">
        <v>1963.7999999999997</v>
      </c>
      <c r="I435" s="324">
        <v>1987.3999999999996</v>
      </c>
      <c r="J435" s="324">
        <v>2026.7999999999997</v>
      </c>
      <c r="K435" s="323">
        <v>1948</v>
      </c>
      <c r="L435" s="323">
        <v>1885</v>
      </c>
      <c r="M435" s="323">
        <v>0.31922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899.8</v>
      </c>
      <c r="D436" s="324">
        <v>920.04999999999984</v>
      </c>
      <c r="E436" s="324">
        <v>865.29999999999973</v>
      </c>
      <c r="F436" s="324">
        <v>830.79999999999984</v>
      </c>
      <c r="G436" s="324">
        <v>776.04999999999973</v>
      </c>
      <c r="H436" s="324">
        <v>954.54999999999973</v>
      </c>
      <c r="I436" s="324">
        <v>1009.3</v>
      </c>
      <c r="J436" s="324">
        <v>1043.7999999999997</v>
      </c>
      <c r="K436" s="323">
        <v>974.8</v>
      </c>
      <c r="L436" s="323">
        <v>885.55</v>
      </c>
      <c r="M436" s="323">
        <v>5.1315200000000001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914.75</v>
      </c>
      <c r="D437" s="324">
        <v>917.51666666666677</v>
      </c>
      <c r="E437" s="324">
        <v>908.03333333333353</v>
      </c>
      <c r="F437" s="324">
        <v>901.31666666666672</v>
      </c>
      <c r="G437" s="324">
        <v>891.83333333333348</v>
      </c>
      <c r="H437" s="324">
        <v>924.23333333333358</v>
      </c>
      <c r="I437" s="324">
        <v>933.71666666666692</v>
      </c>
      <c r="J437" s="324">
        <v>940.43333333333362</v>
      </c>
      <c r="K437" s="323">
        <v>927</v>
      </c>
      <c r="L437" s="323">
        <v>910.8</v>
      </c>
      <c r="M437" s="323">
        <v>19.017050000000001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436.75</v>
      </c>
      <c r="D438" s="324">
        <v>438.91666666666669</v>
      </c>
      <c r="E438" s="324">
        <v>426.83333333333337</v>
      </c>
      <c r="F438" s="324">
        <v>416.91666666666669</v>
      </c>
      <c r="G438" s="324">
        <v>404.83333333333337</v>
      </c>
      <c r="H438" s="324">
        <v>448.83333333333337</v>
      </c>
      <c r="I438" s="324">
        <v>460.91666666666674</v>
      </c>
      <c r="J438" s="324">
        <v>470.83333333333337</v>
      </c>
      <c r="K438" s="323">
        <v>451</v>
      </c>
      <c r="L438" s="323">
        <v>429</v>
      </c>
      <c r="M438" s="323">
        <v>7.4771099999999997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489.85</v>
      </c>
      <c r="D439" s="324">
        <v>490.34999999999997</v>
      </c>
      <c r="E439" s="324">
        <v>483.74999999999994</v>
      </c>
      <c r="F439" s="324">
        <v>477.65</v>
      </c>
      <c r="G439" s="324">
        <v>471.04999999999995</v>
      </c>
      <c r="H439" s="324">
        <v>496.44999999999993</v>
      </c>
      <c r="I439" s="324">
        <v>503.04999999999995</v>
      </c>
      <c r="J439" s="324">
        <v>509.14999999999992</v>
      </c>
      <c r="K439" s="323">
        <v>496.95</v>
      </c>
      <c r="L439" s="323">
        <v>484.25</v>
      </c>
      <c r="M439" s="323">
        <v>18.07751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925.55</v>
      </c>
      <c r="D440" s="324">
        <v>924.41666666666663</v>
      </c>
      <c r="E440" s="324">
        <v>894.33333333333326</v>
      </c>
      <c r="F440" s="324">
        <v>863.11666666666667</v>
      </c>
      <c r="G440" s="324">
        <v>833.0333333333333</v>
      </c>
      <c r="H440" s="324">
        <v>955.63333333333321</v>
      </c>
      <c r="I440" s="324">
        <v>985.71666666666647</v>
      </c>
      <c r="J440" s="324">
        <v>1016.9333333333332</v>
      </c>
      <c r="K440" s="323">
        <v>954.5</v>
      </c>
      <c r="L440" s="323">
        <v>893.2</v>
      </c>
      <c r="M440" s="323">
        <v>2.3692600000000001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342.2</v>
      </c>
      <c r="D441" s="324">
        <v>344.88333333333338</v>
      </c>
      <c r="E441" s="324">
        <v>335.31666666666678</v>
      </c>
      <c r="F441" s="324">
        <v>328.43333333333339</v>
      </c>
      <c r="G441" s="324">
        <v>318.86666666666679</v>
      </c>
      <c r="H441" s="324">
        <v>351.76666666666677</v>
      </c>
      <c r="I441" s="324">
        <v>361.33333333333337</v>
      </c>
      <c r="J441" s="324">
        <v>368.21666666666675</v>
      </c>
      <c r="K441" s="323">
        <v>354.45</v>
      </c>
      <c r="L441" s="323">
        <v>338</v>
      </c>
      <c r="M441" s="323">
        <v>0.96052000000000004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2047.2</v>
      </c>
      <c r="D442" s="324">
        <v>2033.4833333333333</v>
      </c>
      <c r="E442" s="324">
        <v>2001.0166666666669</v>
      </c>
      <c r="F442" s="324">
        <v>1954.8333333333335</v>
      </c>
      <c r="G442" s="324">
        <v>1922.366666666667</v>
      </c>
      <c r="H442" s="324">
        <v>2079.666666666667</v>
      </c>
      <c r="I442" s="324">
        <v>2112.1333333333332</v>
      </c>
      <c r="J442" s="324">
        <v>2158.3166666666666</v>
      </c>
      <c r="K442" s="323">
        <v>2065.9499999999998</v>
      </c>
      <c r="L442" s="323">
        <v>1987.3</v>
      </c>
      <c r="M442" s="323">
        <v>1.62635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618.45000000000005</v>
      </c>
      <c r="D443" s="324">
        <v>615.81666666666672</v>
      </c>
      <c r="E443" s="324">
        <v>606.63333333333344</v>
      </c>
      <c r="F443" s="324">
        <v>594.81666666666672</v>
      </c>
      <c r="G443" s="324">
        <v>585.63333333333344</v>
      </c>
      <c r="H443" s="324">
        <v>627.63333333333344</v>
      </c>
      <c r="I443" s="324">
        <v>636.81666666666661</v>
      </c>
      <c r="J443" s="324">
        <v>648.63333333333344</v>
      </c>
      <c r="K443" s="323">
        <v>625</v>
      </c>
      <c r="L443" s="323">
        <v>604</v>
      </c>
      <c r="M443" s="323">
        <v>3.1541999999999999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9.15</v>
      </c>
      <c r="D444" s="324">
        <v>9.2333333333333343</v>
      </c>
      <c r="E444" s="324">
        <v>9.0166666666666693</v>
      </c>
      <c r="F444" s="324">
        <v>8.8833333333333346</v>
      </c>
      <c r="G444" s="324">
        <v>8.6666666666666696</v>
      </c>
      <c r="H444" s="324">
        <v>9.3666666666666689</v>
      </c>
      <c r="I444" s="324">
        <v>9.5833333333333339</v>
      </c>
      <c r="J444" s="324">
        <v>9.7166666666666686</v>
      </c>
      <c r="K444" s="323">
        <v>9.4499999999999993</v>
      </c>
      <c r="L444" s="323">
        <v>9.1</v>
      </c>
      <c r="M444" s="323">
        <v>201.255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318.05</v>
      </c>
      <c r="D445" s="324">
        <v>318.8</v>
      </c>
      <c r="E445" s="324">
        <v>314.5</v>
      </c>
      <c r="F445" s="324">
        <v>310.95</v>
      </c>
      <c r="G445" s="324">
        <v>306.64999999999998</v>
      </c>
      <c r="H445" s="324">
        <v>322.35000000000002</v>
      </c>
      <c r="I445" s="324">
        <v>326.65000000000009</v>
      </c>
      <c r="J445" s="324">
        <v>330.20000000000005</v>
      </c>
      <c r="K445" s="323">
        <v>323.10000000000002</v>
      </c>
      <c r="L445" s="323">
        <v>315.25</v>
      </c>
      <c r="M445" s="323">
        <v>6.3973300000000002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1097.9000000000001</v>
      </c>
      <c r="D446" s="324">
        <v>1092.3</v>
      </c>
      <c r="E446" s="324">
        <v>1079.5999999999999</v>
      </c>
      <c r="F446" s="324">
        <v>1061.3</v>
      </c>
      <c r="G446" s="324">
        <v>1048.5999999999999</v>
      </c>
      <c r="H446" s="324">
        <v>1110.5999999999999</v>
      </c>
      <c r="I446" s="324">
        <v>1123.3000000000002</v>
      </c>
      <c r="J446" s="324">
        <v>1141.5999999999999</v>
      </c>
      <c r="K446" s="323">
        <v>1105</v>
      </c>
      <c r="L446" s="323">
        <v>1074</v>
      </c>
      <c r="M446" s="323">
        <v>0.57621999999999995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597.6</v>
      </c>
      <c r="D447" s="324">
        <v>598.36666666666667</v>
      </c>
      <c r="E447" s="324">
        <v>591.73333333333335</v>
      </c>
      <c r="F447" s="324">
        <v>585.86666666666667</v>
      </c>
      <c r="G447" s="324">
        <v>579.23333333333335</v>
      </c>
      <c r="H447" s="324">
        <v>604.23333333333335</v>
      </c>
      <c r="I447" s="324">
        <v>610.86666666666679</v>
      </c>
      <c r="J447" s="324">
        <v>616.73333333333335</v>
      </c>
      <c r="K447" s="323">
        <v>605</v>
      </c>
      <c r="L447" s="323">
        <v>592.5</v>
      </c>
      <c r="M447" s="323">
        <v>2.54223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1525.95</v>
      </c>
      <c r="D448" s="324">
        <v>1499.2333333333333</v>
      </c>
      <c r="E448" s="324">
        <v>1458.5166666666667</v>
      </c>
      <c r="F448" s="324">
        <v>1391.0833333333333</v>
      </c>
      <c r="G448" s="324">
        <v>1350.3666666666666</v>
      </c>
      <c r="H448" s="324">
        <v>1566.6666666666667</v>
      </c>
      <c r="I448" s="324">
        <v>1607.3833333333334</v>
      </c>
      <c r="J448" s="324">
        <v>1674.8166666666668</v>
      </c>
      <c r="K448" s="323">
        <v>1539.95</v>
      </c>
      <c r="L448" s="323">
        <v>1431.8</v>
      </c>
      <c r="M448" s="323">
        <v>5.4663199999999996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10822.5</v>
      </c>
      <c r="D449" s="324">
        <v>10824.699999999999</v>
      </c>
      <c r="E449" s="324">
        <v>10547.799999999997</v>
      </c>
      <c r="F449" s="324">
        <v>10273.099999999999</v>
      </c>
      <c r="G449" s="324">
        <v>9996.1999999999971</v>
      </c>
      <c r="H449" s="324">
        <v>11099.399999999998</v>
      </c>
      <c r="I449" s="324">
        <v>11376.3</v>
      </c>
      <c r="J449" s="324">
        <v>11650.999999999998</v>
      </c>
      <c r="K449" s="323">
        <v>11101.6</v>
      </c>
      <c r="L449" s="323">
        <v>10550</v>
      </c>
      <c r="M449" s="323">
        <v>2.8049999999999999E-2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974.35</v>
      </c>
      <c r="D450" s="324">
        <v>978.38333333333333</v>
      </c>
      <c r="E450" s="324">
        <v>966.9666666666667</v>
      </c>
      <c r="F450" s="324">
        <v>959.58333333333337</v>
      </c>
      <c r="G450" s="324">
        <v>948.16666666666674</v>
      </c>
      <c r="H450" s="324">
        <v>985.76666666666665</v>
      </c>
      <c r="I450" s="324">
        <v>997.18333333333339</v>
      </c>
      <c r="J450" s="324">
        <v>1004.5666666666666</v>
      </c>
      <c r="K450" s="323">
        <v>989.8</v>
      </c>
      <c r="L450" s="323">
        <v>971</v>
      </c>
      <c r="M450" s="323">
        <v>7.6123500000000002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216.8</v>
      </c>
      <c r="D451" s="324">
        <v>216.83333333333334</v>
      </c>
      <c r="E451" s="324">
        <v>214.9666666666667</v>
      </c>
      <c r="F451" s="324">
        <v>213.13333333333335</v>
      </c>
      <c r="G451" s="324">
        <v>211.26666666666671</v>
      </c>
      <c r="H451" s="324">
        <v>218.66666666666669</v>
      </c>
      <c r="I451" s="324">
        <v>220.5333333333333</v>
      </c>
      <c r="J451" s="324">
        <v>222.36666666666667</v>
      </c>
      <c r="K451" s="323">
        <v>218.7</v>
      </c>
      <c r="L451" s="323">
        <v>215</v>
      </c>
      <c r="M451" s="323">
        <v>33.072249999999997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1228.5999999999999</v>
      </c>
      <c r="D452" s="324">
        <v>1207.8666666666666</v>
      </c>
      <c r="E452" s="324">
        <v>1179.7333333333331</v>
      </c>
      <c r="F452" s="324">
        <v>1130.8666666666666</v>
      </c>
      <c r="G452" s="324">
        <v>1102.7333333333331</v>
      </c>
      <c r="H452" s="324">
        <v>1256.7333333333331</v>
      </c>
      <c r="I452" s="324">
        <v>1284.8666666666668</v>
      </c>
      <c r="J452" s="324">
        <v>1333.7333333333331</v>
      </c>
      <c r="K452" s="323">
        <v>1236</v>
      </c>
      <c r="L452" s="323">
        <v>1159</v>
      </c>
      <c r="M452" s="323">
        <v>26.589479999999998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777.4</v>
      </c>
      <c r="D453" s="324">
        <v>774.43333333333339</v>
      </c>
      <c r="E453" s="324">
        <v>768.86666666666679</v>
      </c>
      <c r="F453" s="324">
        <v>760.33333333333337</v>
      </c>
      <c r="G453" s="324">
        <v>754.76666666666677</v>
      </c>
      <c r="H453" s="324">
        <v>782.96666666666681</v>
      </c>
      <c r="I453" s="324">
        <v>788.53333333333342</v>
      </c>
      <c r="J453" s="324">
        <v>797.06666666666683</v>
      </c>
      <c r="K453" s="323">
        <v>780</v>
      </c>
      <c r="L453" s="323">
        <v>765.9</v>
      </c>
      <c r="M453" s="323">
        <v>28.921330000000001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8840.15</v>
      </c>
      <c r="D454" s="324">
        <v>9016.8833333333332</v>
      </c>
      <c r="E454" s="324">
        <v>8613.7666666666664</v>
      </c>
      <c r="F454" s="324">
        <v>8387.3833333333332</v>
      </c>
      <c r="G454" s="324">
        <v>7984.2666666666664</v>
      </c>
      <c r="H454" s="324">
        <v>9243.2666666666664</v>
      </c>
      <c r="I454" s="324">
        <v>9646.3833333333314</v>
      </c>
      <c r="J454" s="324">
        <v>9872.7666666666664</v>
      </c>
      <c r="K454" s="323">
        <v>9420</v>
      </c>
      <c r="L454" s="323">
        <v>8790.5</v>
      </c>
      <c r="M454" s="323">
        <v>20.860420000000001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433.75</v>
      </c>
      <c r="D455" s="324">
        <v>434.88333333333338</v>
      </c>
      <c r="E455" s="324">
        <v>431.46666666666675</v>
      </c>
      <c r="F455" s="324">
        <v>429.18333333333339</v>
      </c>
      <c r="G455" s="324">
        <v>425.76666666666677</v>
      </c>
      <c r="H455" s="324">
        <v>437.16666666666674</v>
      </c>
      <c r="I455" s="324">
        <v>440.58333333333337</v>
      </c>
      <c r="J455" s="324">
        <v>442.86666666666673</v>
      </c>
      <c r="K455" s="323">
        <v>438.3</v>
      </c>
      <c r="L455" s="323">
        <v>432.6</v>
      </c>
      <c r="M455" s="323">
        <v>142.48044999999999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206.5</v>
      </c>
      <c r="D456" s="324">
        <v>206.5</v>
      </c>
      <c r="E456" s="324">
        <v>205.2</v>
      </c>
      <c r="F456" s="324">
        <v>203.89999999999998</v>
      </c>
      <c r="G456" s="324">
        <v>202.59999999999997</v>
      </c>
      <c r="H456" s="324">
        <v>207.8</v>
      </c>
      <c r="I456" s="324">
        <v>209.10000000000002</v>
      </c>
      <c r="J456" s="324">
        <v>210.40000000000003</v>
      </c>
      <c r="K456" s="323">
        <v>207.8</v>
      </c>
      <c r="L456" s="323">
        <v>205.2</v>
      </c>
      <c r="M456" s="323">
        <v>19.597380000000001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238.65</v>
      </c>
      <c r="D457" s="324">
        <v>239.73333333333335</v>
      </c>
      <c r="E457" s="324">
        <v>236.56666666666669</v>
      </c>
      <c r="F457" s="324">
        <v>234.48333333333335</v>
      </c>
      <c r="G457" s="324">
        <v>231.31666666666669</v>
      </c>
      <c r="H457" s="324">
        <v>241.81666666666669</v>
      </c>
      <c r="I457" s="324">
        <v>244.98333333333332</v>
      </c>
      <c r="J457" s="324">
        <v>247.06666666666669</v>
      </c>
      <c r="K457" s="323">
        <v>242.9</v>
      </c>
      <c r="L457" s="323">
        <v>237.65</v>
      </c>
      <c r="M457" s="323">
        <v>139.56013999999999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1307.2</v>
      </c>
      <c r="D458" s="324">
        <v>1309.25</v>
      </c>
      <c r="E458" s="324">
        <v>1298.05</v>
      </c>
      <c r="F458" s="324">
        <v>1288.8999999999999</v>
      </c>
      <c r="G458" s="324">
        <v>1277.6999999999998</v>
      </c>
      <c r="H458" s="324">
        <v>1318.4</v>
      </c>
      <c r="I458" s="324">
        <v>1329.6</v>
      </c>
      <c r="J458" s="324">
        <v>1338.7500000000002</v>
      </c>
      <c r="K458" s="323">
        <v>1320.45</v>
      </c>
      <c r="L458" s="323">
        <v>1300.0999999999999</v>
      </c>
      <c r="M458" s="323">
        <v>40.067950000000003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718.65</v>
      </c>
      <c r="D459" s="324">
        <v>725.55000000000007</v>
      </c>
      <c r="E459" s="324">
        <v>709.10000000000014</v>
      </c>
      <c r="F459" s="324">
        <v>699.55000000000007</v>
      </c>
      <c r="G459" s="324">
        <v>683.10000000000014</v>
      </c>
      <c r="H459" s="324">
        <v>735.10000000000014</v>
      </c>
      <c r="I459" s="324">
        <v>751.55000000000018</v>
      </c>
      <c r="J459" s="324">
        <v>761.10000000000014</v>
      </c>
      <c r="K459" s="323">
        <v>742</v>
      </c>
      <c r="L459" s="323">
        <v>716</v>
      </c>
      <c r="M459" s="323">
        <v>0.57133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1706.25</v>
      </c>
      <c r="D460" s="324">
        <v>1718.75</v>
      </c>
      <c r="E460" s="324">
        <v>1677.5</v>
      </c>
      <c r="F460" s="324">
        <v>1648.75</v>
      </c>
      <c r="G460" s="324">
        <v>1607.5</v>
      </c>
      <c r="H460" s="324">
        <v>1747.5</v>
      </c>
      <c r="I460" s="324">
        <v>1788.75</v>
      </c>
      <c r="J460" s="324">
        <v>1817.5</v>
      </c>
      <c r="K460" s="323">
        <v>1760</v>
      </c>
      <c r="L460" s="323">
        <v>1690</v>
      </c>
      <c r="M460" s="323">
        <v>0.12206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766.3</v>
      </c>
      <c r="D461" s="324">
        <v>771.5333333333333</v>
      </c>
      <c r="E461" s="324">
        <v>758.06666666666661</v>
      </c>
      <c r="F461" s="324">
        <v>749.83333333333326</v>
      </c>
      <c r="G461" s="324">
        <v>736.36666666666656</v>
      </c>
      <c r="H461" s="324">
        <v>779.76666666666665</v>
      </c>
      <c r="I461" s="324">
        <v>793.23333333333335</v>
      </c>
      <c r="J461" s="324">
        <v>801.4666666666667</v>
      </c>
      <c r="K461" s="323">
        <v>785</v>
      </c>
      <c r="L461" s="323">
        <v>763.3</v>
      </c>
      <c r="M461" s="323">
        <v>0.1053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3739.95</v>
      </c>
      <c r="D462" s="324">
        <v>3738.2666666666664</v>
      </c>
      <c r="E462" s="324">
        <v>3721.8833333333328</v>
      </c>
      <c r="F462" s="324">
        <v>3703.8166666666662</v>
      </c>
      <c r="G462" s="324">
        <v>3687.4333333333325</v>
      </c>
      <c r="H462" s="324">
        <v>3756.333333333333</v>
      </c>
      <c r="I462" s="324">
        <v>3772.7166666666662</v>
      </c>
      <c r="J462" s="324">
        <v>3790.7833333333333</v>
      </c>
      <c r="K462" s="323">
        <v>3754.65</v>
      </c>
      <c r="L462" s="323">
        <v>3720.2</v>
      </c>
      <c r="M462" s="323">
        <v>21.681100000000001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4338.8999999999996</v>
      </c>
      <c r="D463" s="324">
        <v>4270.3166666666666</v>
      </c>
      <c r="E463" s="324">
        <v>4152.583333333333</v>
      </c>
      <c r="F463" s="324">
        <v>3966.2666666666664</v>
      </c>
      <c r="G463" s="324">
        <v>3848.5333333333328</v>
      </c>
      <c r="H463" s="324">
        <v>4456.6333333333332</v>
      </c>
      <c r="I463" s="324">
        <v>4574.3666666666668</v>
      </c>
      <c r="J463" s="324">
        <v>4760.6833333333334</v>
      </c>
      <c r="K463" s="323">
        <v>4388.05</v>
      </c>
      <c r="L463" s="323">
        <v>4084</v>
      </c>
      <c r="M463" s="323">
        <v>0.77049999999999996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1499.45</v>
      </c>
      <c r="D464" s="324">
        <v>1498.75</v>
      </c>
      <c r="E464" s="324">
        <v>1487.9</v>
      </c>
      <c r="F464" s="324">
        <v>1476.3500000000001</v>
      </c>
      <c r="G464" s="324">
        <v>1465.5000000000002</v>
      </c>
      <c r="H464" s="324">
        <v>1510.3</v>
      </c>
      <c r="I464" s="324">
        <v>1521.1499999999999</v>
      </c>
      <c r="J464" s="324">
        <v>1532.6999999999998</v>
      </c>
      <c r="K464" s="323">
        <v>1509.6</v>
      </c>
      <c r="L464" s="323">
        <v>1487.2</v>
      </c>
      <c r="M464" s="323">
        <v>20.36984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1939.05</v>
      </c>
      <c r="D465" s="324">
        <v>1964.7166666666665</v>
      </c>
      <c r="E465" s="324">
        <v>1894.4333333333329</v>
      </c>
      <c r="F465" s="324">
        <v>1849.8166666666664</v>
      </c>
      <c r="G465" s="324">
        <v>1779.5333333333328</v>
      </c>
      <c r="H465" s="324">
        <v>2009.333333333333</v>
      </c>
      <c r="I465" s="324">
        <v>2079.6166666666663</v>
      </c>
      <c r="J465" s="324">
        <v>2124.2333333333331</v>
      </c>
      <c r="K465" s="323">
        <v>2035</v>
      </c>
      <c r="L465" s="323">
        <v>1920.1</v>
      </c>
      <c r="M465" s="323">
        <v>0.46045000000000003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775.3</v>
      </c>
      <c r="D466" s="324">
        <v>773.08333333333337</v>
      </c>
      <c r="E466" s="324">
        <v>749.2166666666667</v>
      </c>
      <c r="F466" s="324">
        <v>723.13333333333333</v>
      </c>
      <c r="G466" s="324">
        <v>699.26666666666665</v>
      </c>
      <c r="H466" s="324">
        <v>799.16666666666674</v>
      </c>
      <c r="I466" s="324">
        <v>823.0333333333333</v>
      </c>
      <c r="J466" s="324">
        <v>849.11666666666679</v>
      </c>
      <c r="K466" s="323">
        <v>796.95</v>
      </c>
      <c r="L466" s="323">
        <v>747</v>
      </c>
      <c r="M466" s="323">
        <v>1.93574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1624.7</v>
      </c>
      <c r="D467" s="324">
        <v>1639</v>
      </c>
      <c r="E467" s="324">
        <v>1588.1</v>
      </c>
      <c r="F467" s="324">
        <v>1551.5</v>
      </c>
      <c r="G467" s="324">
        <v>1500.6</v>
      </c>
      <c r="H467" s="324">
        <v>1675.6</v>
      </c>
      <c r="I467" s="324">
        <v>1726.5</v>
      </c>
      <c r="J467" s="324">
        <v>1763.1</v>
      </c>
      <c r="K467" s="323">
        <v>1689.9</v>
      </c>
      <c r="L467" s="323">
        <v>1602.4</v>
      </c>
      <c r="M467" s="323">
        <v>2.7572899999999998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2141.1</v>
      </c>
      <c r="D468" s="324">
        <v>2143.4166666666665</v>
      </c>
      <c r="E468" s="324">
        <v>2101.0333333333328</v>
      </c>
      <c r="F468" s="324">
        <v>2060.9666666666662</v>
      </c>
      <c r="G468" s="324">
        <v>2018.5833333333326</v>
      </c>
      <c r="H468" s="324">
        <v>2183.4833333333331</v>
      </c>
      <c r="I468" s="324">
        <v>2225.8666666666672</v>
      </c>
      <c r="J468" s="324">
        <v>2265.9333333333334</v>
      </c>
      <c r="K468" s="323">
        <v>2185.8000000000002</v>
      </c>
      <c r="L468" s="323">
        <v>2103.35</v>
      </c>
      <c r="M468" s="323">
        <v>0.30775000000000002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2536.15</v>
      </c>
      <c r="D469" s="324">
        <v>2533.8333333333335</v>
      </c>
      <c r="E469" s="324">
        <v>2522.2666666666669</v>
      </c>
      <c r="F469" s="324">
        <v>2508.3833333333332</v>
      </c>
      <c r="G469" s="324">
        <v>2496.8166666666666</v>
      </c>
      <c r="H469" s="324">
        <v>2547.7166666666672</v>
      </c>
      <c r="I469" s="324">
        <v>2559.2833333333338</v>
      </c>
      <c r="J469" s="324">
        <v>2573.1666666666674</v>
      </c>
      <c r="K469" s="323">
        <v>2545.4</v>
      </c>
      <c r="L469" s="323">
        <v>2519.9499999999998</v>
      </c>
      <c r="M469" s="323">
        <v>9.1031600000000008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2791.95</v>
      </c>
      <c r="D470" s="324">
        <v>2800.35</v>
      </c>
      <c r="E470" s="324">
        <v>2764</v>
      </c>
      <c r="F470" s="324">
        <v>2736.05</v>
      </c>
      <c r="G470" s="324">
        <v>2699.7000000000003</v>
      </c>
      <c r="H470" s="324">
        <v>2828.2999999999997</v>
      </c>
      <c r="I470" s="324">
        <v>2864.6499999999992</v>
      </c>
      <c r="J470" s="324">
        <v>2892.5999999999995</v>
      </c>
      <c r="K470" s="323">
        <v>2836.7</v>
      </c>
      <c r="L470" s="323">
        <v>2772.4</v>
      </c>
      <c r="M470" s="323">
        <v>1.95689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491.85</v>
      </c>
      <c r="D471" s="324">
        <v>491</v>
      </c>
      <c r="E471" s="324">
        <v>488</v>
      </c>
      <c r="F471" s="324">
        <v>484.15</v>
      </c>
      <c r="G471" s="324">
        <v>481.15</v>
      </c>
      <c r="H471" s="324">
        <v>494.85</v>
      </c>
      <c r="I471" s="324">
        <v>497.85</v>
      </c>
      <c r="J471" s="324">
        <v>501.70000000000005</v>
      </c>
      <c r="K471" s="323">
        <v>494</v>
      </c>
      <c r="L471" s="323">
        <v>487.15</v>
      </c>
      <c r="M471" s="323">
        <v>1.84809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1275.5</v>
      </c>
      <c r="D472" s="324">
        <v>1269.75</v>
      </c>
      <c r="E472" s="324">
        <v>1254.5999999999999</v>
      </c>
      <c r="F472" s="324">
        <v>1233.6999999999998</v>
      </c>
      <c r="G472" s="324">
        <v>1218.5499999999997</v>
      </c>
      <c r="H472" s="324">
        <v>1290.6500000000001</v>
      </c>
      <c r="I472" s="324">
        <v>1305.8000000000002</v>
      </c>
      <c r="J472" s="324">
        <v>1326.7000000000003</v>
      </c>
      <c r="K472" s="323">
        <v>1284.9000000000001</v>
      </c>
      <c r="L472" s="323">
        <v>1248.8499999999999</v>
      </c>
      <c r="M472" s="323">
        <v>7.5506799999999998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53.35</v>
      </c>
      <c r="D473" s="324">
        <v>53.6</v>
      </c>
      <c r="E473" s="324">
        <v>52.25</v>
      </c>
      <c r="F473" s="324">
        <v>51.15</v>
      </c>
      <c r="G473" s="324">
        <v>49.8</v>
      </c>
      <c r="H473" s="324">
        <v>54.7</v>
      </c>
      <c r="I473" s="324">
        <v>56.050000000000011</v>
      </c>
      <c r="J473" s="324">
        <v>57.150000000000006</v>
      </c>
      <c r="K473" s="323">
        <v>54.95</v>
      </c>
      <c r="L473" s="323">
        <v>52.5</v>
      </c>
      <c r="M473" s="323">
        <v>56.060569999999998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202.15</v>
      </c>
      <c r="D474" s="324">
        <v>203.11666666666667</v>
      </c>
      <c r="E474" s="324">
        <v>195.08333333333334</v>
      </c>
      <c r="F474" s="324">
        <v>188.01666666666668</v>
      </c>
      <c r="G474" s="324">
        <v>179.98333333333335</v>
      </c>
      <c r="H474" s="324">
        <v>210.18333333333334</v>
      </c>
      <c r="I474" s="324">
        <v>218.21666666666664</v>
      </c>
      <c r="J474" s="324">
        <v>225.28333333333333</v>
      </c>
      <c r="K474" s="323">
        <v>211.15</v>
      </c>
      <c r="L474" s="323">
        <v>196.05</v>
      </c>
      <c r="M474" s="323">
        <v>9.5900499999999997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826.75</v>
      </c>
      <c r="D475" s="324">
        <v>833.65</v>
      </c>
      <c r="E475" s="324">
        <v>807.5</v>
      </c>
      <c r="F475" s="324">
        <v>788.25</v>
      </c>
      <c r="G475" s="324">
        <v>762.1</v>
      </c>
      <c r="H475" s="324">
        <v>852.9</v>
      </c>
      <c r="I475" s="324">
        <v>879.04999999999984</v>
      </c>
      <c r="J475" s="324">
        <v>898.3</v>
      </c>
      <c r="K475" s="323">
        <v>859.8</v>
      </c>
      <c r="L475" s="323">
        <v>814.4</v>
      </c>
      <c r="M475" s="323">
        <v>1.39208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166.7</v>
      </c>
      <c r="D476" s="324">
        <v>165.66666666666666</v>
      </c>
      <c r="E476" s="324">
        <v>164.63333333333333</v>
      </c>
      <c r="F476" s="324">
        <v>162.56666666666666</v>
      </c>
      <c r="G476" s="324">
        <v>161.53333333333333</v>
      </c>
      <c r="H476" s="324">
        <v>167.73333333333332</v>
      </c>
      <c r="I476" s="324">
        <v>168.76666666666668</v>
      </c>
      <c r="J476" s="324">
        <v>170.83333333333331</v>
      </c>
      <c r="K476" s="323">
        <v>166.7</v>
      </c>
      <c r="L476" s="323">
        <v>163.6</v>
      </c>
      <c r="M476" s="323">
        <v>37.566740000000003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74.05</v>
      </c>
      <c r="D477" s="324">
        <v>73.95</v>
      </c>
      <c r="E477" s="324">
        <v>73.100000000000009</v>
      </c>
      <c r="F477" s="324">
        <v>72.150000000000006</v>
      </c>
      <c r="G477" s="324">
        <v>71.300000000000011</v>
      </c>
      <c r="H477" s="324">
        <v>74.900000000000006</v>
      </c>
      <c r="I477" s="324">
        <v>75.75</v>
      </c>
      <c r="J477" s="324">
        <v>76.7</v>
      </c>
      <c r="K477" s="323">
        <v>74.8</v>
      </c>
      <c r="L477" s="323">
        <v>73</v>
      </c>
      <c r="M477" s="323">
        <v>117.21007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625.65</v>
      </c>
      <c r="D478" s="324">
        <v>623.56666666666672</v>
      </c>
      <c r="E478" s="324">
        <v>619.28333333333342</v>
      </c>
      <c r="F478" s="324">
        <v>612.91666666666674</v>
      </c>
      <c r="G478" s="324">
        <v>608.63333333333344</v>
      </c>
      <c r="H478" s="324">
        <v>629.93333333333339</v>
      </c>
      <c r="I478" s="324">
        <v>634.2166666666667</v>
      </c>
      <c r="J478" s="324">
        <v>640.58333333333337</v>
      </c>
      <c r="K478" s="323">
        <v>627.85</v>
      </c>
      <c r="L478" s="323">
        <v>617.20000000000005</v>
      </c>
      <c r="M478" s="323">
        <v>9.9028200000000002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1489.55</v>
      </c>
      <c r="D479" s="324">
        <v>1476.75</v>
      </c>
      <c r="E479" s="324">
        <v>1453.5</v>
      </c>
      <c r="F479" s="324">
        <v>1417.45</v>
      </c>
      <c r="G479" s="324">
        <v>1394.2</v>
      </c>
      <c r="H479" s="324">
        <v>1512.8</v>
      </c>
      <c r="I479" s="324">
        <v>1536.05</v>
      </c>
      <c r="J479" s="324">
        <v>1572.1</v>
      </c>
      <c r="K479" s="323">
        <v>1500</v>
      </c>
      <c r="L479" s="323">
        <v>1440.7</v>
      </c>
      <c r="M479" s="323">
        <v>3.5872999999999999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11.85</v>
      </c>
      <c r="D480" s="324">
        <v>11.933333333333332</v>
      </c>
      <c r="E480" s="324">
        <v>11.466666666666663</v>
      </c>
      <c r="F480" s="324">
        <v>11.083333333333332</v>
      </c>
      <c r="G480" s="324">
        <v>10.616666666666664</v>
      </c>
      <c r="H480" s="324">
        <v>12.316666666666663</v>
      </c>
      <c r="I480" s="324">
        <v>12.783333333333331</v>
      </c>
      <c r="J480" s="324">
        <v>13.166666666666663</v>
      </c>
      <c r="K480" s="323">
        <v>12.4</v>
      </c>
      <c r="L480" s="323">
        <v>11.55</v>
      </c>
      <c r="M480" s="323">
        <v>124.15788999999999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608.35</v>
      </c>
      <c r="D481" s="324">
        <v>614.73333333333335</v>
      </c>
      <c r="E481" s="324">
        <v>599.61666666666667</v>
      </c>
      <c r="F481" s="324">
        <v>590.88333333333333</v>
      </c>
      <c r="G481" s="324">
        <v>575.76666666666665</v>
      </c>
      <c r="H481" s="324">
        <v>623.4666666666667</v>
      </c>
      <c r="I481" s="324">
        <v>638.58333333333348</v>
      </c>
      <c r="J481" s="324">
        <v>647.31666666666672</v>
      </c>
      <c r="K481" s="323">
        <v>629.85</v>
      </c>
      <c r="L481" s="323">
        <v>606</v>
      </c>
      <c r="M481" s="323">
        <v>5.4682300000000001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101.85</v>
      </c>
      <c r="D482" s="324">
        <v>102.66666666666667</v>
      </c>
      <c r="E482" s="324">
        <v>100.18333333333334</v>
      </c>
      <c r="F482" s="324">
        <v>98.516666666666666</v>
      </c>
      <c r="G482" s="324">
        <v>96.033333333333331</v>
      </c>
      <c r="H482" s="324">
        <v>104.33333333333334</v>
      </c>
      <c r="I482" s="324">
        <v>106.81666666666666</v>
      </c>
      <c r="J482" s="324">
        <v>108.48333333333335</v>
      </c>
      <c r="K482" s="323">
        <v>105.15</v>
      </c>
      <c r="L482" s="323">
        <v>101</v>
      </c>
      <c r="M482" s="323">
        <v>18.046040000000001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14.8</v>
      </c>
      <c r="D483" s="324">
        <v>14.916666666666666</v>
      </c>
      <c r="E483" s="324">
        <v>14.583333333333332</v>
      </c>
      <c r="F483" s="324">
        <v>14.366666666666665</v>
      </c>
      <c r="G483" s="324">
        <v>14.033333333333331</v>
      </c>
      <c r="H483" s="324">
        <v>15.133333333333333</v>
      </c>
      <c r="I483" s="324">
        <v>15.466666666666665</v>
      </c>
      <c r="J483" s="324">
        <v>15.683333333333334</v>
      </c>
      <c r="K483" s="323">
        <v>15.25</v>
      </c>
      <c r="L483" s="323">
        <v>14.7</v>
      </c>
      <c r="M483" s="323">
        <v>25.585000000000001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6602.3</v>
      </c>
      <c r="D484" s="324">
        <v>6627.4333333333334</v>
      </c>
      <c r="E484" s="324">
        <v>6555.8666666666668</v>
      </c>
      <c r="F484" s="324">
        <v>6509.4333333333334</v>
      </c>
      <c r="G484" s="324">
        <v>6437.8666666666668</v>
      </c>
      <c r="H484" s="324">
        <v>6673.8666666666668</v>
      </c>
      <c r="I484" s="324">
        <v>6745.4333333333343</v>
      </c>
      <c r="J484" s="324">
        <v>6791.8666666666668</v>
      </c>
      <c r="K484" s="323">
        <v>6699</v>
      </c>
      <c r="L484" s="323">
        <v>6581</v>
      </c>
      <c r="M484" s="323">
        <v>3.9927199999999998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38.700000000000003</v>
      </c>
      <c r="D485" s="324">
        <v>38.883333333333333</v>
      </c>
      <c r="E485" s="324">
        <v>38.316666666666663</v>
      </c>
      <c r="F485" s="324">
        <v>37.93333333333333</v>
      </c>
      <c r="G485" s="324">
        <v>37.36666666666666</v>
      </c>
      <c r="H485" s="324">
        <v>39.266666666666666</v>
      </c>
      <c r="I485" s="324">
        <v>39.833333333333343</v>
      </c>
      <c r="J485" s="324">
        <v>40.216666666666669</v>
      </c>
      <c r="K485" s="323">
        <v>39.450000000000003</v>
      </c>
      <c r="L485" s="323">
        <v>38.5</v>
      </c>
      <c r="M485" s="323">
        <v>59.169330000000002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769.6</v>
      </c>
      <c r="D486" s="324">
        <v>771.18333333333339</v>
      </c>
      <c r="E486" s="324">
        <v>763.41666666666674</v>
      </c>
      <c r="F486" s="324">
        <v>757.23333333333335</v>
      </c>
      <c r="G486" s="324">
        <v>749.4666666666667</v>
      </c>
      <c r="H486" s="324">
        <v>777.36666666666679</v>
      </c>
      <c r="I486" s="324">
        <v>785.13333333333344</v>
      </c>
      <c r="J486" s="324">
        <v>791.31666666666683</v>
      </c>
      <c r="K486" s="323">
        <v>778.95</v>
      </c>
      <c r="L486" s="323">
        <v>765</v>
      </c>
      <c r="M486" s="323">
        <v>18.746079999999999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994.6</v>
      </c>
      <c r="D487" s="324">
        <v>1001.3000000000001</v>
      </c>
      <c r="E487" s="324">
        <v>983.30000000000018</v>
      </c>
      <c r="F487" s="324">
        <v>972.00000000000011</v>
      </c>
      <c r="G487" s="324">
        <v>954.00000000000023</v>
      </c>
      <c r="H487" s="324">
        <v>1012.6000000000001</v>
      </c>
      <c r="I487" s="324">
        <v>1030.5999999999999</v>
      </c>
      <c r="J487" s="324">
        <v>1041.9000000000001</v>
      </c>
      <c r="K487" s="323">
        <v>1019.3</v>
      </c>
      <c r="L487" s="323">
        <v>990</v>
      </c>
      <c r="M487" s="323">
        <v>0.60007999999999995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373.95</v>
      </c>
      <c r="D488" s="324">
        <v>380.65000000000003</v>
      </c>
      <c r="E488" s="324">
        <v>365.30000000000007</v>
      </c>
      <c r="F488" s="324">
        <v>356.65000000000003</v>
      </c>
      <c r="G488" s="324">
        <v>341.30000000000007</v>
      </c>
      <c r="H488" s="324">
        <v>389.30000000000007</v>
      </c>
      <c r="I488" s="324">
        <v>404.65000000000009</v>
      </c>
      <c r="J488" s="324">
        <v>413.30000000000007</v>
      </c>
      <c r="K488" s="323">
        <v>396</v>
      </c>
      <c r="L488" s="323">
        <v>372</v>
      </c>
      <c r="M488" s="323">
        <v>2.9549400000000001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34.700000000000003</v>
      </c>
      <c r="D489" s="324">
        <v>34.1</v>
      </c>
      <c r="E489" s="324">
        <v>32.950000000000003</v>
      </c>
      <c r="F489" s="324">
        <v>31.200000000000003</v>
      </c>
      <c r="G489" s="324">
        <v>30.050000000000004</v>
      </c>
      <c r="H489" s="324">
        <v>35.85</v>
      </c>
      <c r="I489" s="324">
        <v>36.999999999999993</v>
      </c>
      <c r="J489" s="324">
        <v>38.75</v>
      </c>
      <c r="K489" s="323">
        <v>35.25</v>
      </c>
      <c r="L489" s="323">
        <v>32.35</v>
      </c>
      <c r="M489" s="323">
        <v>138.58953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920.9</v>
      </c>
      <c r="D490" s="324">
        <v>913.66666666666663</v>
      </c>
      <c r="E490" s="324">
        <v>878.83333333333326</v>
      </c>
      <c r="F490" s="324">
        <v>836.76666666666665</v>
      </c>
      <c r="G490" s="324">
        <v>801.93333333333328</v>
      </c>
      <c r="H490" s="324">
        <v>955.73333333333323</v>
      </c>
      <c r="I490" s="324">
        <v>990.56666666666649</v>
      </c>
      <c r="J490" s="324">
        <v>1032.6333333333332</v>
      </c>
      <c r="K490" s="323">
        <v>948.5</v>
      </c>
      <c r="L490" s="323">
        <v>871.6</v>
      </c>
      <c r="M490" s="323">
        <v>2.0825100000000001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345.75</v>
      </c>
      <c r="D491" s="324">
        <v>345.38333333333338</v>
      </c>
      <c r="E491" s="324">
        <v>340.86666666666679</v>
      </c>
      <c r="F491" s="324">
        <v>335.98333333333341</v>
      </c>
      <c r="G491" s="324">
        <v>331.46666666666681</v>
      </c>
      <c r="H491" s="324">
        <v>350.26666666666677</v>
      </c>
      <c r="I491" s="324">
        <v>354.7833333333333</v>
      </c>
      <c r="J491" s="324">
        <v>359.66666666666674</v>
      </c>
      <c r="K491" s="323">
        <v>349.9</v>
      </c>
      <c r="L491" s="323">
        <v>340.5</v>
      </c>
      <c r="M491" s="323">
        <v>1.77698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941.3</v>
      </c>
      <c r="D492" s="324">
        <v>948.44999999999993</v>
      </c>
      <c r="E492" s="324">
        <v>923.89999999999986</v>
      </c>
      <c r="F492" s="324">
        <v>906.49999999999989</v>
      </c>
      <c r="G492" s="324">
        <v>881.94999999999982</v>
      </c>
      <c r="H492" s="324">
        <v>965.84999999999991</v>
      </c>
      <c r="I492" s="324">
        <v>990.39999999999986</v>
      </c>
      <c r="J492" s="324">
        <v>1007.8</v>
      </c>
      <c r="K492" s="323">
        <v>973</v>
      </c>
      <c r="L492" s="323">
        <v>931.05</v>
      </c>
      <c r="M492" s="323">
        <v>3.1867100000000002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403.35</v>
      </c>
      <c r="D493" s="324">
        <v>404.48333333333335</v>
      </c>
      <c r="E493" s="324">
        <v>398.11666666666667</v>
      </c>
      <c r="F493" s="324">
        <v>392.88333333333333</v>
      </c>
      <c r="G493" s="324">
        <v>386.51666666666665</v>
      </c>
      <c r="H493" s="324">
        <v>409.7166666666667</v>
      </c>
      <c r="I493" s="324">
        <v>416.08333333333337</v>
      </c>
      <c r="J493" s="324">
        <v>421.31666666666672</v>
      </c>
      <c r="K493" s="323">
        <v>410.85</v>
      </c>
      <c r="L493" s="323">
        <v>399.25</v>
      </c>
      <c r="M493" s="323">
        <v>95.714439999999996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2142.4499999999998</v>
      </c>
      <c r="D494" s="324">
        <v>2161.1333333333332</v>
      </c>
      <c r="E494" s="324">
        <v>2112.3166666666666</v>
      </c>
      <c r="F494" s="324">
        <v>2082.1833333333334</v>
      </c>
      <c r="G494" s="324">
        <v>2033.3666666666668</v>
      </c>
      <c r="H494" s="324">
        <v>2191.2666666666664</v>
      </c>
      <c r="I494" s="324">
        <v>2240.083333333333</v>
      </c>
      <c r="J494" s="324">
        <v>2270.2166666666662</v>
      </c>
      <c r="K494" s="323">
        <v>2209.9499999999998</v>
      </c>
      <c r="L494" s="323">
        <v>2131</v>
      </c>
      <c r="M494" s="323">
        <v>0.59601999999999999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215.8</v>
      </c>
      <c r="D495" s="324">
        <v>216.88333333333333</v>
      </c>
      <c r="E495" s="324">
        <v>213.91666666666666</v>
      </c>
      <c r="F495" s="324">
        <v>212.03333333333333</v>
      </c>
      <c r="G495" s="324">
        <v>209.06666666666666</v>
      </c>
      <c r="H495" s="324">
        <v>218.76666666666665</v>
      </c>
      <c r="I495" s="324">
        <v>221.73333333333335</v>
      </c>
      <c r="J495" s="324">
        <v>223.61666666666665</v>
      </c>
      <c r="K495" s="323">
        <v>219.85</v>
      </c>
      <c r="L495" s="323">
        <v>215</v>
      </c>
      <c r="M495" s="323">
        <v>2.6229100000000001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1953.2</v>
      </c>
      <c r="D496" s="324">
        <v>1962.1833333333334</v>
      </c>
      <c r="E496" s="324">
        <v>1933.5666666666668</v>
      </c>
      <c r="F496" s="324">
        <v>1913.9333333333334</v>
      </c>
      <c r="G496" s="324">
        <v>1885.3166666666668</v>
      </c>
      <c r="H496" s="324">
        <v>1981.8166666666668</v>
      </c>
      <c r="I496" s="324">
        <v>2010.4333333333336</v>
      </c>
      <c r="J496" s="324">
        <v>2030.0666666666668</v>
      </c>
      <c r="K496" s="323">
        <v>1990.8</v>
      </c>
      <c r="L496" s="323">
        <v>1942.55</v>
      </c>
      <c r="M496" s="323">
        <v>0.4451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745.65</v>
      </c>
      <c r="D497" s="324">
        <v>752.93333333333339</v>
      </c>
      <c r="E497" s="324">
        <v>731.26666666666677</v>
      </c>
      <c r="F497" s="324">
        <v>716.88333333333333</v>
      </c>
      <c r="G497" s="324">
        <v>695.2166666666667</v>
      </c>
      <c r="H497" s="324">
        <v>767.31666666666683</v>
      </c>
      <c r="I497" s="324">
        <v>788.98333333333335</v>
      </c>
      <c r="J497" s="324">
        <v>803.3666666666669</v>
      </c>
      <c r="K497" s="323">
        <v>774.6</v>
      </c>
      <c r="L497" s="323">
        <v>738.55</v>
      </c>
      <c r="M497" s="323">
        <v>12.26074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3966.3</v>
      </c>
      <c r="D498" s="324">
        <v>3930.75</v>
      </c>
      <c r="E498" s="324">
        <v>3825.05</v>
      </c>
      <c r="F498" s="324">
        <v>3683.8</v>
      </c>
      <c r="G498" s="324">
        <v>3578.1000000000004</v>
      </c>
      <c r="H498" s="324">
        <v>4072</v>
      </c>
      <c r="I498" s="324">
        <v>4177.7</v>
      </c>
      <c r="J498" s="324">
        <v>4318.95</v>
      </c>
      <c r="K498" s="323">
        <v>4036.45</v>
      </c>
      <c r="L498" s="323">
        <v>3789.5</v>
      </c>
      <c r="M498" s="323">
        <v>0.82518999999999998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1245.4000000000001</v>
      </c>
      <c r="D499" s="324">
        <v>1254.2666666666667</v>
      </c>
      <c r="E499" s="324">
        <v>1234.5333333333333</v>
      </c>
      <c r="F499" s="324">
        <v>1223.6666666666667</v>
      </c>
      <c r="G499" s="324">
        <v>1203.9333333333334</v>
      </c>
      <c r="H499" s="324">
        <v>1265.1333333333332</v>
      </c>
      <c r="I499" s="324">
        <v>1284.8666666666663</v>
      </c>
      <c r="J499" s="324">
        <v>1295.7333333333331</v>
      </c>
      <c r="K499" s="323">
        <v>1274</v>
      </c>
      <c r="L499" s="323">
        <v>1243.4000000000001</v>
      </c>
      <c r="M499" s="323">
        <v>9.3948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436</v>
      </c>
      <c r="D500" s="324">
        <v>447.95</v>
      </c>
      <c r="E500" s="324">
        <v>422.09999999999997</v>
      </c>
      <c r="F500" s="324">
        <v>408.2</v>
      </c>
      <c r="G500" s="324">
        <v>382.34999999999997</v>
      </c>
      <c r="H500" s="324">
        <v>461.84999999999997</v>
      </c>
      <c r="I500" s="324">
        <v>487.7</v>
      </c>
      <c r="J500" s="324">
        <v>501.59999999999997</v>
      </c>
      <c r="K500" s="323">
        <v>473.8</v>
      </c>
      <c r="L500" s="323">
        <v>434.05</v>
      </c>
      <c r="M500" s="323">
        <v>10.00737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7631.7</v>
      </c>
      <c r="D501" s="324">
        <v>7603.5666666666666</v>
      </c>
      <c r="E501" s="324">
        <v>7507.333333333333</v>
      </c>
      <c r="F501" s="324">
        <v>7382.9666666666662</v>
      </c>
      <c r="G501" s="324">
        <v>7286.7333333333327</v>
      </c>
      <c r="H501" s="324">
        <v>7727.9333333333334</v>
      </c>
      <c r="I501" s="324">
        <v>7824.166666666667</v>
      </c>
      <c r="J501" s="324">
        <v>7948.5333333333338</v>
      </c>
      <c r="K501" s="323">
        <v>7699.8</v>
      </c>
      <c r="L501" s="323">
        <v>7479.2</v>
      </c>
      <c r="M501" s="323">
        <v>3.6510000000000001E-2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167.4</v>
      </c>
      <c r="D502" s="324">
        <v>165.51666666666668</v>
      </c>
      <c r="E502" s="324">
        <v>162.23333333333335</v>
      </c>
      <c r="F502" s="324">
        <v>157.06666666666666</v>
      </c>
      <c r="G502" s="324">
        <v>153.78333333333333</v>
      </c>
      <c r="H502" s="324">
        <v>170.68333333333337</v>
      </c>
      <c r="I502" s="324">
        <v>173.96666666666673</v>
      </c>
      <c r="J502" s="324">
        <v>179.13333333333338</v>
      </c>
      <c r="K502" s="323">
        <v>168.8</v>
      </c>
      <c r="L502" s="323">
        <v>160.35</v>
      </c>
      <c r="M502" s="323">
        <v>18.571179999999998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90.85</v>
      </c>
      <c r="D503" s="324">
        <v>91.466666666666654</v>
      </c>
      <c r="E503" s="324">
        <v>88.433333333333309</v>
      </c>
      <c r="F503" s="324">
        <v>86.016666666666652</v>
      </c>
      <c r="G503" s="324">
        <v>82.983333333333306</v>
      </c>
      <c r="H503" s="324">
        <v>93.883333333333312</v>
      </c>
      <c r="I503" s="324">
        <v>96.916666666666643</v>
      </c>
      <c r="J503" s="324">
        <v>99.333333333333314</v>
      </c>
      <c r="K503" s="323">
        <v>94.5</v>
      </c>
      <c r="L503" s="323">
        <v>89.05</v>
      </c>
      <c r="M503" s="323">
        <v>37.187629999999999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479.35</v>
      </c>
      <c r="D504" s="324">
        <v>482.13333333333338</v>
      </c>
      <c r="E504" s="324">
        <v>469.31666666666678</v>
      </c>
      <c r="F504" s="324">
        <v>459.28333333333342</v>
      </c>
      <c r="G504" s="324">
        <v>446.46666666666681</v>
      </c>
      <c r="H504" s="324">
        <v>492.16666666666674</v>
      </c>
      <c r="I504" s="324">
        <v>504.98333333333335</v>
      </c>
      <c r="J504" s="324">
        <v>515.01666666666665</v>
      </c>
      <c r="K504" s="323">
        <v>494.95</v>
      </c>
      <c r="L504" s="323">
        <v>472.1</v>
      </c>
      <c r="M504" s="323">
        <v>4.3666200000000002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1572.85</v>
      </c>
      <c r="D505" s="324">
        <v>1576.6833333333332</v>
      </c>
      <c r="E505" s="324">
        <v>1563.5166666666664</v>
      </c>
      <c r="F505" s="324">
        <v>1554.1833333333332</v>
      </c>
      <c r="G505" s="324">
        <v>1541.0166666666664</v>
      </c>
      <c r="H505" s="324">
        <v>1586.0166666666664</v>
      </c>
      <c r="I505" s="324">
        <v>1599.1833333333329</v>
      </c>
      <c r="J505" s="324">
        <v>1608.5166666666664</v>
      </c>
      <c r="K505" s="323">
        <v>1589.85</v>
      </c>
      <c r="L505" s="323">
        <v>1567.35</v>
      </c>
      <c r="M505" s="323">
        <v>1.6550100000000001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591.9</v>
      </c>
      <c r="D506" s="324">
        <v>595.13333333333333</v>
      </c>
      <c r="E506" s="324">
        <v>586.9666666666667</v>
      </c>
      <c r="F506" s="324">
        <v>582.03333333333342</v>
      </c>
      <c r="G506" s="324">
        <v>573.86666666666679</v>
      </c>
      <c r="H506" s="324">
        <v>600.06666666666661</v>
      </c>
      <c r="I506" s="324">
        <v>608.23333333333335</v>
      </c>
      <c r="J506" s="324">
        <v>613.16666666666652</v>
      </c>
      <c r="K506" s="323">
        <v>603.29999999999995</v>
      </c>
      <c r="L506" s="323">
        <v>590.20000000000005</v>
      </c>
      <c r="M506" s="323">
        <v>72.380889999999994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263.60000000000002</v>
      </c>
      <c r="D507" s="324">
        <v>262.9666666666667</v>
      </c>
      <c r="E507" s="324">
        <v>254.93333333333339</v>
      </c>
      <c r="F507" s="324">
        <v>246.26666666666671</v>
      </c>
      <c r="G507" s="324">
        <v>238.23333333333341</v>
      </c>
      <c r="H507" s="324">
        <v>271.63333333333338</v>
      </c>
      <c r="I507" s="324">
        <v>279.66666666666669</v>
      </c>
      <c r="J507" s="324">
        <v>288.33333333333337</v>
      </c>
      <c r="K507" s="323">
        <v>271</v>
      </c>
      <c r="L507" s="323">
        <v>254.3</v>
      </c>
      <c r="M507" s="323">
        <v>29.0197</v>
      </c>
      <c r="N507" s="1"/>
      <c r="O507" s="1"/>
    </row>
    <row r="508" spans="1:15" ht="12.75" customHeight="1">
      <c r="A508" s="30">
        <v>498</v>
      </c>
      <c r="B508" s="366" t="s">
        <v>282</v>
      </c>
      <c r="C508" s="367">
        <v>12.3</v>
      </c>
      <c r="D508" s="367">
        <v>12.316666666666668</v>
      </c>
      <c r="E508" s="367">
        <v>12.183333333333337</v>
      </c>
      <c r="F508" s="367">
        <v>12.066666666666668</v>
      </c>
      <c r="G508" s="367">
        <v>11.933333333333337</v>
      </c>
      <c r="H508" s="367">
        <v>12.433333333333337</v>
      </c>
      <c r="I508" s="367">
        <v>12.566666666666666</v>
      </c>
      <c r="J508" s="366">
        <v>12.683333333333337</v>
      </c>
      <c r="K508" s="366">
        <v>12.45</v>
      </c>
      <c r="L508" s="366">
        <v>12.2</v>
      </c>
      <c r="M508" s="270">
        <v>944.68344000000002</v>
      </c>
      <c r="N508" s="1"/>
      <c r="O508" s="1"/>
    </row>
    <row r="509" spans="1:15" ht="12.75" customHeight="1">
      <c r="A509" s="30">
        <v>499</v>
      </c>
      <c r="B509" s="366" t="s">
        <v>214</v>
      </c>
      <c r="C509" s="367">
        <v>288.35000000000002</v>
      </c>
      <c r="D509" s="367">
        <v>290.26666666666665</v>
      </c>
      <c r="E509" s="367">
        <v>285.0333333333333</v>
      </c>
      <c r="F509" s="367">
        <v>281.71666666666664</v>
      </c>
      <c r="G509" s="367">
        <v>276.48333333333329</v>
      </c>
      <c r="H509" s="367">
        <v>293.58333333333331</v>
      </c>
      <c r="I509" s="367">
        <v>298.81666666666666</v>
      </c>
      <c r="J509" s="366">
        <v>302.13333333333333</v>
      </c>
      <c r="K509" s="366">
        <v>295.5</v>
      </c>
      <c r="L509" s="366">
        <v>286.95</v>
      </c>
      <c r="M509" s="270">
        <v>78.055890000000005</v>
      </c>
      <c r="N509" s="1"/>
      <c r="O509" s="1"/>
    </row>
    <row r="510" spans="1:15" ht="12.75" customHeight="1">
      <c r="A510" s="30">
        <v>500</v>
      </c>
      <c r="B510" s="366" t="s">
        <v>561</v>
      </c>
      <c r="C510" s="367">
        <v>366.95</v>
      </c>
      <c r="D510" s="367">
        <v>369.88333333333338</v>
      </c>
      <c r="E510" s="367">
        <v>362.06666666666678</v>
      </c>
      <c r="F510" s="367">
        <v>357.18333333333339</v>
      </c>
      <c r="G510" s="367">
        <v>349.36666666666679</v>
      </c>
      <c r="H510" s="367">
        <v>374.76666666666677</v>
      </c>
      <c r="I510" s="367">
        <v>382.58333333333337</v>
      </c>
      <c r="J510" s="366">
        <v>387.46666666666675</v>
      </c>
      <c r="K510" s="366">
        <v>377.7</v>
      </c>
      <c r="L510" s="366">
        <v>365</v>
      </c>
      <c r="M510" s="270">
        <v>6.2223100000000002</v>
      </c>
      <c r="N510" s="1"/>
      <c r="O510" s="1"/>
    </row>
    <row r="511" spans="1:15" ht="12.75" customHeight="1">
      <c r="A511" s="30">
        <v>501</v>
      </c>
      <c r="B511" s="366" t="s">
        <v>562</v>
      </c>
      <c r="C511" s="367">
        <v>1501.15</v>
      </c>
      <c r="D511" s="367">
        <v>1506.95</v>
      </c>
      <c r="E511" s="367">
        <v>1477.8000000000002</v>
      </c>
      <c r="F511" s="367">
        <v>1454.45</v>
      </c>
      <c r="G511" s="367">
        <v>1425.3000000000002</v>
      </c>
      <c r="H511" s="367">
        <v>1530.3000000000002</v>
      </c>
      <c r="I511" s="367">
        <v>1559.4500000000003</v>
      </c>
      <c r="J511" s="366">
        <v>1582.8000000000002</v>
      </c>
      <c r="K511" s="366">
        <v>1536.1</v>
      </c>
      <c r="L511" s="366">
        <v>1483.6</v>
      </c>
      <c r="M511" s="270">
        <v>0.56798999999999999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4"/>
      <c r="B5" s="495"/>
      <c r="C5" s="494"/>
      <c r="D5" s="49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96" t="s">
        <v>565</v>
      </c>
      <c r="C7" s="495"/>
      <c r="D7" s="7">
        <f>Main!B10</f>
        <v>44652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44651</v>
      </c>
      <c r="B10" s="29">
        <v>540615</v>
      </c>
      <c r="C10" s="28" t="s">
        <v>1190</v>
      </c>
      <c r="D10" s="28" t="s">
        <v>1191</v>
      </c>
      <c r="E10" s="28" t="s">
        <v>575</v>
      </c>
      <c r="F10" s="87">
        <v>2000482</v>
      </c>
      <c r="G10" s="29">
        <v>2.2000000000000002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44651</v>
      </c>
      <c r="B11" s="29">
        <v>540615</v>
      </c>
      <c r="C11" s="28" t="s">
        <v>1190</v>
      </c>
      <c r="D11" s="28" t="s">
        <v>1196</v>
      </c>
      <c r="E11" s="28" t="s">
        <v>574</v>
      </c>
      <c r="F11" s="87">
        <v>550000</v>
      </c>
      <c r="G11" s="29">
        <v>2.2000000000000002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44651</v>
      </c>
      <c r="B12" s="29">
        <v>543499</v>
      </c>
      <c r="C12" s="28" t="s">
        <v>1219</v>
      </c>
      <c r="D12" s="28" t="s">
        <v>1251</v>
      </c>
      <c r="E12" s="28" t="s">
        <v>575</v>
      </c>
      <c r="F12" s="87">
        <v>48000</v>
      </c>
      <c r="G12" s="29">
        <v>20.45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44651</v>
      </c>
      <c r="B13" s="29">
        <v>543499</v>
      </c>
      <c r="C13" s="28" t="s">
        <v>1219</v>
      </c>
      <c r="D13" s="28" t="s">
        <v>1195</v>
      </c>
      <c r="E13" s="28" t="s">
        <v>574</v>
      </c>
      <c r="F13" s="87">
        <v>66000</v>
      </c>
      <c r="G13" s="29">
        <v>20.45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44651</v>
      </c>
      <c r="B14" s="29">
        <v>543499</v>
      </c>
      <c r="C14" s="28" t="s">
        <v>1219</v>
      </c>
      <c r="D14" s="28" t="s">
        <v>1195</v>
      </c>
      <c r="E14" s="28" t="s">
        <v>575</v>
      </c>
      <c r="F14" s="87">
        <v>18000</v>
      </c>
      <c r="G14" s="29">
        <v>20.5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44651</v>
      </c>
      <c r="B15" s="29">
        <v>539773</v>
      </c>
      <c r="C15" s="28" t="s">
        <v>1220</v>
      </c>
      <c r="D15" s="28" t="s">
        <v>1221</v>
      </c>
      <c r="E15" s="28" t="s">
        <v>574</v>
      </c>
      <c r="F15" s="87">
        <v>260000</v>
      </c>
      <c r="G15" s="29">
        <v>3.89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44651</v>
      </c>
      <c r="B16" s="29">
        <v>537492</v>
      </c>
      <c r="C16" s="28" t="s">
        <v>1252</v>
      </c>
      <c r="D16" s="28" t="s">
        <v>1253</v>
      </c>
      <c r="E16" s="28" t="s">
        <v>575</v>
      </c>
      <c r="F16" s="87">
        <v>100000</v>
      </c>
      <c r="G16" s="29">
        <v>9.3699999999999992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44651</v>
      </c>
      <c r="B17" s="29">
        <v>537492</v>
      </c>
      <c r="C17" s="28" t="s">
        <v>1252</v>
      </c>
      <c r="D17" s="28" t="s">
        <v>1254</v>
      </c>
      <c r="E17" s="28" t="s">
        <v>575</v>
      </c>
      <c r="F17" s="87">
        <v>150000</v>
      </c>
      <c r="G17" s="29">
        <v>9.3699999999999992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44651</v>
      </c>
      <c r="B18" s="29">
        <v>537492</v>
      </c>
      <c r="C18" s="28" t="s">
        <v>1252</v>
      </c>
      <c r="D18" s="28" t="s">
        <v>1255</v>
      </c>
      <c r="E18" s="28" t="s">
        <v>575</v>
      </c>
      <c r="F18" s="87">
        <v>150000</v>
      </c>
      <c r="G18" s="29">
        <v>9.3699999999999992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44651</v>
      </c>
      <c r="B19" s="29">
        <v>537492</v>
      </c>
      <c r="C19" s="28" t="s">
        <v>1252</v>
      </c>
      <c r="D19" s="28" t="s">
        <v>1256</v>
      </c>
      <c r="E19" s="28" t="s">
        <v>575</v>
      </c>
      <c r="F19" s="87">
        <v>200000</v>
      </c>
      <c r="G19" s="29">
        <v>9.3699999999999992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44651</v>
      </c>
      <c r="B20" s="29">
        <v>537492</v>
      </c>
      <c r="C20" s="28" t="s">
        <v>1252</v>
      </c>
      <c r="D20" s="28" t="s">
        <v>1257</v>
      </c>
      <c r="E20" s="28" t="s">
        <v>575</v>
      </c>
      <c r="F20" s="87">
        <v>200000</v>
      </c>
      <c r="G20" s="29">
        <v>9.3699999999999992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44651</v>
      </c>
      <c r="B21" s="29">
        <v>537492</v>
      </c>
      <c r="C21" s="28" t="s">
        <v>1252</v>
      </c>
      <c r="D21" s="28" t="s">
        <v>1258</v>
      </c>
      <c r="E21" s="28" t="s">
        <v>575</v>
      </c>
      <c r="F21" s="87">
        <v>200000</v>
      </c>
      <c r="G21" s="29">
        <v>9.3699999999999992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44651</v>
      </c>
      <c r="B22" s="29">
        <v>537492</v>
      </c>
      <c r="C22" s="28" t="s">
        <v>1252</v>
      </c>
      <c r="D22" s="28" t="s">
        <v>1259</v>
      </c>
      <c r="E22" s="28" t="s">
        <v>574</v>
      </c>
      <c r="F22" s="87">
        <v>100000</v>
      </c>
      <c r="G22" s="29">
        <v>9.3699999999999992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44651</v>
      </c>
      <c r="B23" s="29">
        <v>537492</v>
      </c>
      <c r="C23" s="28" t="s">
        <v>1252</v>
      </c>
      <c r="D23" s="28" t="s">
        <v>1260</v>
      </c>
      <c r="E23" s="28" t="s">
        <v>574</v>
      </c>
      <c r="F23" s="87">
        <v>530000</v>
      </c>
      <c r="G23" s="29">
        <v>9.3699999999999992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44651</v>
      </c>
      <c r="B24" s="29">
        <v>531673</v>
      </c>
      <c r="C24" s="28" t="s">
        <v>1192</v>
      </c>
      <c r="D24" s="28" t="s">
        <v>1193</v>
      </c>
      <c r="E24" s="28" t="s">
        <v>574</v>
      </c>
      <c r="F24" s="87">
        <v>59850</v>
      </c>
      <c r="G24" s="29">
        <v>10.02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44651</v>
      </c>
      <c r="B25" s="29">
        <v>540135</v>
      </c>
      <c r="C25" s="28" t="s">
        <v>1175</v>
      </c>
      <c r="D25" s="28" t="s">
        <v>1224</v>
      </c>
      <c r="E25" s="28" t="s">
        <v>575</v>
      </c>
      <c r="F25" s="87">
        <v>10070000</v>
      </c>
      <c r="G25" s="29">
        <v>2.75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44651</v>
      </c>
      <c r="B26" s="29">
        <v>540135</v>
      </c>
      <c r="C26" s="28" t="s">
        <v>1175</v>
      </c>
      <c r="D26" s="28" t="s">
        <v>1261</v>
      </c>
      <c r="E26" s="28" t="s">
        <v>574</v>
      </c>
      <c r="F26" s="87">
        <v>1385268</v>
      </c>
      <c r="G26" s="29">
        <v>2.75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44651</v>
      </c>
      <c r="B27" s="29">
        <v>540135</v>
      </c>
      <c r="C27" s="28" t="s">
        <v>1175</v>
      </c>
      <c r="D27" s="28" t="s">
        <v>1261</v>
      </c>
      <c r="E27" s="28" t="s">
        <v>575</v>
      </c>
      <c r="F27" s="87">
        <v>3026483</v>
      </c>
      <c r="G27" s="29">
        <v>2.75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44651</v>
      </c>
      <c r="B28" s="29">
        <v>540135</v>
      </c>
      <c r="C28" s="28" t="s">
        <v>1175</v>
      </c>
      <c r="D28" s="28" t="s">
        <v>1196</v>
      </c>
      <c r="E28" s="28" t="s">
        <v>574</v>
      </c>
      <c r="F28" s="87">
        <v>3634010</v>
      </c>
      <c r="G28" s="29">
        <v>2.75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44651</v>
      </c>
      <c r="B29" s="29">
        <v>540135</v>
      </c>
      <c r="C29" s="28" t="s">
        <v>1175</v>
      </c>
      <c r="D29" s="28" t="s">
        <v>1196</v>
      </c>
      <c r="E29" s="28" t="s">
        <v>575</v>
      </c>
      <c r="F29" s="87">
        <v>3160000</v>
      </c>
      <c r="G29" s="29">
        <v>2.75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44651</v>
      </c>
      <c r="B30" s="29">
        <v>540135</v>
      </c>
      <c r="C30" s="28" t="s">
        <v>1175</v>
      </c>
      <c r="D30" s="28" t="s">
        <v>1262</v>
      </c>
      <c r="E30" s="28" t="s">
        <v>574</v>
      </c>
      <c r="F30" s="87">
        <v>3173682</v>
      </c>
      <c r="G30" s="29">
        <v>2.75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44651</v>
      </c>
      <c r="B31" s="29">
        <v>540135</v>
      </c>
      <c r="C31" s="28" t="s">
        <v>1175</v>
      </c>
      <c r="D31" s="28" t="s">
        <v>1194</v>
      </c>
      <c r="E31" s="28" t="s">
        <v>574</v>
      </c>
      <c r="F31" s="87">
        <v>3481270</v>
      </c>
      <c r="G31" s="29">
        <v>2.75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44651</v>
      </c>
      <c r="B32" s="29">
        <v>540135</v>
      </c>
      <c r="C32" s="28" t="s">
        <v>1175</v>
      </c>
      <c r="D32" s="28" t="s">
        <v>1262</v>
      </c>
      <c r="E32" s="28" t="s">
        <v>575</v>
      </c>
      <c r="F32" s="87">
        <v>3173682</v>
      </c>
      <c r="G32" s="29">
        <v>2.75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44651</v>
      </c>
      <c r="B33" s="29">
        <v>540135</v>
      </c>
      <c r="C33" s="28" t="s">
        <v>1175</v>
      </c>
      <c r="D33" s="28" t="s">
        <v>1194</v>
      </c>
      <c r="E33" s="28" t="s">
        <v>575</v>
      </c>
      <c r="F33" s="87">
        <v>3245185</v>
      </c>
      <c r="G33" s="29">
        <v>2.75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44651</v>
      </c>
      <c r="B34" s="29">
        <v>543439</v>
      </c>
      <c r="C34" s="28" t="s">
        <v>1222</v>
      </c>
      <c r="D34" s="28" t="s">
        <v>1263</v>
      </c>
      <c r="E34" s="28" t="s">
        <v>574</v>
      </c>
      <c r="F34" s="87">
        <v>36000</v>
      </c>
      <c r="G34" s="29">
        <v>18.05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44651</v>
      </c>
      <c r="B35" s="29">
        <v>543439</v>
      </c>
      <c r="C35" s="28" t="s">
        <v>1222</v>
      </c>
      <c r="D35" s="28" t="s">
        <v>1223</v>
      </c>
      <c r="E35" s="28" t="s">
        <v>575</v>
      </c>
      <c r="F35" s="87">
        <v>60000</v>
      </c>
      <c r="G35" s="29">
        <v>18.05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44651</v>
      </c>
      <c r="B36" s="29">
        <v>521244</v>
      </c>
      <c r="C36" s="28" t="s">
        <v>1264</v>
      </c>
      <c r="D36" s="28" t="s">
        <v>1265</v>
      </c>
      <c r="E36" s="28" t="s">
        <v>574</v>
      </c>
      <c r="F36" s="87">
        <v>7110</v>
      </c>
      <c r="G36" s="29">
        <v>13.65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44651</v>
      </c>
      <c r="B37" s="29">
        <v>521244</v>
      </c>
      <c r="C37" s="28" t="s">
        <v>1264</v>
      </c>
      <c r="D37" s="28" t="s">
        <v>1266</v>
      </c>
      <c r="E37" s="28" t="s">
        <v>574</v>
      </c>
      <c r="F37" s="87">
        <v>30000</v>
      </c>
      <c r="G37" s="29">
        <v>13.65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44651</v>
      </c>
      <c r="B38" s="29">
        <v>521244</v>
      </c>
      <c r="C38" s="28" t="s">
        <v>1264</v>
      </c>
      <c r="D38" s="28" t="s">
        <v>1267</v>
      </c>
      <c r="E38" s="28" t="s">
        <v>575</v>
      </c>
      <c r="F38" s="87">
        <v>37100</v>
      </c>
      <c r="G38" s="29">
        <v>13.65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44651</v>
      </c>
      <c r="B39" s="29">
        <v>543435</v>
      </c>
      <c r="C39" s="28" t="s">
        <v>1268</v>
      </c>
      <c r="D39" s="28" t="s">
        <v>1269</v>
      </c>
      <c r="E39" s="28" t="s">
        <v>575</v>
      </c>
      <c r="F39" s="87">
        <v>18000</v>
      </c>
      <c r="G39" s="29">
        <v>95.33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44651</v>
      </c>
      <c r="B40" s="29">
        <v>543435</v>
      </c>
      <c r="C40" s="28" t="s">
        <v>1268</v>
      </c>
      <c r="D40" s="28" t="s">
        <v>1270</v>
      </c>
      <c r="E40" s="28" t="s">
        <v>574</v>
      </c>
      <c r="F40" s="87">
        <v>21000</v>
      </c>
      <c r="G40" s="29">
        <v>94.86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44651</v>
      </c>
      <c r="B41" s="29">
        <v>542727</v>
      </c>
      <c r="C41" s="28" t="s">
        <v>1271</v>
      </c>
      <c r="D41" s="28" t="s">
        <v>1272</v>
      </c>
      <c r="E41" s="28" t="s">
        <v>575</v>
      </c>
      <c r="F41" s="87">
        <v>20000</v>
      </c>
      <c r="G41" s="29">
        <v>49.8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44651</v>
      </c>
      <c r="B42" s="29">
        <v>512379</v>
      </c>
      <c r="C42" s="28" t="s">
        <v>1273</v>
      </c>
      <c r="D42" s="28" t="s">
        <v>1274</v>
      </c>
      <c r="E42" s="28" t="s">
        <v>574</v>
      </c>
      <c r="F42" s="87">
        <v>1595603</v>
      </c>
      <c r="G42" s="29">
        <v>19.14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44651</v>
      </c>
      <c r="B43" s="29">
        <v>512379</v>
      </c>
      <c r="C43" s="28" t="s">
        <v>1273</v>
      </c>
      <c r="D43" s="28" t="s">
        <v>1274</v>
      </c>
      <c r="E43" s="28" t="s">
        <v>575</v>
      </c>
      <c r="F43" s="87">
        <v>1063408</v>
      </c>
      <c r="G43" s="29">
        <v>19.25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44651</v>
      </c>
      <c r="B44" s="29">
        <v>512379</v>
      </c>
      <c r="C44" s="28" t="s">
        <v>1273</v>
      </c>
      <c r="D44" s="28" t="s">
        <v>1275</v>
      </c>
      <c r="E44" s="28" t="s">
        <v>574</v>
      </c>
      <c r="F44" s="87">
        <v>2100091</v>
      </c>
      <c r="G44" s="29">
        <v>19.260000000000002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44651</v>
      </c>
      <c r="B45" s="29">
        <v>542679</v>
      </c>
      <c r="C45" s="28" t="s">
        <v>1276</v>
      </c>
      <c r="D45" s="28" t="s">
        <v>1277</v>
      </c>
      <c r="E45" s="28" t="s">
        <v>574</v>
      </c>
      <c r="F45" s="87">
        <v>100000</v>
      </c>
      <c r="G45" s="29">
        <v>17.52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44651</v>
      </c>
      <c r="B46" s="29">
        <v>540811</v>
      </c>
      <c r="C46" s="28" t="s">
        <v>1176</v>
      </c>
      <c r="D46" s="28" t="s">
        <v>1278</v>
      </c>
      <c r="E46" s="28" t="s">
        <v>574</v>
      </c>
      <c r="F46" s="87">
        <v>30000</v>
      </c>
      <c r="G46" s="29">
        <v>18.22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44651</v>
      </c>
      <c r="B47" s="29">
        <v>540811</v>
      </c>
      <c r="C47" s="28" t="s">
        <v>1176</v>
      </c>
      <c r="D47" s="28" t="s">
        <v>1278</v>
      </c>
      <c r="E47" s="28" t="s">
        <v>575</v>
      </c>
      <c r="F47" s="87">
        <v>60000</v>
      </c>
      <c r="G47" s="29">
        <v>18.28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44651</v>
      </c>
      <c r="B48" s="29">
        <v>540144</v>
      </c>
      <c r="C48" s="28" t="s">
        <v>1279</v>
      </c>
      <c r="D48" s="28" t="s">
        <v>1280</v>
      </c>
      <c r="E48" s="28" t="s">
        <v>575</v>
      </c>
      <c r="F48" s="87">
        <v>57500</v>
      </c>
      <c r="G48" s="29">
        <v>13.46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44651</v>
      </c>
      <c r="B49" s="29">
        <v>543312</v>
      </c>
      <c r="C49" s="28" t="s">
        <v>1281</v>
      </c>
      <c r="D49" s="28" t="s">
        <v>1282</v>
      </c>
      <c r="E49" s="28" t="s">
        <v>575</v>
      </c>
      <c r="F49" s="87">
        <v>12000</v>
      </c>
      <c r="G49" s="29">
        <v>31.45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44651</v>
      </c>
      <c r="B50" s="29">
        <v>543372</v>
      </c>
      <c r="C50" s="28" t="s">
        <v>1283</v>
      </c>
      <c r="D50" s="28" t="s">
        <v>1284</v>
      </c>
      <c r="E50" s="28" t="s">
        <v>575</v>
      </c>
      <c r="F50" s="87">
        <v>12000</v>
      </c>
      <c r="G50" s="29">
        <v>71.67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44651</v>
      </c>
      <c r="B51" s="29">
        <v>543372</v>
      </c>
      <c r="C51" s="28" t="s">
        <v>1283</v>
      </c>
      <c r="D51" s="28" t="s">
        <v>1285</v>
      </c>
      <c r="E51" s="28" t="s">
        <v>574</v>
      </c>
      <c r="F51" s="87">
        <v>10000</v>
      </c>
      <c r="G51" s="29">
        <v>72.2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44651</v>
      </c>
      <c r="B52" s="29">
        <v>530663</v>
      </c>
      <c r="C52" s="28" t="s">
        <v>1286</v>
      </c>
      <c r="D52" s="28" t="s">
        <v>979</v>
      </c>
      <c r="E52" s="28" t="s">
        <v>575</v>
      </c>
      <c r="F52" s="87">
        <v>252091</v>
      </c>
      <c r="G52" s="29">
        <v>1.52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44651</v>
      </c>
      <c r="B53" s="29">
        <v>530663</v>
      </c>
      <c r="C53" s="28" t="s">
        <v>1286</v>
      </c>
      <c r="D53" s="28" t="s">
        <v>1287</v>
      </c>
      <c r="E53" s="28" t="s">
        <v>575</v>
      </c>
      <c r="F53" s="87">
        <v>921426</v>
      </c>
      <c r="G53" s="29">
        <v>1.54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44651</v>
      </c>
      <c r="B54" s="29">
        <v>590018</v>
      </c>
      <c r="C54" s="28" t="s">
        <v>1288</v>
      </c>
      <c r="D54" s="28" t="s">
        <v>1289</v>
      </c>
      <c r="E54" s="28" t="s">
        <v>574</v>
      </c>
      <c r="F54" s="87">
        <v>1871</v>
      </c>
      <c r="G54" s="29">
        <v>124.24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44651</v>
      </c>
      <c r="B55" s="29">
        <v>590018</v>
      </c>
      <c r="C55" s="28" t="s">
        <v>1288</v>
      </c>
      <c r="D55" s="28" t="s">
        <v>1289</v>
      </c>
      <c r="E55" s="28" t="s">
        <v>575</v>
      </c>
      <c r="F55" s="87">
        <v>21120</v>
      </c>
      <c r="G55" s="29">
        <v>123.35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44651</v>
      </c>
      <c r="B56" s="29">
        <v>531343</v>
      </c>
      <c r="C56" s="28" t="s">
        <v>1290</v>
      </c>
      <c r="D56" s="28" t="s">
        <v>1291</v>
      </c>
      <c r="E56" s="28" t="s">
        <v>574</v>
      </c>
      <c r="F56" s="87">
        <v>301280</v>
      </c>
      <c r="G56" s="29">
        <v>8.1999999999999993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44651</v>
      </c>
      <c r="B57" s="29">
        <v>531343</v>
      </c>
      <c r="C57" s="28" t="s">
        <v>1290</v>
      </c>
      <c r="D57" s="28" t="s">
        <v>1292</v>
      </c>
      <c r="E57" s="28" t="s">
        <v>575</v>
      </c>
      <c r="F57" s="87">
        <v>301280</v>
      </c>
      <c r="G57" s="29">
        <v>8.1999999999999993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44651</v>
      </c>
      <c r="B58" s="29">
        <v>532154</v>
      </c>
      <c r="C58" s="28" t="s">
        <v>1293</v>
      </c>
      <c r="D58" s="28" t="s">
        <v>979</v>
      </c>
      <c r="E58" s="28" t="s">
        <v>574</v>
      </c>
      <c r="F58" s="87">
        <v>3250000</v>
      </c>
      <c r="G58" s="29">
        <v>1.4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44651</v>
      </c>
      <c r="B59" s="29">
        <v>532154</v>
      </c>
      <c r="C59" s="28" t="s">
        <v>1293</v>
      </c>
      <c r="D59" s="28" t="s">
        <v>979</v>
      </c>
      <c r="E59" s="28" t="s">
        <v>575</v>
      </c>
      <c r="F59" s="87">
        <v>5105923</v>
      </c>
      <c r="G59" s="29">
        <v>1.4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44651</v>
      </c>
      <c r="B60" s="29">
        <v>521054</v>
      </c>
      <c r="C60" s="28" t="s">
        <v>1294</v>
      </c>
      <c r="D60" s="28" t="s">
        <v>1295</v>
      </c>
      <c r="E60" s="28" t="s">
        <v>575</v>
      </c>
      <c r="F60" s="87">
        <v>30000</v>
      </c>
      <c r="G60" s="29">
        <v>11.15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44651</v>
      </c>
      <c r="B61" s="29">
        <v>539788</v>
      </c>
      <c r="C61" s="28" t="s">
        <v>1296</v>
      </c>
      <c r="D61" s="28" t="s">
        <v>1297</v>
      </c>
      <c r="E61" s="28" t="s">
        <v>574</v>
      </c>
      <c r="F61" s="87">
        <v>313200</v>
      </c>
      <c r="G61" s="29">
        <v>26.25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44651</v>
      </c>
      <c r="B62" s="29">
        <v>539788</v>
      </c>
      <c r="C62" s="28" t="s">
        <v>1296</v>
      </c>
      <c r="D62" s="28" t="s">
        <v>1298</v>
      </c>
      <c r="E62" s="28" t="s">
        <v>575</v>
      </c>
      <c r="F62" s="87">
        <v>313200</v>
      </c>
      <c r="G62" s="29">
        <v>26.25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44651</v>
      </c>
      <c r="B63" s="29">
        <v>539910</v>
      </c>
      <c r="C63" s="28" t="s">
        <v>1177</v>
      </c>
      <c r="D63" s="28" t="s">
        <v>1299</v>
      </c>
      <c r="E63" s="28" t="s">
        <v>575</v>
      </c>
      <c r="F63" s="87">
        <v>135067</v>
      </c>
      <c r="G63" s="29">
        <v>11.7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44651</v>
      </c>
      <c r="B64" s="29">
        <v>539910</v>
      </c>
      <c r="C64" s="28" t="s">
        <v>1177</v>
      </c>
      <c r="D64" s="28" t="s">
        <v>1178</v>
      </c>
      <c r="E64" s="28" t="s">
        <v>574</v>
      </c>
      <c r="F64" s="87">
        <v>251257</v>
      </c>
      <c r="G64" s="29">
        <v>11.69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44651</v>
      </c>
      <c r="B65" s="29">
        <v>539910</v>
      </c>
      <c r="C65" s="28" t="s">
        <v>1177</v>
      </c>
      <c r="D65" s="28" t="s">
        <v>1178</v>
      </c>
      <c r="E65" s="28" t="s">
        <v>575</v>
      </c>
      <c r="F65" s="87">
        <v>100000</v>
      </c>
      <c r="G65" s="29">
        <v>11.7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44651</v>
      </c>
      <c r="B66" s="29">
        <v>539910</v>
      </c>
      <c r="C66" s="28" t="s">
        <v>1177</v>
      </c>
      <c r="D66" s="28" t="s">
        <v>1225</v>
      </c>
      <c r="E66" s="28" t="s">
        <v>575</v>
      </c>
      <c r="F66" s="87">
        <v>150012</v>
      </c>
      <c r="G66" s="29">
        <v>11.7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44651</v>
      </c>
      <c r="B67" s="29">
        <v>539910</v>
      </c>
      <c r="C67" s="28" t="s">
        <v>1177</v>
      </c>
      <c r="D67" s="28" t="s">
        <v>1300</v>
      </c>
      <c r="E67" s="28" t="s">
        <v>575</v>
      </c>
      <c r="F67" s="87">
        <v>130000</v>
      </c>
      <c r="G67" s="29">
        <v>11.7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44651</v>
      </c>
      <c r="B68" s="29">
        <v>539910</v>
      </c>
      <c r="C68" s="28" t="s">
        <v>1177</v>
      </c>
      <c r="D68" s="28" t="s">
        <v>1301</v>
      </c>
      <c r="E68" s="28" t="s">
        <v>575</v>
      </c>
      <c r="F68" s="87">
        <v>556316</v>
      </c>
      <c r="G68" s="29">
        <v>11.7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44651</v>
      </c>
      <c r="B69" s="29">
        <v>539841</v>
      </c>
      <c r="C69" s="28" t="s">
        <v>1302</v>
      </c>
      <c r="D69" s="28" t="s">
        <v>1303</v>
      </c>
      <c r="E69" s="28" t="s">
        <v>575</v>
      </c>
      <c r="F69" s="87">
        <v>500000</v>
      </c>
      <c r="G69" s="29">
        <v>162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44651</v>
      </c>
      <c r="B70" s="29">
        <v>539841</v>
      </c>
      <c r="C70" s="28" t="s">
        <v>1302</v>
      </c>
      <c r="D70" s="28" t="s">
        <v>1304</v>
      </c>
      <c r="E70" s="28" t="s">
        <v>574</v>
      </c>
      <c r="F70" s="87">
        <v>450000</v>
      </c>
      <c r="G70" s="29">
        <v>163.99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44651</v>
      </c>
      <c r="B71" s="29">
        <v>537669</v>
      </c>
      <c r="C71" s="28" t="s">
        <v>1226</v>
      </c>
      <c r="D71" s="28" t="s">
        <v>1227</v>
      </c>
      <c r="E71" s="28" t="s">
        <v>575</v>
      </c>
      <c r="F71" s="87">
        <v>30000</v>
      </c>
      <c r="G71" s="29">
        <v>36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44651</v>
      </c>
      <c r="B72" s="29">
        <v>537669</v>
      </c>
      <c r="C72" s="28" t="s">
        <v>1226</v>
      </c>
      <c r="D72" s="28" t="s">
        <v>1305</v>
      </c>
      <c r="E72" s="28" t="s">
        <v>574</v>
      </c>
      <c r="F72" s="87">
        <v>30000</v>
      </c>
      <c r="G72" s="29">
        <v>36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44651</v>
      </c>
      <c r="B73" s="29">
        <v>511000</v>
      </c>
      <c r="C73" s="28" t="s">
        <v>1306</v>
      </c>
      <c r="D73" s="28" t="s">
        <v>1307</v>
      </c>
      <c r="E73" s="28" t="s">
        <v>574</v>
      </c>
      <c r="F73" s="87">
        <v>425000</v>
      </c>
      <c r="G73" s="29">
        <v>3.97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44651</v>
      </c>
      <c r="B74" s="29">
        <v>511000</v>
      </c>
      <c r="C74" s="28" t="s">
        <v>1306</v>
      </c>
      <c r="D74" s="28" t="s">
        <v>1308</v>
      </c>
      <c r="E74" s="28" t="s">
        <v>575</v>
      </c>
      <c r="F74" s="87">
        <v>425000</v>
      </c>
      <c r="G74" s="29">
        <v>3.97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44651</v>
      </c>
      <c r="B75" s="29">
        <v>505523</v>
      </c>
      <c r="C75" s="28" t="s">
        <v>1309</v>
      </c>
      <c r="D75" s="28" t="s">
        <v>1310</v>
      </c>
      <c r="E75" s="28" t="s">
        <v>575</v>
      </c>
      <c r="F75" s="87">
        <v>824000</v>
      </c>
      <c r="G75" s="29">
        <v>1.69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44651</v>
      </c>
      <c r="B76" s="29">
        <v>532408</v>
      </c>
      <c r="C76" s="28" t="s">
        <v>1236</v>
      </c>
      <c r="D76" s="28" t="s">
        <v>1311</v>
      </c>
      <c r="E76" s="28" t="s">
        <v>575</v>
      </c>
      <c r="F76" s="87">
        <v>800000</v>
      </c>
      <c r="G76" s="29">
        <v>51.35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44651</v>
      </c>
      <c r="B77" s="29">
        <v>532408</v>
      </c>
      <c r="C77" s="28" t="s">
        <v>1236</v>
      </c>
      <c r="D77" s="28" t="s">
        <v>1312</v>
      </c>
      <c r="E77" s="28" t="s">
        <v>574</v>
      </c>
      <c r="F77" s="87">
        <v>553000</v>
      </c>
      <c r="G77" s="29">
        <v>51.35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44651</v>
      </c>
      <c r="B78" s="29">
        <v>526622</v>
      </c>
      <c r="C78" s="28" t="s">
        <v>1228</v>
      </c>
      <c r="D78" s="28" t="s">
        <v>1229</v>
      </c>
      <c r="E78" s="28" t="s">
        <v>574</v>
      </c>
      <c r="F78" s="87">
        <v>22294</v>
      </c>
      <c r="G78" s="29">
        <v>1.54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44651</v>
      </c>
      <c r="B79" s="29">
        <v>526622</v>
      </c>
      <c r="C79" s="28" t="s">
        <v>1228</v>
      </c>
      <c r="D79" s="28" t="s">
        <v>1229</v>
      </c>
      <c r="E79" s="28" t="s">
        <v>575</v>
      </c>
      <c r="F79" s="87">
        <v>2372294</v>
      </c>
      <c r="G79" s="29">
        <v>1.58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44651</v>
      </c>
      <c r="B80" s="29">
        <v>531494</v>
      </c>
      <c r="C80" s="28" t="s">
        <v>1313</v>
      </c>
      <c r="D80" s="28" t="s">
        <v>1314</v>
      </c>
      <c r="E80" s="28" t="s">
        <v>575</v>
      </c>
      <c r="F80" s="87">
        <v>106795</v>
      </c>
      <c r="G80" s="29">
        <v>60.62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44651</v>
      </c>
      <c r="B81" s="29">
        <v>511557</v>
      </c>
      <c r="C81" s="28" t="s">
        <v>1315</v>
      </c>
      <c r="D81" s="28" t="s">
        <v>979</v>
      </c>
      <c r="E81" s="28" t="s">
        <v>574</v>
      </c>
      <c r="F81" s="87">
        <v>50000</v>
      </c>
      <c r="G81" s="29">
        <v>141.01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44651</v>
      </c>
      <c r="B82" s="29">
        <v>533285</v>
      </c>
      <c r="C82" s="28" t="s">
        <v>1316</v>
      </c>
      <c r="D82" s="28" t="s">
        <v>1317</v>
      </c>
      <c r="E82" s="28" t="s">
        <v>575</v>
      </c>
      <c r="F82" s="87">
        <v>350700</v>
      </c>
      <c r="G82" s="29">
        <v>33.659999999999997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44651</v>
      </c>
      <c r="B83" s="29">
        <v>533285</v>
      </c>
      <c r="C83" s="28" t="s">
        <v>1316</v>
      </c>
      <c r="D83" s="28" t="s">
        <v>1318</v>
      </c>
      <c r="E83" s="28" t="s">
        <v>574</v>
      </c>
      <c r="F83" s="87">
        <v>150000</v>
      </c>
      <c r="G83" s="29">
        <v>33.549999999999997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44651</v>
      </c>
      <c r="B84" s="29">
        <v>533285</v>
      </c>
      <c r="C84" s="28" t="s">
        <v>1316</v>
      </c>
      <c r="D84" s="28" t="s">
        <v>1319</v>
      </c>
      <c r="E84" s="28" t="s">
        <v>574</v>
      </c>
      <c r="F84" s="87">
        <v>200700</v>
      </c>
      <c r="G84" s="29">
        <v>33.74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44651</v>
      </c>
      <c r="B85" s="29">
        <v>531893</v>
      </c>
      <c r="C85" s="28" t="s">
        <v>1230</v>
      </c>
      <c r="D85" s="28" t="s">
        <v>1320</v>
      </c>
      <c r="E85" s="28" t="s">
        <v>575</v>
      </c>
      <c r="F85" s="87">
        <v>150000</v>
      </c>
      <c r="G85" s="29">
        <v>15.5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44651</v>
      </c>
      <c r="B86" s="29">
        <v>531893</v>
      </c>
      <c r="C86" s="28" t="s">
        <v>1230</v>
      </c>
      <c r="D86" s="28" t="s">
        <v>1321</v>
      </c>
      <c r="E86" s="28" t="s">
        <v>575</v>
      </c>
      <c r="F86" s="87">
        <v>350000</v>
      </c>
      <c r="G86" s="29">
        <v>15.5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44651</v>
      </c>
      <c r="B87" s="29">
        <v>531893</v>
      </c>
      <c r="C87" s="28" t="s">
        <v>1230</v>
      </c>
      <c r="D87" s="28" t="s">
        <v>1322</v>
      </c>
      <c r="E87" s="28" t="s">
        <v>574</v>
      </c>
      <c r="F87" s="87">
        <v>102135</v>
      </c>
      <c r="G87" s="29">
        <v>16.28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44651</v>
      </c>
      <c r="B88" s="29">
        <v>531893</v>
      </c>
      <c r="C88" s="28" t="s">
        <v>1230</v>
      </c>
      <c r="D88" s="28" t="s">
        <v>979</v>
      </c>
      <c r="E88" s="28" t="s">
        <v>575</v>
      </c>
      <c r="F88" s="87">
        <v>71099</v>
      </c>
      <c r="G88" s="29">
        <v>16.510000000000002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44651</v>
      </c>
      <c r="B89" s="29">
        <v>509423</v>
      </c>
      <c r="C89" s="28" t="s">
        <v>1323</v>
      </c>
      <c r="D89" s="28" t="s">
        <v>1324</v>
      </c>
      <c r="E89" s="28" t="s">
        <v>575</v>
      </c>
      <c r="F89" s="87">
        <v>16806</v>
      </c>
      <c r="G89" s="29">
        <v>15.45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44651</v>
      </c>
      <c r="B90" s="29">
        <v>523164</v>
      </c>
      <c r="C90" s="28" t="s">
        <v>1325</v>
      </c>
      <c r="D90" s="28" t="s">
        <v>1326</v>
      </c>
      <c r="E90" s="28" t="s">
        <v>574</v>
      </c>
      <c r="F90" s="87">
        <v>25700</v>
      </c>
      <c r="G90" s="29">
        <v>5.91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44651</v>
      </c>
      <c r="B91" s="29">
        <v>523164</v>
      </c>
      <c r="C91" s="28" t="s">
        <v>1325</v>
      </c>
      <c r="D91" s="28" t="s">
        <v>1327</v>
      </c>
      <c r="E91" s="28" t="s">
        <v>575</v>
      </c>
      <c r="F91" s="87">
        <v>25700</v>
      </c>
      <c r="G91" s="29">
        <v>5.91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44651</v>
      </c>
      <c r="B92" s="29">
        <v>543461</v>
      </c>
      <c r="C92" s="28" t="s">
        <v>1328</v>
      </c>
      <c r="D92" s="28" t="s">
        <v>1329</v>
      </c>
      <c r="E92" s="28" t="s">
        <v>574</v>
      </c>
      <c r="F92" s="87">
        <v>80000</v>
      </c>
      <c r="G92" s="29">
        <v>9.43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44651</v>
      </c>
      <c r="B93" s="29">
        <v>543461</v>
      </c>
      <c r="C93" s="28" t="s">
        <v>1328</v>
      </c>
      <c r="D93" s="28" t="s">
        <v>1329</v>
      </c>
      <c r="E93" s="28" t="s">
        <v>575</v>
      </c>
      <c r="F93" s="87">
        <v>40000</v>
      </c>
      <c r="G93" s="29">
        <v>8.66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44651</v>
      </c>
      <c r="B94" s="29">
        <v>539017</v>
      </c>
      <c r="C94" s="28" t="s">
        <v>1197</v>
      </c>
      <c r="D94" s="28" t="s">
        <v>1231</v>
      </c>
      <c r="E94" s="28" t="s">
        <v>575</v>
      </c>
      <c r="F94" s="87">
        <v>99000</v>
      </c>
      <c r="G94" s="29">
        <v>97.18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44651</v>
      </c>
      <c r="B95" s="29">
        <v>538496</v>
      </c>
      <c r="C95" s="28" t="s">
        <v>1198</v>
      </c>
      <c r="D95" s="28" t="s">
        <v>1330</v>
      </c>
      <c r="E95" s="28" t="s">
        <v>574</v>
      </c>
      <c r="F95" s="87">
        <v>93000</v>
      </c>
      <c r="G95" s="29">
        <v>6.04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44651</v>
      </c>
      <c r="B96" s="29">
        <v>538607</v>
      </c>
      <c r="C96" s="28" t="s">
        <v>1232</v>
      </c>
      <c r="D96" s="28" t="s">
        <v>1233</v>
      </c>
      <c r="E96" s="28" t="s">
        <v>574</v>
      </c>
      <c r="F96" s="87">
        <v>1109605</v>
      </c>
      <c r="G96" s="29">
        <v>9.2200000000000006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44651</v>
      </c>
      <c r="B97" s="29">
        <v>537582</v>
      </c>
      <c r="C97" s="28" t="s">
        <v>1331</v>
      </c>
      <c r="D97" s="28" t="s">
        <v>1332</v>
      </c>
      <c r="E97" s="28" t="s">
        <v>575</v>
      </c>
      <c r="F97" s="87">
        <v>150000</v>
      </c>
      <c r="G97" s="29">
        <v>2.35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44651</v>
      </c>
      <c r="B98" s="29">
        <v>538918</v>
      </c>
      <c r="C98" s="28" t="s">
        <v>1333</v>
      </c>
      <c r="D98" s="28" t="s">
        <v>1334</v>
      </c>
      <c r="E98" s="28" t="s">
        <v>574</v>
      </c>
      <c r="F98" s="87">
        <v>138085</v>
      </c>
      <c r="G98" s="29">
        <v>7.44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44651</v>
      </c>
      <c r="B99" s="29">
        <v>538918</v>
      </c>
      <c r="C99" s="28" t="s">
        <v>1333</v>
      </c>
      <c r="D99" s="28" t="s">
        <v>1335</v>
      </c>
      <c r="E99" s="28" t="s">
        <v>575</v>
      </c>
      <c r="F99" s="87">
        <v>139958</v>
      </c>
      <c r="G99" s="29">
        <v>7.44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44651</v>
      </c>
      <c r="B100" s="29">
        <v>533056</v>
      </c>
      <c r="C100" s="28" t="s">
        <v>1336</v>
      </c>
      <c r="D100" s="28" t="s">
        <v>1337</v>
      </c>
      <c r="E100" s="28" t="s">
        <v>574</v>
      </c>
      <c r="F100" s="87">
        <v>158000</v>
      </c>
      <c r="G100" s="29">
        <v>58.51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44651</v>
      </c>
      <c r="B101" s="29">
        <v>531025</v>
      </c>
      <c r="C101" s="28" t="s">
        <v>1199</v>
      </c>
      <c r="D101" s="28" t="s">
        <v>1338</v>
      </c>
      <c r="E101" s="28" t="s">
        <v>575</v>
      </c>
      <c r="F101" s="87">
        <v>762260</v>
      </c>
      <c r="G101" s="29">
        <v>2.5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44651</v>
      </c>
      <c r="B102" s="29">
        <v>531025</v>
      </c>
      <c r="C102" s="28" t="s">
        <v>1199</v>
      </c>
      <c r="D102" s="28" t="s">
        <v>1229</v>
      </c>
      <c r="E102" s="28" t="s">
        <v>574</v>
      </c>
      <c r="F102" s="87">
        <v>555001</v>
      </c>
      <c r="G102" s="29">
        <v>2.5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44651</v>
      </c>
      <c r="B103" s="29">
        <v>514378</v>
      </c>
      <c r="C103" s="28" t="s">
        <v>1339</v>
      </c>
      <c r="D103" s="28" t="s">
        <v>1326</v>
      </c>
      <c r="E103" s="28" t="s">
        <v>574</v>
      </c>
      <c r="F103" s="87">
        <v>24000</v>
      </c>
      <c r="G103" s="29">
        <v>5.6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44651</v>
      </c>
      <c r="B104" s="29">
        <v>514378</v>
      </c>
      <c r="C104" s="28" t="s">
        <v>1339</v>
      </c>
      <c r="D104" s="28" t="s">
        <v>1327</v>
      </c>
      <c r="E104" s="28" t="s">
        <v>575</v>
      </c>
      <c r="F104" s="87">
        <v>23963</v>
      </c>
      <c r="G104" s="29">
        <v>5.6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44651</v>
      </c>
      <c r="B105" s="29" t="s">
        <v>1340</v>
      </c>
      <c r="C105" s="28" t="s">
        <v>1341</v>
      </c>
      <c r="D105" s="28" t="s">
        <v>1342</v>
      </c>
      <c r="E105" s="28" t="s">
        <v>574</v>
      </c>
      <c r="F105" s="87">
        <v>73000</v>
      </c>
      <c r="G105" s="29">
        <v>67.290000000000006</v>
      </c>
      <c r="H105" s="29" t="s">
        <v>853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44651</v>
      </c>
      <c r="B106" s="29" t="s">
        <v>1343</v>
      </c>
      <c r="C106" s="28" t="s">
        <v>1344</v>
      </c>
      <c r="D106" s="28" t="s">
        <v>979</v>
      </c>
      <c r="E106" s="28" t="s">
        <v>574</v>
      </c>
      <c r="F106" s="87">
        <v>99498</v>
      </c>
      <c r="G106" s="29">
        <v>56.7</v>
      </c>
      <c r="H106" s="29" t="s">
        <v>853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44651</v>
      </c>
      <c r="B107" s="29" t="s">
        <v>1158</v>
      </c>
      <c r="C107" s="28" t="s">
        <v>1159</v>
      </c>
      <c r="D107" s="28" t="s">
        <v>1120</v>
      </c>
      <c r="E107" s="28" t="s">
        <v>574</v>
      </c>
      <c r="F107" s="87">
        <v>3200</v>
      </c>
      <c r="G107" s="29">
        <v>107.58</v>
      </c>
      <c r="H107" s="29" t="s">
        <v>853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44651</v>
      </c>
      <c r="B108" s="29" t="s">
        <v>1234</v>
      </c>
      <c r="C108" s="28" t="s">
        <v>1235</v>
      </c>
      <c r="D108" s="28" t="s">
        <v>1160</v>
      </c>
      <c r="E108" s="28" t="s">
        <v>574</v>
      </c>
      <c r="F108" s="87">
        <v>152149</v>
      </c>
      <c r="G108" s="29">
        <v>7.99</v>
      </c>
      <c r="H108" s="29" t="s">
        <v>853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44651</v>
      </c>
      <c r="B109" s="29" t="s">
        <v>1200</v>
      </c>
      <c r="C109" s="28" t="s">
        <v>1201</v>
      </c>
      <c r="D109" s="28" t="s">
        <v>979</v>
      </c>
      <c r="E109" s="28" t="s">
        <v>574</v>
      </c>
      <c r="F109" s="87">
        <v>5401378</v>
      </c>
      <c r="G109" s="29">
        <v>11.95</v>
      </c>
      <c r="H109" s="29" t="s">
        <v>853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44651</v>
      </c>
      <c r="B110" s="29" t="s">
        <v>1200</v>
      </c>
      <c r="C110" s="28" t="s">
        <v>1201</v>
      </c>
      <c r="D110" s="28" t="s">
        <v>1229</v>
      </c>
      <c r="E110" s="28" t="s">
        <v>574</v>
      </c>
      <c r="F110" s="87">
        <v>3775086</v>
      </c>
      <c r="G110" s="29">
        <v>12.02</v>
      </c>
      <c r="H110" s="29" t="s">
        <v>853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44651</v>
      </c>
      <c r="B111" s="29" t="s">
        <v>1345</v>
      </c>
      <c r="C111" s="28" t="s">
        <v>1346</v>
      </c>
      <c r="D111" s="28" t="s">
        <v>1347</v>
      </c>
      <c r="E111" s="28" t="s">
        <v>574</v>
      </c>
      <c r="F111" s="87">
        <v>955000</v>
      </c>
      <c r="G111" s="29">
        <v>101</v>
      </c>
      <c r="H111" s="29" t="s">
        <v>853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44651</v>
      </c>
      <c r="B112" s="29" t="s">
        <v>138</v>
      </c>
      <c r="C112" s="28" t="s">
        <v>1348</v>
      </c>
      <c r="D112" s="28" t="s">
        <v>1349</v>
      </c>
      <c r="E112" s="28" t="s">
        <v>574</v>
      </c>
      <c r="F112" s="87">
        <v>5750000</v>
      </c>
      <c r="G112" s="29">
        <v>536.22</v>
      </c>
      <c r="H112" s="29" t="s">
        <v>853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44651</v>
      </c>
      <c r="B113" s="29" t="s">
        <v>1350</v>
      </c>
      <c r="C113" s="28" t="s">
        <v>1351</v>
      </c>
      <c r="D113" s="28" t="s">
        <v>1352</v>
      </c>
      <c r="E113" s="28" t="s">
        <v>574</v>
      </c>
      <c r="F113" s="87">
        <v>3450000</v>
      </c>
      <c r="G113" s="29">
        <v>9.7200000000000006</v>
      </c>
      <c r="H113" s="29" t="s">
        <v>853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44651</v>
      </c>
      <c r="B114" s="29" t="s">
        <v>1350</v>
      </c>
      <c r="C114" s="28" t="s">
        <v>1351</v>
      </c>
      <c r="D114" s="28" t="s">
        <v>1353</v>
      </c>
      <c r="E114" s="28" t="s">
        <v>574</v>
      </c>
      <c r="F114" s="87">
        <v>3536613</v>
      </c>
      <c r="G114" s="29">
        <v>9.7200000000000006</v>
      </c>
      <c r="H114" s="29" t="s">
        <v>853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44651</v>
      </c>
      <c r="B115" s="29" t="s">
        <v>1354</v>
      </c>
      <c r="C115" s="28" t="s">
        <v>1355</v>
      </c>
      <c r="D115" s="28" t="s">
        <v>1356</v>
      </c>
      <c r="E115" s="28" t="s">
        <v>574</v>
      </c>
      <c r="F115" s="87">
        <v>150000</v>
      </c>
      <c r="G115" s="29">
        <v>44.1</v>
      </c>
      <c r="H115" s="29" t="s">
        <v>853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44651</v>
      </c>
      <c r="B116" s="29" t="s">
        <v>1354</v>
      </c>
      <c r="C116" s="28" t="s">
        <v>1355</v>
      </c>
      <c r="D116" s="28" t="s">
        <v>1357</v>
      </c>
      <c r="E116" s="28" t="s">
        <v>574</v>
      </c>
      <c r="F116" s="87">
        <v>189000</v>
      </c>
      <c r="G116" s="29">
        <v>43.87</v>
      </c>
      <c r="H116" s="29" t="s">
        <v>853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44651</v>
      </c>
      <c r="B117" s="29" t="s">
        <v>449</v>
      </c>
      <c r="C117" s="28" t="s">
        <v>1358</v>
      </c>
      <c r="D117" s="28" t="s">
        <v>1359</v>
      </c>
      <c r="E117" s="28" t="s">
        <v>574</v>
      </c>
      <c r="F117" s="87">
        <v>4943000</v>
      </c>
      <c r="G117" s="29">
        <v>340</v>
      </c>
      <c r="H117" s="29" t="s">
        <v>853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44651</v>
      </c>
      <c r="B118" s="29" t="s">
        <v>449</v>
      </c>
      <c r="C118" s="28" t="s">
        <v>1358</v>
      </c>
      <c r="D118" s="28" t="s">
        <v>1360</v>
      </c>
      <c r="E118" s="28" t="s">
        <v>574</v>
      </c>
      <c r="F118" s="87">
        <v>6346506</v>
      </c>
      <c r="G118" s="29">
        <v>340</v>
      </c>
      <c r="H118" s="29" t="s">
        <v>853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44651</v>
      </c>
      <c r="B119" s="29" t="s">
        <v>449</v>
      </c>
      <c r="C119" s="28" t="s">
        <v>1358</v>
      </c>
      <c r="D119" s="28" t="s">
        <v>1361</v>
      </c>
      <c r="E119" s="28" t="s">
        <v>574</v>
      </c>
      <c r="F119" s="87">
        <v>13394000</v>
      </c>
      <c r="G119" s="29">
        <v>340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44651</v>
      </c>
      <c r="B120" s="29" t="s">
        <v>449</v>
      </c>
      <c r="C120" s="28" t="s">
        <v>1358</v>
      </c>
      <c r="D120" s="28" t="s">
        <v>1362</v>
      </c>
      <c r="E120" s="28" t="s">
        <v>574</v>
      </c>
      <c r="F120" s="87">
        <v>10778183</v>
      </c>
      <c r="G120" s="29">
        <v>340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44651</v>
      </c>
      <c r="B121" s="29" t="s">
        <v>449</v>
      </c>
      <c r="C121" s="28" t="s">
        <v>1358</v>
      </c>
      <c r="D121" s="28" t="s">
        <v>1363</v>
      </c>
      <c r="E121" s="28" t="s">
        <v>574</v>
      </c>
      <c r="F121" s="87">
        <v>16400000</v>
      </c>
      <c r="G121" s="29">
        <v>340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44651</v>
      </c>
      <c r="B122" s="29" t="s">
        <v>1364</v>
      </c>
      <c r="C122" s="28" t="s">
        <v>1365</v>
      </c>
      <c r="D122" s="28" t="s">
        <v>1366</v>
      </c>
      <c r="E122" s="28" t="s">
        <v>574</v>
      </c>
      <c r="F122" s="87">
        <v>200000</v>
      </c>
      <c r="G122" s="29">
        <v>199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44651</v>
      </c>
      <c r="B123" s="29" t="s">
        <v>1121</v>
      </c>
      <c r="C123" s="28" t="s">
        <v>1122</v>
      </c>
      <c r="D123" s="28" t="s">
        <v>1160</v>
      </c>
      <c r="E123" s="28" t="s">
        <v>574</v>
      </c>
      <c r="F123" s="87">
        <v>223800</v>
      </c>
      <c r="G123" s="29">
        <v>113.05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44651</v>
      </c>
      <c r="B124" s="29" t="s">
        <v>1367</v>
      </c>
      <c r="C124" s="28" t="s">
        <v>1368</v>
      </c>
      <c r="D124" s="28" t="s">
        <v>1369</v>
      </c>
      <c r="E124" s="28" t="s">
        <v>574</v>
      </c>
      <c r="F124" s="87">
        <v>60000</v>
      </c>
      <c r="G124" s="29">
        <v>29.79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44651</v>
      </c>
      <c r="B125" s="29" t="s">
        <v>1367</v>
      </c>
      <c r="C125" s="28" t="s">
        <v>1368</v>
      </c>
      <c r="D125" s="28" t="s">
        <v>1370</v>
      </c>
      <c r="E125" s="28" t="s">
        <v>574</v>
      </c>
      <c r="F125" s="87">
        <v>52619</v>
      </c>
      <c r="G125" s="29">
        <v>29.61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44651</v>
      </c>
      <c r="B126" s="29" t="s">
        <v>1371</v>
      </c>
      <c r="C126" s="28" t="s">
        <v>1372</v>
      </c>
      <c r="D126" s="28" t="s">
        <v>1373</v>
      </c>
      <c r="E126" s="28" t="s">
        <v>574</v>
      </c>
      <c r="F126" s="87">
        <v>1300000</v>
      </c>
      <c r="G126" s="29">
        <v>42.4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44651</v>
      </c>
      <c r="B127" s="29" t="s">
        <v>1343</v>
      </c>
      <c r="C127" s="28" t="s">
        <v>1344</v>
      </c>
      <c r="D127" s="28" t="s">
        <v>979</v>
      </c>
      <c r="E127" s="28" t="s">
        <v>575</v>
      </c>
      <c r="F127" s="87">
        <v>99498</v>
      </c>
      <c r="G127" s="29">
        <v>62.51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44651</v>
      </c>
      <c r="B128" s="29" t="s">
        <v>1158</v>
      </c>
      <c r="C128" s="28" t="s">
        <v>1159</v>
      </c>
      <c r="D128" s="28" t="s">
        <v>1120</v>
      </c>
      <c r="E128" s="28" t="s">
        <v>575</v>
      </c>
      <c r="F128" s="87">
        <v>30400</v>
      </c>
      <c r="G128" s="29">
        <v>105.68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44651</v>
      </c>
      <c r="B129" s="29" t="s">
        <v>1234</v>
      </c>
      <c r="C129" s="28" t="s">
        <v>1235</v>
      </c>
      <c r="D129" s="28" t="s">
        <v>1160</v>
      </c>
      <c r="E129" s="28" t="s">
        <v>575</v>
      </c>
      <c r="F129" s="87">
        <v>883126</v>
      </c>
      <c r="G129" s="29">
        <v>7.73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44651</v>
      </c>
      <c r="B130" s="29" t="s">
        <v>1200</v>
      </c>
      <c r="C130" s="28" t="s">
        <v>1201</v>
      </c>
      <c r="D130" s="28" t="s">
        <v>1202</v>
      </c>
      <c r="E130" s="28" t="s">
        <v>575</v>
      </c>
      <c r="F130" s="87">
        <v>7000000</v>
      </c>
      <c r="G130" s="29">
        <v>11.97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44651</v>
      </c>
      <c r="B131" s="29" t="s">
        <v>1200</v>
      </c>
      <c r="C131" s="28" t="s">
        <v>1201</v>
      </c>
      <c r="D131" s="28" t="s">
        <v>979</v>
      </c>
      <c r="E131" s="28" t="s">
        <v>575</v>
      </c>
      <c r="F131" s="87">
        <v>6401378</v>
      </c>
      <c r="G131" s="29">
        <v>12.04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44651</v>
      </c>
      <c r="B132" s="29" t="s">
        <v>1200</v>
      </c>
      <c r="C132" s="28" t="s">
        <v>1201</v>
      </c>
      <c r="D132" s="28" t="s">
        <v>1229</v>
      </c>
      <c r="E132" s="28" t="s">
        <v>575</v>
      </c>
      <c r="F132" s="87">
        <v>3725086</v>
      </c>
      <c r="G132" s="29">
        <v>12.06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44651</v>
      </c>
      <c r="B133" s="29" t="s">
        <v>1345</v>
      </c>
      <c r="C133" s="28" t="s">
        <v>1346</v>
      </c>
      <c r="D133" s="28" t="s">
        <v>1374</v>
      </c>
      <c r="E133" s="28" t="s">
        <v>575</v>
      </c>
      <c r="F133" s="87">
        <v>271168</v>
      </c>
      <c r="G133" s="29">
        <v>101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44651</v>
      </c>
      <c r="B134" s="29" t="s">
        <v>1345</v>
      </c>
      <c r="C134" s="28" t="s">
        <v>1346</v>
      </c>
      <c r="D134" s="28" t="s">
        <v>1375</v>
      </c>
      <c r="E134" s="28" t="s">
        <v>575</v>
      </c>
      <c r="F134" s="87">
        <v>700000</v>
      </c>
      <c r="G134" s="29">
        <v>101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44651</v>
      </c>
      <c r="B135" s="29" t="s">
        <v>1350</v>
      </c>
      <c r="C135" s="28" t="s">
        <v>1351</v>
      </c>
      <c r="D135" s="28" t="s">
        <v>1376</v>
      </c>
      <c r="E135" s="28" t="s">
        <v>575</v>
      </c>
      <c r="F135" s="87">
        <v>10000000</v>
      </c>
      <c r="G135" s="29">
        <v>9.7100000000000009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44651</v>
      </c>
      <c r="B136" s="29" t="s">
        <v>1354</v>
      </c>
      <c r="C136" s="28" t="s">
        <v>1355</v>
      </c>
      <c r="D136" s="28" t="s">
        <v>1377</v>
      </c>
      <c r="E136" s="28" t="s">
        <v>575</v>
      </c>
      <c r="F136" s="87">
        <v>183000</v>
      </c>
      <c r="G136" s="29">
        <v>44.1</v>
      </c>
      <c r="H136" s="29" t="s">
        <v>853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44651</v>
      </c>
      <c r="B137" s="29" t="s">
        <v>1354</v>
      </c>
      <c r="C137" s="28" t="s">
        <v>1355</v>
      </c>
      <c r="D137" s="28" t="s">
        <v>1357</v>
      </c>
      <c r="E137" s="28" t="s">
        <v>575</v>
      </c>
      <c r="F137" s="87">
        <v>87000</v>
      </c>
      <c r="G137" s="29">
        <v>44.1</v>
      </c>
      <c r="H137" s="29" t="s">
        <v>853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44651</v>
      </c>
      <c r="B138" s="29" t="s">
        <v>449</v>
      </c>
      <c r="C138" s="28" t="s">
        <v>1358</v>
      </c>
      <c r="D138" s="28" t="s">
        <v>1378</v>
      </c>
      <c r="E138" s="28" t="s">
        <v>575</v>
      </c>
      <c r="F138" s="87">
        <v>58175311</v>
      </c>
      <c r="G138" s="29">
        <v>340.04</v>
      </c>
      <c r="H138" s="29" t="s">
        <v>853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44651</v>
      </c>
      <c r="B139" s="29" t="s">
        <v>449</v>
      </c>
      <c r="C139" s="28" t="s">
        <v>1358</v>
      </c>
      <c r="D139" s="28" t="s">
        <v>1379</v>
      </c>
      <c r="E139" s="28" t="s">
        <v>575</v>
      </c>
      <c r="F139" s="87">
        <v>38783541</v>
      </c>
      <c r="G139" s="29">
        <v>340</v>
      </c>
      <c r="H139" s="29" t="s">
        <v>853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44651</v>
      </c>
      <c r="B140" s="29" t="s">
        <v>1121</v>
      </c>
      <c r="C140" s="28" t="s">
        <v>1122</v>
      </c>
      <c r="D140" s="28" t="s">
        <v>1380</v>
      </c>
      <c r="E140" s="28" t="s">
        <v>575</v>
      </c>
      <c r="F140" s="87">
        <v>226800</v>
      </c>
      <c r="G140" s="29">
        <v>113.09</v>
      </c>
      <c r="H140" s="29" t="s">
        <v>853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44651</v>
      </c>
      <c r="B141" s="29" t="s">
        <v>1121</v>
      </c>
      <c r="C141" s="28" t="s">
        <v>1122</v>
      </c>
      <c r="D141" s="28" t="s">
        <v>1381</v>
      </c>
      <c r="E141" s="28" t="s">
        <v>575</v>
      </c>
      <c r="F141" s="87">
        <v>25800</v>
      </c>
      <c r="G141" s="29">
        <v>119.25</v>
      </c>
      <c r="H141" s="29" t="s">
        <v>853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44651</v>
      </c>
      <c r="B142" s="29" t="s">
        <v>1367</v>
      </c>
      <c r="C142" s="28" t="s">
        <v>1368</v>
      </c>
      <c r="D142" s="28" t="s">
        <v>1369</v>
      </c>
      <c r="E142" s="28" t="s">
        <v>575</v>
      </c>
      <c r="F142" s="87">
        <v>40000</v>
      </c>
      <c r="G142" s="29">
        <v>27.04</v>
      </c>
      <c r="H142" s="29" t="s">
        <v>853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44651</v>
      </c>
      <c r="B143" s="29" t="s">
        <v>1367</v>
      </c>
      <c r="C143" s="28" t="s">
        <v>1368</v>
      </c>
      <c r="D143" s="28" t="s">
        <v>1382</v>
      </c>
      <c r="E143" s="28" t="s">
        <v>575</v>
      </c>
      <c r="F143" s="87">
        <v>93149</v>
      </c>
      <c r="G143" s="29">
        <v>30.65</v>
      </c>
      <c r="H143" s="29" t="s">
        <v>853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44651</v>
      </c>
      <c r="B144" s="29" t="s">
        <v>1367</v>
      </c>
      <c r="C144" s="28" t="s">
        <v>1368</v>
      </c>
      <c r="D144" s="28" t="s">
        <v>1370</v>
      </c>
      <c r="E144" s="28" t="s">
        <v>575</v>
      </c>
      <c r="F144" s="87">
        <v>52619</v>
      </c>
      <c r="G144" s="29">
        <v>29.84</v>
      </c>
      <c r="H144" s="29" t="s">
        <v>853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44651</v>
      </c>
      <c r="B145" s="29" t="s">
        <v>1371</v>
      </c>
      <c r="C145" s="28" t="s">
        <v>1372</v>
      </c>
      <c r="D145" s="28" t="s">
        <v>1383</v>
      </c>
      <c r="E145" s="28" t="s">
        <v>575</v>
      </c>
      <c r="F145" s="87">
        <v>1300000</v>
      </c>
      <c r="G145" s="29">
        <v>42.4</v>
      </c>
      <c r="H145" s="29" t="s">
        <v>853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44651</v>
      </c>
      <c r="B146" s="29" t="s">
        <v>1384</v>
      </c>
      <c r="C146" s="28" t="s">
        <v>1385</v>
      </c>
      <c r="D146" s="28" t="s">
        <v>1386</v>
      </c>
      <c r="E146" s="28" t="s">
        <v>575</v>
      </c>
      <c r="F146" s="87">
        <v>6005237</v>
      </c>
      <c r="G146" s="29">
        <v>5.32</v>
      </c>
      <c r="H146" s="29" t="s">
        <v>853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96"/>
  <sheetViews>
    <sheetView zoomScale="70" zoomScaleNormal="70" workbookViewId="0">
      <selection activeCell="Q30" sqref="Q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23">
        <v>1</v>
      </c>
      <c r="B10" s="424">
        <v>44582</v>
      </c>
      <c r="C10" s="425"/>
      <c r="D10" s="426" t="s">
        <v>113</v>
      </c>
      <c r="E10" s="427" t="s">
        <v>591</v>
      </c>
      <c r="F10" s="423">
        <v>1160</v>
      </c>
      <c r="G10" s="423">
        <v>1090</v>
      </c>
      <c r="H10" s="423">
        <v>1205</v>
      </c>
      <c r="I10" s="428" t="s">
        <v>854</v>
      </c>
      <c r="J10" s="429" t="s">
        <v>1020</v>
      </c>
      <c r="K10" s="429">
        <f t="shared" ref="K10:K23" si="0">H10-F10</f>
        <v>45</v>
      </c>
      <c r="L10" s="430">
        <f>(F10*-0.7)/100</f>
        <v>-8.1199999999999992</v>
      </c>
      <c r="M10" s="431">
        <f t="shared" ref="M10:M23" si="1">(K10+L10)/F10</f>
        <v>3.1793103448275864E-2</v>
      </c>
      <c r="N10" s="429" t="s">
        <v>589</v>
      </c>
      <c r="O10" s="432">
        <v>44631</v>
      </c>
      <c r="P10" s="429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81">
        <v>2</v>
      </c>
      <c r="B11" s="368">
        <v>44586</v>
      </c>
      <c r="C11" s="382"/>
      <c r="D11" s="383" t="s">
        <v>206</v>
      </c>
      <c r="E11" s="384" t="s">
        <v>591</v>
      </c>
      <c r="F11" s="381">
        <v>1069</v>
      </c>
      <c r="G11" s="381">
        <v>995</v>
      </c>
      <c r="H11" s="381">
        <v>1132.5</v>
      </c>
      <c r="I11" s="385" t="s">
        <v>855</v>
      </c>
      <c r="J11" s="386" t="s">
        <v>915</v>
      </c>
      <c r="K11" s="386">
        <f t="shared" si="0"/>
        <v>63.5</v>
      </c>
      <c r="L11" s="387">
        <f>(F11*-0.7)/100</f>
        <v>-7.4829999999999997</v>
      </c>
      <c r="M11" s="388">
        <f t="shared" si="1"/>
        <v>5.240130963517306E-2</v>
      </c>
      <c r="N11" s="386" t="s">
        <v>589</v>
      </c>
      <c r="O11" s="389">
        <v>44623</v>
      </c>
      <c r="P11" s="387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80">
        <v>44603</v>
      </c>
      <c r="C12" s="397"/>
      <c r="D12" s="398" t="s">
        <v>331</v>
      </c>
      <c r="E12" s="399" t="s">
        <v>591</v>
      </c>
      <c r="F12" s="310">
        <v>847.5</v>
      </c>
      <c r="G12" s="310">
        <v>798</v>
      </c>
      <c r="H12" s="310">
        <v>798</v>
      </c>
      <c r="I12" s="400" t="s">
        <v>862</v>
      </c>
      <c r="J12" s="390" t="s">
        <v>914</v>
      </c>
      <c r="K12" s="390">
        <f t="shared" si="0"/>
        <v>-49.5</v>
      </c>
      <c r="L12" s="391">
        <f>(F12*-0.7)/100</f>
        <v>-5.9325000000000001</v>
      </c>
      <c r="M12" s="392">
        <f t="shared" si="1"/>
        <v>-6.5407079646017691E-2</v>
      </c>
      <c r="N12" s="390" t="s">
        <v>601</v>
      </c>
      <c r="O12" s="393">
        <v>44623</v>
      </c>
      <c r="P12" s="391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81">
        <v>4</v>
      </c>
      <c r="B13" s="368">
        <v>44620</v>
      </c>
      <c r="C13" s="382"/>
      <c r="D13" s="383" t="s">
        <v>488</v>
      </c>
      <c r="E13" s="384" t="s">
        <v>591</v>
      </c>
      <c r="F13" s="381">
        <v>148</v>
      </c>
      <c r="G13" s="381">
        <v>138</v>
      </c>
      <c r="H13" s="381">
        <v>156</v>
      </c>
      <c r="I13" s="385" t="s">
        <v>869</v>
      </c>
      <c r="J13" s="386" t="s">
        <v>916</v>
      </c>
      <c r="K13" s="386">
        <f t="shared" si="0"/>
        <v>8</v>
      </c>
      <c r="L13" s="387">
        <f>(F13*-0.4)/100</f>
        <v>-0.59200000000000008</v>
      </c>
      <c r="M13" s="388">
        <f t="shared" si="1"/>
        <v>5.0054054054054054E-2</v>
      </c>
      <c r="N13" s="386" t="s">
        <v>589</v>
      </c>
      <c r="O13" s="389">
        <v>44623</v>
      </c>
      <c r="P13" s="387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80">
        <v>44620</v>
      </c>
      <c r="C14" s="397"/>
      <c r="D14" s="398" t="s">
        <v>114</v>
      </c>
      <c r="E14" s="399" t="s">
        <v>591</v>
      </c>
      <c r="F14" s="310">
        <v>2360</v>
      </c>
      <c r="G14" s="310">
        <v>2230</v>
      </c>
      <c r="H14" s="310">
        <v>2230</v>
      </c>
      <c r="I14" s="400" t="s">
        <v>870</v>
      </c>
      <c r="J14" s="390" t="s">
        <v>924</v>
      </c>
      <c r="K14" s="390">
        <f t="shared" si="0"/>
        <v>-130</v>
      </c>
      <c r="L14" s="391">
        <f>(F14*-0.7)/100</f>
        <v>-16.52</v>
      </c>
      <c r="M14" s="392">
        <f t="shared" si="1"/>
        <v>-6.208474576271187E-2</v>
      </c>
      <c r="N14" s="390" t="s">
        <v>601</v>
      </c>
      <c r="O14" s="393">
        <v>44624</v>
      </c>
      <c r="P14" s="391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09">
        <v>6</v>
      </c>
      <c r="B15" s="380">
        <v>44620</v>
      </c>
      <c r="C15" s="410"/>
      <c r="D15" s="411" t="s">
        <v>124</v>
      </c>
      <c r="E15" s="412" t="s">
        <v>591</v>
      </c>
      <c r="F15" s="409">
        <v>715</v>
      </c>
      <c r="G15" s="409">
        <v>675</v>
      </c>
      <c r="H15" s="409">
        <f>(675+738.5)/2</f>
        <v>706.75</v>
      </c>
      <c r="I15" s="413" t="s">
        <v>871</v>
      </c>
      <c r="J15" s="390" t="s">
        <v>955</v>
      </c>
      <c r="K15" s="390">
        <f t="shared" si="0"/>
        <v>-8.25</v>
      </c>
      <c r="L15" s="391">
        <f>(F15*-0.4)/100</f>
        <v>-2.86</v>
      </c>
      <c r="M15" s="392">
        <f t="shared" si="1"/>
        <v>-1.5538461538461537E-2</v>
      </c>
      <c r="N15" s="390" t="s">
        <v>601</v>
      </c>
      <c r="O15" s="393">
        <v>44628</v>
      </c>
      <c r="P15" s="414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80">
        <v>44620</v>
      </c>
      <c r="C16" s="397"/>
      <c r="D16" s="398" t="s">
        <v>39</v>
      </c>
      <c r="E16" s="399" t="s">
        <v>591</v>
      </c>
      <c r="F16" s="310">
        <v>925</v>
      </c>
      <c r="G16" s="310">
        <v>860</v>
      </c>
      <c r="H16" s="310">
        <v>860</v>
      </c>
      <c r="I16" s="400" t="s">
        <v>872</v>
      </c>
      <c r="J16" s="390" t="s">
        <v>925</v>
      </c>
      <c r="K16" s="390">
        <f t="shared" si="0"/>
        <v>-65</v>
      </c>
      <c r="L16" s="391">
        <f t="shared" ref="L16:L23" si="2">(F16*-0.7)/100</f>
        <v>-6.4749999999999996</v>
      </c>
      <c r="M16" s="392">
        <f t="shared" si="1"/>
        <v>-7.7270270270270267E-2</v>
      </c>
      <c r="N16" s="390" t="s">
        <v>601</v>
      </c>
      <c r="O16" s="393">
        <v>44624</v>
      </c>
      <c r="P16" s="391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18">
        <v>8</v>
      </c>
      <c r="B17" s="433">
        <v>44622</v>
      </c>
      <c r="C17" s="434"/>
      <c r="D17" s="435" t="s">
        <v>75</v>
      </c>
      <c r="E17" s="436" t="s">
        <v>591</v>
      </c>
      <c r="F17" s="418">
        <v>669</v>
      </c>
      <c r="G17" s="418">
        <v>618</v>
      </c>
      <c r="H17" s="418">
        <v>707.5</v>
      </c>
      <c r="I17" s="437" t="s">
        <v>888</v>
      </c>
      <c r="J17" s="406" t="s">
        <v>1049</v>
      </c>
      <c r="K17" s="406">
        <f t="shared" si="0"/>
        <v>38.5</v>
      </c>
      <c r="L17" s="403">
        <f t="shared" si="2"/>
        <v>-4.6829999999999998</v>
      </c>
      <c r="M17" s="407">
        <f t="shared" si="1"/>
        <v>5.0548579970104632E-2</v>
      </c>
      <c r="N17" s="406" t="s">
        <v>589</v>
      </c>
      <c r="O17" s="408">
        <v>44635</v>
      </c>
      <c r="P17" s="403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68">
        <v>44623</v>
      </c>
      <c r="C18" s="438"/>
      <c r="D18" s="439" t="s">
        <v>43</v>
      </c>
      <c r="E18" s="440" t="s">
        <v>591</v>
      </c>
      <c r="F18" s="285">
        <v>1997.5</v>
      </c>
      <c r="G18" s="285">
        <v>1870</v>
      </c>
      <c r="H18" s="285">
        <v>2115</v>
      </c>
      <c r="I18" s="441" t="s">
        <v>896</v>
      </c>
      <c r="J18" s="386" t="s">
        <v>1050</v>
      </c>
      <c r="K18" s="386">
        <f t="shared" si="0"/>
        <v>117.5</v>
      </c>
      <c r="L18" s="387">
        <f t="shared" si="2"/>
        <v>-13.9825</v>
      </c>
      <c r="M18" s="388">
        <f t="shared" si="1"/>
        <v>5.1823529411764706E-2</v>
      </c>
      <c r="N18" s="386" t="s">
        <v>589</v>
      </c>
      <c r="O18" s="389">
        <v>44636</v>
      </c>
      <c r="P18" s="386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18">
        <v>10</v>
      </c>
      <c r="B19" s="433">
        <v>44627</v>
      </c>
      <c r="C19" s="434"/>
      <c r="D19" s="435" t="s">
        <v>206</v>
      </c>
      <c r="E19" s="436" t="s">
        <v>591</v>
      </c>
      <c r="F19" s="418">
        <v>1070</v>
      </c>
      <c r="G19" s="418">
        <v>990</v>
      </c>
      <c r="H19" s="418">
        <v>1132.5</v>
      </c>
      <c r="I19" s="437" t="s">
        <v>941</v>
      </c>
      <c r="J19" s="406" t="s">
        <v>986</v>
      </c>
      <c r="K19" s="406">
        <f t="shared" si="0"/>
        <v>62.5</v>
      </c>
      <c r="L19" s="403">
        <f t="shared" si="2"/>
        <v>-7.49</v>
      </c>
      <c r="M19" s="407">
        <f t="shared" si="1"/>
        <v>5.1411214953271028E-2</v>
      </c>
      <c r="N19" s="406" t="s">
        <v>589</v>
      </c>
      <c r="O19" s="408">
        <v>44629</v>
      </c>
      <c r="P19" s="403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23">
        <v>11</v>
      </c>
      <c r="B20" s="424">
        <v>44627</v>
      </c>
      <c r="C20" s="425"/>
      <c r="D20" s="426" t="s">
        <v>488</v>
      </c>
      <c r="E20" s="427" t="s">
        <v>591</v>
      </c>
      <c r="F20" s="423">
        <v>146.5</v>
      </c>
      <c r="G20" s="423">
        <v>135</v>
      </c>
      <c r="H20" s="423">
        <v>153.5</v>
      </c>
      <c r="I20" s="428" t="s">
        <v>869</v>
      </c>
      <c r="J20" s="429" t="s">
        <v>1006</v>
      </c>
      <c r="K20" s="429">
        <f t="shared" si="0"/>
        <v>7</v>
      </c>
      <c r="L20" s="430">
        <f t="shared" si="2"/>
        <v>-1.0255000000000001</v>
      </c>
      <c r="M20" s="431">
        <f t="shared" si="1"/>
        <v>4.0781569965870304E-2</v>
      </c>
      <c r="N20" s="429" t="s">
        <v>589</v>
      </c>
      <c r="O20" s="432">
        <v>44630</v>
      </c>
      <c r="P20" s="429">
        <f>VLOOKUP(D20,'MidCap Intra'!B16:C571,2,0)</f>
        <v>144.94999999999999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68">
        <v>44627</v>
      </c>
      <c r="C21" s="438"/>
      <c r="D21" s="439" t="s">
        <v>186</v>
      </c>
      <c r="E21" s="440" t="s">
        <v>591</v>
      </c>
      <c r="F21" s="285">
        <v>2280</v>
      </c>
      <c r="G21" s="285">
        <v>2170</v>
      </c>
      <c r="H21" s="285">
        <v>2410</v>
      </c>
      <c r="I21" s="441" t="s">
        <v>942</v>
      </c>
      <c r="J21" s="386" t="s">
        <v>1009</v>
      </c>
      <c r="K21" s="386">
        <f t="shared" si="0"/>
        <v>130</v>
      </c>
      <c r="L21" s="387">
        <f t="shared" si="2"/>
        <v>-15.96</v>
      </c>
      <c r="M21" s="388">
        <f t="shared" si="1"/>
        <v>5.001754385964912E-2</v>
      </c>
      <c r="N21" s="386" t="s">
        <v>589</v>
      </c>
      <c r="O21" s="389">
        <v>44631</v>
      </c>
      <c r="P21" s="386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18">
        <v>13</v>
      </c>
      <c r="B22" s="433">
        <v>44629</v>
      </c>
      <c r="C22" s="434"/>
      <c r="D22" s="435" t="s">
        <v>136</v>
      </c>
      <c r="E22" s="436" t="s">
        <v>591</v>
      </c>
      <c r="F22" s="418">
        <v>733</v>
      </c>
      <c r="G22" s="418">
        <v>690</v>
      </c>
      <c r="H22" s="418">
        <v>777</v>
      </c>
      <c r="I22" s="437" t="s">
        <v>991</v>
      </c>
      <c r="J22" s="406" t="s">
        <v>1068</v>
      </c>
      <c r="K22" s="406">
        <f t="shared" si="0"/>
        <v>44</v>
      </c>
      <c r="L22" s="403">
        <f t="shared" si="2"/>
        <v>-5.1310000000000002</v>
      </c>
      <c r="M22" s="407">
        <f t="shared" si="1"/>
        <v>5.3027285129604362E-2</v>
      </c>
      <c r="N22" s="406" t="s">
        <v>589</v>
      </c>
      <c r="O22" s="408">
        <v>44637</v>
      </c>
      <c r="P22" s="406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473">
        <v>14</v>
      </c>
      <c r="B23" s="474">
        <v>44637</v>
      </c>
      <c r="C23" s="475"/>
      <c r="D23" s="476" t="s">
        <v>532</v>
      </c>
      <c r="E23" s="477" t="s">
        <v>591</v>
      </c>
      <c r="F23" s="473">
        <v>1165</v>
      </c>
      <c r="G23" s="473">
        <v>1090</v>
      </c>
      <c r="H23" s="473">
        <v>1215</v>
      </c>
      <c r="I23" s="478" t="s">
        <v>854</v>
      </c>
      <c r="J23" s="429" t="s">
        <v>1237</v>
      </c>
      <c r="K23" s="429">
        <f t="shared" si="0"/>
        <v>50</v>
      </c>
      <c r="L23" s="430">
        <f t="shared" si="2"/>
        <v>-8.1549999999999994</v>
      </c>
      <c r="M23" s="431">
        <f t="shared" si="1"/>
        <v>3.5918454935622318E-2</v>
      </c>
      <c r="N23" s="429" t="s">
        <v>589</v>
      </c>
      <c r="O23" s="432">
        <v>44651</v>
      </c>
      <c r="P23" s="429"/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62"/>
      <c r="D24" s="347" t="s">
        <v>281</v>
      </c>
      <c r="E24" s="348" t="s">
        <v>591</v>
      </c>
      <c r="F24" s="251" t="s">
        <v>1093</v>
      </c>
      <c r="G24" s="251">
        <v>1530</v>
      </c>
      <c r="H24" s="251"/>
      <c r="I24" s="349" t="s">
        <v>1094</v>
      </c>
      <c r="J24" s="302" t="s">
        <v>592</v>
      </c>
      <c r="K24" s="302"/>
      <c r="L24" s="303"/>
      <c r="M24" s="304"/>
      <c r="N24" s="302"/>
      <c r="O24" s="339"/>
      <c r="P24" s="302">
        <f>VLOOKUP(D24,'MidCap Intra'!B20:C575,2,0)</f>
        <v>1572.85</v>
      </c>
      <c r="Q24" s="246"/>
      <c r="R24" s="246" t="s">
        <v>590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310">
        <v>16</v>
      </c>
      <c r="B25" s="380">
        <v>44641</v>
      </c>
      <c r="C25" s="397"/>
      <c r="D25" s="398" t="s">
        <v>477</v>
      </c>
      <c r="E25" s="399" t="s">
        <v>591</v>
      </c>
      <c r="F25" s="310">
        <v>121.5</v>
      </c>
      <c r="G25" s="310">
        <v>115</v>
      </c>
      <c r="H25" s="310">
        <v>115</v>
      </c>
      <c r="I25" s="400">
        <v>135</v>
      </c>
      <c r="J25" s="390" t="s">
        <v>1051</v>
      </c>
      <c r="K25" s="390">
        <f t="shared" ref="K25" si="3">H25-F25</f>
        <v>-6.5</v>
      </c>
      <c r="L25" s="391">
        <f t="shared" ref="L25" si="4">(F25*-0.7)/100</f>
        <v>-0.85049999999999992</v>
      </c>
      <c r="M25" s="392">
        <f t="shared" ref="M25" si="5">(K25+L25)/F25</f>
        <v>-6.0497942386831281E-2</v>
      </c>
      <c r="N25" s="390" t="s">
        <v>601</v>
      </c>
      <c r="O25" s="393">
        <v>44648</v>
      </c>
      <c r="P25" s="391"/>
      <c r="Q25" s="246"/>
      <c r="R25" s="246" t="s">
        <v>1008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285">
        <v>17</v>
      </c>
      <c r="B26" s="368">
        <v>44642</v>
      </c>
      <c r="C26" s="438"/>
      <c r="D26" s="439" t="s">
        <v>131</v>
      </c>
      <c r="E26" s="440" t="s">
        <v>591</v>
      </c>
      <c r="F26" s="285">
        <v>1795</v>
      </c>
      <c r="G26" s="285">
        <v>1680</v>
      </c>
      <c r="H26" s="285">
        <v>1900</v>
      </c>
      <c r="I26" s="441" t="s">
        <v>1107</v>
      </c>
      <c r="J26" s="406" t="s">
        <v>1143</v>
      </c>
      <c r="K26" s="406">
        <f>H26-F26</f>
        <v>105</v>
      </c>
      <c r="L26" s="403">
        <f>(F26*-0.7)/100</f>
        <v>-12.565</v>
      </c>
      <c r="M26" s="407">
        <f>(K26+L26)/F26</f>
        <v>5.1495821727019497E-2</v>
      </c>
      <c r="N26" s="406" t="s">
        <v>589</v>
      </c>
      <c r="O26" s="357">
        <v>44645</v>
      </c>
      <c r="P26" s="350"/>
      <c r="Q26" s="246"/>
      <c r="R26" s="246" t="s">
        <v>590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423">
        <v>18</v>
      </c>
      <c r="B27" s="424">
        <v>44645</v>
      </c>
      <c r="C27" s="425"/>
      <c r="D27" s="426" t="s">
        <v>497</v>
      </c>
      <c r="E27" s="427" t="s">
        <v>591</v>
      </c>
      <c r="F27" s="423">
        <v>134.5</v>
      </c>
      <c r="G27" s="423">
        <v>125</v>
      </c>
      <c r="H27" s="423">
        <v>140.5</v>
      </c>
      <c r="I27" s="428" t="s">
        <v>1152</v>
      </c>
      <c r="J27" s="429" t="s">
        <v>1203</v>
      </c>
      <c r="K27" s="429">
        <f t="shared" ref="K27" si="6">H27-F27</f>
        <v>6</v>
      </c>
      <c r="L27" s="430">
        <f t="shared" ref="L27" si="7">(F27*-0.7)/100</f>
        <v>-0.94149999999999989</v>
      </c>
      <c r="M27" s="431">
        <f t="shared" ref="M27" si="8">(K27+L27)/F27</f>
        <v>3.7609665427509299E-2</v>
      </c>
      <c r="N27" s="429" t="s">
        <v>589</v>
      </c>
      <c r="O27" s="432">
        <v>44650</v>
      </c>
      <c r="P27" s="429"/>
      <c r="Q27" s="246"/>
      <c r="R27" s="246" t="s">
        <v>590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s="247" customFormat="1" ht="13.9" customHeight="1">
      <c r="A28" s="285">
        <v>19</v>
      </c>
      <c r="B28" s="368">
        <v>44645</v>
      </c>
      <c r="C28" s="438"/>
      <c r="D28" s="439" t="s">
        <v>43</v>
      </c>
      <c r="E28" s="440" t="s">
        <v>591</v>
      </c>
      <c r="F28" s="285">
        <v>2050</v>
      </c>
      <c r="G28" s="285">
        <v>1890</v>
      </c>
      <c r="H28" s="285">
        <v>2170</v>
      </c>
      <c r="I28" s="441" t="s">
        <v>1155</v>
      </c>
      <c r="J28" s="386" t="s">
        <v>1204</v>
      </c>
      <c r="K28" s="386">
        <f t="shared" ref="K28" si="9">H28-F28</f>
        <v>120</v>
      </c>
      <c r="L28" s="387">
        <f t="shared" ref="L28" si="10">(F28*-0.7)/100</f>
        <v>-14.35</v>
      </c>
      <c r="M28" s="388">
        <f t="shared" ref="M28" si="11">(K28+L28)/F28</f>
        <v>5.1536585365853663E-2</v>
      </c>
      <c r="N28" s="386" t="s">
        <v>589</v>
      </c>
      <c r="O28" s="389">
        <v>44650</v>
      </c>
      <c r="P28" s="386"/>
      <c r="Q28" s="246"/>
      <c r="R28" s="246" t="s">
        <v>590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</row>
    <row r="29" spans="1:38" s="247" customFormat="1" ht="13.9" customHeight="1">
      <c r="A29" s="285">
        <v>20</v>
      </c>
      <c r="B29" s="368">
        <v>44649</v>
      </c>
      <c r="C29" s="438"/>
      <c r="D29" s="439" t="s">
        <v>415</v>
      </c>
      <c r="E29" s="440" t="s">
        <v>591</v>
      </c>
      <c r="F29" s="285">
        <v>421</v>
      </c>
      <c r="G29" s="285">
        <v>387</v>
      </c>
      <c r="H29" s="285">
        <v>444.5</v>
      </c>
      <c r="I29" s="441" t="s">
        <v>1181</v>
      </c>
      <c r="J29" s="406" t="s">
        <v>1182</v>
      </c>
      <c r="K29" s="406">
        <f>H29-F29</f>
        <v>23.5</v>
      </c>
      <c r="L29" s="403">
        <f>(F29*-0.07)/100</f>
        <v>-0.29470000000000002</v>
      </c>
      <c r="M29" s="407">
        <f>(K29+L29)/F29</f>
        <v>5.5119477434679334E-2</v>
      </c>
      <c r="N29" s="406" t="s">
        <v>589</v>
      </c>
      <c r="O29" s="357">
        <v>44649</v>
      </c>
      <c r="P29" s="350"/>
      <c r="Q29" s="246"/>
      <c r="R29" s="246" t="s">
        <v>590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</row>
    <row r="30" spans="1:38" ht="13.9" customHeight="1">
      <c r="A30" s="310">
        <v>21</v>
      </c>
      <c r="B30" s="380">
        <v>44650</v>
      </c>
      <c r="C30" s="397"/>
      <c r="D30" s="398" t="s">
        <v>552</v>
      </c>
      <c r="E30" s="399" t="s">
        <v>591</v>
      </c>
      <c r="F30" s="310">
        <v>485</v>
      </c>
      <c r="G30" s="310">
        <v>444</v>
      </c>
      <c r="H30" s="310">
        <v>444</v>
      </c>
      <c r="I30" s="400" t="s">
        <v>1218</v>
      </c>
      <c r="J30" s="390" t="s">
        <v>1238</v>
      </c>
      <c r="K30" s="390">
        <f t="shared" ref="K30" si="12">H30-F30</f>
        <v>-41</v>
      </c>
      <c r="L30" s="391">
        <f>(F30*-0.07)/100</f>
        <v>-0.33950000000000002</v>
      </c>
      <c r="M30" s="392">
        <f t="shared" ref="M30" si="13">(K30+L30)/F30</f>
        <v>-8.5236082474226801E-2</v>
      </c>
      <c r="N30" s="390" t="s">
        <v>601</v>
      </c>
      <c r="O30" s="393">
        <v>44651</v>
      </c>
      <c r="P30" s="391"/>
      <c r="Q30" s="1"/>
      <c r="R30" s="1" t="s">
        <v>590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07"/>
      <c r="B31" s="108"/>
      <c r="C31" s="109"/>
      <c r="D31" s="110"/>
      <c r="E31" s="111"/>
      <c r="F31" s="111"/>
      <c r="H31" s="111"/>
      <c r="I31" s="112"/>
      <c r="J31" s="113"/>
      <c r="K31" s="113"/>
      <c r="L31" s="114"/>
      <c r="M31" s="115"/>
      <c r="N31" s="116"/>
      <c r="O31" s="117"/>
      <c r="P31" s="11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07"/>
      <c r="B32" s="108"/>
      <c r="C32" s="109"/>
      <c r="D32" s="110"/>
      <c r="E32" s="111"/>
      <c r="F32" s="111"/>
      <c r="G32" s="107"/>
      <c r="H32" s="111"/>
      <c r="I32" s="112"/>
      <c r="J32" s="113"/>
      <c r="K32" s="113"/>
      <c r="L32" s="114"/>
      <c r="M32" s="115"/>
      <c r="N32" s="116"/>
      <c r="O32" s="117"/>
      <c r="P32" s="11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593</v>
      </c>
      <c r="B33" s="120"/>
      <c r="C33" s="121"/>
      <c r="D33" s="122"/>
      <c r="E33" s="123"/>
      <c r="F33" s="123"/>
      <c r="G33" s="123"/>
      <c r="H33" s="123"/>
      <c r="I33" s="123"/>
      <c r="J33" s="124"/>
      <c r="K33" s="123"/>
      <c r="L33" s="125"/>
      <c r="M33" s="56"/>
      <c r="N33" s="124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6" t="s">
        <v>594</v>
      </c>
      <c r="B34" s="119"/>
      <c r="C34" s="119"/>
      <c r="D34" s="119"/>
      <c r="E34" s="41"/>
      <c r="F34" s="127" t="s">
        <v>595</v>
      </c>
      <c r="G34" s="6"/>
      <c r="H34" s="6"/>
      <c r="I34" s="6"/>
      <c r="J34" s="128"/>
      <c r="K34" s="129"/>
      <c r="L34" s="129"/>
      <c r="M34" s="130"/>
      <c r="N34" s="1"/>
      <c r="O34" s="13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9" t="s">
        <v>596</v>
      </c>
      <c r="B35" s="119"/>
      <c r="C35" s="119"/>
      <c r="D35" s="119" t="s">
        <v>852</v>
      </c>
      <c r="E35" s="6"/>
      <c r="F35" s="127" t="s">
        <v>597</v>
      </c>
      <c r="G35" s="6"/>
      <c r="H35" s="6"/>
      <c r="I35" s="6"/>
      <c r="J35" s="128"/>
      <c r="K35" s="129"/>
      <c r="L35" s="129"/>
      <c r="M35" s="130"/>
      <c r="N35" s="1"/>
      <c r="O35" s="13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19"/>
      <c r="B36" s="119"/>
      <c r="C36" s="119"/>
      <c r="D36" s="119"/>
      <c r="E36" s="6"/>
      <c r="F36" s="6"/>
      <c r="G36" s="6"/>
      <c r="H36" s="6"/>
      <c r="I36" s="6"/>
      <c r="J36" s="132"/>
      <c r="K36" s="129"/>
      <c r="L36" s="129"/>
      <c r="M36" s="6"/>
      <c r="N36" s="133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34" t="s">
        <v>598</v>
      </c>
      <c r="C37" s="134"/>
      <c r="D37" s="134"/>
      <c r="E37" s="134"/>
      <c r="F37" s="135"/>
      <c r="G37" s="6"/>
      <c r="H37" s="6"/>
      <c r="I37" s="136"/>
      <c r="J37" s="137"/>
      <c r="K37" s="138"/>
      <c r="L37" s="137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566</v>
      </c>
      <c r="C38" s="98"/>
      <c r="D38" s="97" t="s">
        <v>577</v>
      </c>
      <c r="E38" s="96" t="s">
        <v>578</v>
      </c>
      <c r="F38" s="96" t="s">
        <v>579</v>
      </c>
      <c r="G38" s="96" t="s">
        <v>599</v>
      </c>
      <c r="H38" s="96" t="s">
        <v>581</v>
      </c>
      <c r="I38" s="96" t="s">
        <v>582</v>
      </c>
      <c r="J38" s="96" t="s">
        <v>583</v>
      </c>
      <c r="K38" s="96" t="s">
        <v>600</v>
      </c>
      <c r="L38" s="140" t="s">
        <v>585</v>
      </c>
      <c r="M38" s="98" t="s">
        <v>586</v>
      </c>
      <c r="N38" s="95" t="s">
        <v>587</v>
      </c>
      <c r="O38" s="309" t="s">
        <v>588</v>
      </c>
      <c r="P38" s="282"/>
      <c r="Q38" s="1"/>
      <c r="R38" s="306"/>
      <c r="S38" s="306"/>
      <c r="T38" s="306"/>
      <c r="U38" s="295"/>
      <c r="V38" s="295"/>
      <c r="W38" s="295"/>
      <c r="X38" s="295"/>
      <c r="Y38" s="295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57" customFormat="1" ht="15" customHeight="1">
      <c r="A39" s="394">
        <v>1</v>
      </c>
      <c r="B39" s="368">
        <v>44620</v>
      </c>
      <c r="C39" s="395"/>
      <c r="D39" s="396" t="s">
        <v>66</v>
      </c>
      <c r="E39" s="285" t="s">
        <v>591</v>
      </c>
      <c r="F39" s="285">
        <v>1812.5</v>
      </c>
      <c r="G39" s="285">
        <v>1750</v>
      </c>
      <c r="H39" s="285">
        <v>1862</v>
      </c>
      <c r="I39" s="285" t="s">
        <v>876</v>
      </c>
      <c r="J39" s="386" t="s">
        <v>956</v>
      </c>
      <c r="K39" s="386">
        <f t="shared" ref="K39:K57" si="14">H39-F39</f>
        <v>49.5</v>
      </c>
      <c r="L39" s="387">
        <f>(F39*-0.7)/100</f>
        <v>-12.6875</v>
      </c>
      <c r="M39" s="388">
        <v>0.01</v>
      </c>
      <c r="N39" s="386" t="s">
        <v>589</v>
      </c>
      <c r="O39" s="408">
        <v>44628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394">
        <v>2</v>
      </c>
      <c r="B40" s="368">
        <v>44622</v>
      </c>
      <c r="C40" s="395"/>
      <c r="D40" s="396" t="s">
        <v>889</v>
      </c>
      <c r="E40" s="285" t="s">
        <v>591</v>
      </c>
      <c r="F40" s="285">
        <v>642</v>
      </c>
      <c r="G40" s="285">
        <v>618</v>
      </c>
      <c r="H40" s="285">
        <v>661</v>
      </c>
      <c r="I40" s="285" t="s">
        <v>890</v>
      </c>
      <c r="J40" s="386" t="s">
        <v>913</v>
      </c>
      <c r="K40" s="386">
        <f t="shared" si="14"/>
        <v>19</v>
      </c>
      <c r="L40" s="387">
        <f>(F40*-0.7)/100</f>
        <v>-4.4939999999999998</v>
      </c>
      <c r="M40" s="388">
        <f t="shared" ref="M40:M60" si="15">(K40+L40)/F40</f>
        <v>2.2595015576323988E-2</v>
      </c>
      <c r="N40" s="386" t="s">
        <v>589</v>
      </c>
      <c r="O40" s="389">
        <v>44620</v>
      </c>
      <c r="P40" s="307"/>
      <c r="Q40" s="307"/>
      <c r="R40" s="308" t="s">
        <v>1008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04">
        <v>3</v>
      </c>
      <c r="B41" s="380">
        <v>44623</v>
      </c>
      <c r="C41" s="401"/>
      <c r="D41" s="405" t="s">
        <v>250</v>
      </c>
      <c r="E41" s="310" t="s">
        <v>591</v>
      </c>
      <c r="F41" s="310">
        <v>411</v>
      </c>
      <c r="G41" s="310">
        <v>398</v>
      </c>
      <c r="H41" s="310">
        <v>398</v>
      </c>
      <c r="I41" s="310" t="s">
        <v>897</v>
      </c>
      <c r="J41" s="390" t="s">
        <v>931</v>
      </c>
      <c r="K41" s="390">
        <f t="shared" si="14"/>
        <v>-13</v>
      </c>
      <c r="L41" s="391">
        <f t="shared" ref="L41:L48" si="16">(F41*-0.07)/100</f>
        <v>-0.28770000000000001</v>
      </c>
      <c r="M41" s="392">
        <f t="shared" si="15"/>
        <v>-3.2330170316301698E-2</v>
      </c>
      <c r="N41" s="390" t="s">
        <v>601</v>
      </c>
      <c r="O41" s="393">
        <v>44624</v>
      </c>
      <c r="P41" s="307"/>
      <c r="Q41" s="307"/>
      <c r="R41" s="308" t="s">
        <v>1008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04">
        <v>4</v>
      </c>
      <c r="B42" s="380">
        <v>44623</v>
      </c>
      <c r="C42" s="401"/>
      <c r="D42" s="405" t="s">
        <v>81</v>
      </c>
      <c r="E42" s="310" t="s">
        <v>591</v>
      </c>
      <c r="F42" s="310">
        <v>3405</v>
      </c>
      <c r="G42" s="310">
        <v>3290</v>
      </c>
      <c r="H42" s="310">
        <v>3290</v>
      </c>
      <c r="I42" s="310" t="s">
        <v>898</v>
      </c>
      <c r="J42" s="390" t="s">
        <v>953</v>
      </c>
      <c r="K42" s="390">
        <f t="shared" si="14"/>
        <v>-115</v>
      </c>
      <c r="L42" s="391">
        <f t="shared" si="16"/>
        <v>-2.3835000000000002</v>
      </c>
      <c r="M42" s="392">
        <f t="shared" si="15"/>
        <v>-3.4473861967694565E-2</v>
      </c>
      <c r="N42" s="390" t="s">
        <v>601</v>
      </c>
      <c r="O42" s="393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04">
        <v>5</v>
      </c>
      <c r="B43" s="380">
        <v>44623</v>
      </c>
      <c r="C43" s="401"/>
      <c r="D43" s="405" t="s">
        <v>145</v>
      </c>
      <c r="E43" s="310" t="s">
        <v>591</v>
      </c>
      <c r="F43" s="310">
        <v>1775</v>
      </c>
      <c r="G43" s="310">
        <v>1730</v>
      </c>
      <c r="H43" s="310">
        <v>1730</v>
      </c>
      <c r="I43" s="310" t="s">
        <v>899</v>
      </c>
      <c r="J43" s="390" t="s">
        <v>930</v>
      </c>
      <c r="K43" s="390">
        <f t="shared" si="14"/>
        <v>-45</v>
      </c>
      <c r="L43" s="391">
        <f t="shared" si="16"/>
        <v>-1.2425000000000002</v>
      </c>
      <c r="M43" s="392">
        <f t="shared" si="15"/>
        <v>-2.6052112676056338E-2</v>
      </c>
      <c r="N43" s="390" t="s">
        <v>601</v>
      </c>
      <c r="O43" s="393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04">
        <v>6</v>
      </c>
      <c r="B44" s="380">
        <v>44624</v>
      </c>
      <c r="C44" s="401"/>
      <c r="D44" s="405" t="s">
        <v>449</v>
      </c>
      <c r="E44" s="310" t="s">
        <v>591</v>
      </c>
      <c r="F44" s="310">
        <v>364</v>
      </c>
      <c r="G44" s="310">
        <v>354</v>
      </c>
      <c r="H44" s="310">
        <v>354</v>
      </c>
      <c r="I44" s="310" t="s">
        <v>926</v>
      </c>
      <c r="J44" s="390" t="s">
        <v>929</v>
      </c>
      <c r="K44" s="390">
        <f t="shared" si="14"/>
        <v>-10</v>
      </c>
      <c r="L44" s="391">
        <f t="shared" si="16"/>
        <v>-0.25480000000000003</v>
      </c>
      <c r="M44" s="392">
        <f t="shared" si="15"/>
        <v>-2.8172527472527471E-2</v>
      </c>
      <c r="N44" s="390" t="s">
        <v>601</v>
      </c>
      <c r="O44" s="393">
        <v>44624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94">
        <v>7</v>
      </c>
      <c r="B45" s="368">
        <v>44624</v>
      </c>
      <c r="C45" s="395"/>
      <c r="D45" s="396" t="s">
        <v>51</v>
      </c>
      <c r="E45" s="285" t="s">
        <v>591</v>
      </c>
      <c r="F45" s="285">
        <v>288.5</v>
      </c>
      <c r="G45" s="285">
        <v>278</v>
      </c>
      <c r="H45" s="285">
        <v>295.5</v>
      </c>
      <c r="I45" s="285" t="s">
        <v>927</v>
      </c>
      <c r="J45" s="406" t="s">
        <v>928</v>
      </c>
      <c r="K45" s="406">
        <f t="shared" si="14"/>
        <v>7</v>
      </c>
      <c r="L45" s="403">
        <f t="shared" si="16"/>
        <v>-0.20194999999999999</v>
      </c>
      <c r="M45" s="407">
        <f t="shared" si="15"/>
        <v>2.3563431542461006E-2</v>
      </c>
      <c r="N45" s="406" t="s">
        <v>589</v>
      </c>
      <c r="O45" s="408">
        <v>44624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04">
        <v>8</v>
      </c>
      <c r="B46" s="380">
        <v>44624</v>
      </c>
      <c r="C46" s="401"/>
      <c r="D46" s="405" t="s">
        <v>131</v>
      </c>
      <c r="E46" s="310" t="s">
        <v>591</v>
      </c>
      <c r="F46" s="310">
        <v>1730</v>
      </c>
      <c r="G46" s="310">
        <v>1675</v>
      </c>
      <c r="H46" s="310">
        <v>1675</v>
      </c>
      <c r="I46" s="310" t="s">
        <v>938</v>
      </c>
      <c r="J46" s="390" t="s">
        <v>951</v>
      </c>
      <c r="K46" s="390">
        <f t="shared" si="14"/>
        <v>-55</v>
      </c>
      <c r="L46" s="391">
        <f t="shared" si="16"/>
        <v>-1.2110000000000001</v>
      </c>
      <c r="M46" s="392">
        <f t="shared" si="15"/>
        <v>-3.2491907514450864E-2</v>
      </c>
      <c r="N46" s="390" t="s">
        <v>601</v>
      </c>
      <c r="O46" s="393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04">
        <v>9</v>
      </c>
      <c r="B47" s="380">
        <v>44624</v>
      </c>
      <c r="C47" s="401"/>
      <c r="D47" s="405" t="s">
        <v>940</v>
      </c>
      <c r="E47" s="310" t="s">
        <v>591</v>
      </c>
      <c r="F47" s="310">
        <v>6650</v>
      </c>
      <c r="G47" s="310">
        <v>6490</v>
      </c>
      <c r="H47" s="310">
        <v>6490</v>
      </c>
      <c r="I47" s="310" t="s">
        <v>939</v>
      </c>
      <c r="J47" s="390" t="s">
        <v>952</v>
      </c>
      <c r="K47" s="390">
        <f t="shared" si="14"/>
        <v>-160</v>
      </c>
      <c r="L47" s="391">
        <f t="shared" si="16"/>
        <v>-4.6550000000000002</v>
      </c>
      <c r="M47" s="392">
        <f t="shared" si="15"/>
        <v>-2.476015037593985E-2</v>
      </c>
      <c r="N47" s="390" t="s">
        <v>601</v>
      </c>
      <c r="O47" s="393">
        <v>44627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5">
        <v>10</v>
      </c>
      <c r="B48" s="368">
        <v>44627</v>
      </c>
      <c r="C48" s="416"/>
      <c r="D48" s="417" t="s">
        <v>491</v>
      </c>
      <c r="E48" s="418" t="s">
        <v>591</v>
      </c>
      <c r="F48" s="418">
        <v>1520</v>
      </c>
      <c r="G48" s="418">
        <v>1460</v>
      </c>
      <c r="H48" s="418">
        <v>1537.5</v>
      </c>
      <c r="I48" s="418" t="s">
        <v>949</v>
      </c>
      <c r="J48" s="406" t="s">
        <v>950</v>
      </c>
      <c r="K48" s="406">
        <f t="shared" si="14"/>
        <v>17.5</v>
      </c>
      <c r="L48" s="403">
        <f t="shared" si="16"/>
        <v>-1.0640000000000001</v>
      </c>
      <c r="M48" s="407">
        <f t="shared" si="15"/>
        <v>1.0813157894736842E-2</v>
      </c>
      <c r="N48" s="406" t="s">
        <v>589</v>
      </c>
      <c r="O48" s="408">
        <v>44627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94">
        <v>11</v>
      </c>
      <c r="B49" s="368">
        <v>44628</v>
      </c>
      <c r="C49" s="395"/>
      <c r="D49" s="396" t="s">
        <v>449</v>
      </c>
      <c r="E49" s="285" t="s">
        <v>591</v>
      </c>
      <c r="F49" s="285">
        <v>347.5</v>
      </c>
      <c r="G49" s="285">
        <v>337</v>
      </c>
      <c r="H49" s="285">
        <v>362</v>
      </c>
      <c r="I49" s="285" t="s">
        <v>963</v>
      </c>
      <c r="J49" s="406" t="s">
        <v>936</v>
      </c>
      <c r="K49" s="406">
        <f t="shared" si="14"/>
        <v>14.5</v>
      </c>
      <c r="L49" s="403">
        <f>(F49*-0.7)/100</f>
        <v>-2.4324999999999997</v>
      </c>
      <c r="M49" s="407">
        <f t="shared" si="15"/>
        <v>3.4726618705035975E-2</v>
      </c>
      <c r="N49" s="406" t="s">
        <v>589</v>
      </c>
      <c r="O49" s="408">
        <v>44630</v>
      </c>
      <c r="P49" s="307"/>
      <c r="Q49" s="307"/>
      <c r="R49" s="308" t="s">
        <v>1008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94">
        <v>12</v>
      </c>
      <c r="B50" s="368">
        <v>44628</v>
      </c>
      <c r="C50" s="395"/>
      <c r="D50" s="396" t="s">
        <v>124</v>
      </c>
      <c r="E50" s="285" t="s">
        <v>591</v>
      </c>
      <c r="F50" s="285">
        <v>658.5</v>
      </c>
      <c r="G50" s="285">
        <v>640</v>
      </c>
      <c r="H50" s="285">
        <v>692.5</v>
      </c>
      <c r="I50" s="285" t="s">
        <v>969</v>
      </c>
      <c r="J50" s="406" t="s">
        <v>936</v>
      </c>
      <c r="K50" s="406">
        <f t="shared" si="14"/>
        <v>34</v>
      </c>
      <c r="L50" s="403">
        <f>(F50*-0.7)/100</f>
        <v>-4.6094999999999997</v>
      </c>
      <c r="M50" s="407">
        <f t="shared" si="15"/>
        <v>4.4632498101746396E-2</v>
      </c>
      <c r="N50" s="406" t="s">
        <v>589</v>
      </c>
      <c r="O50" s="408">
        <v>44630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94">
        <v>13</v>
      </c>
      <c r="B51" s="368">
        <v>44628</v>
      </c>
      <c r="C51" s="395"/>
      <c r="D51" s="396" t="s">
        <v>188</v>
      </c>
      <c r="E51" s="285" t="s">
        <v>591</v>
      </c>
      <c r="F51" s="285">
        <v>1028</v>
      </c>
      <c r="G51" s="285">
        <v>997</v>
      </c>
      <c r="H51" s="285">
        <v>1056</v>
      </c>
      <c r="I51" s="285" t="s">
        <v>976</v>
      </c>
      <c r="J51" s="406" t="s">
        <v>936</v>
      </c>
      <c r="K51" s="406">
        <f t="shared" si="14"/>
        <v>28</v>
      </c>
      <c r="L51" s="403">
        <f>(F51*-0.7)/100</f>
        <v>-7.1959999999999988</v>
      </c>
      <c r="M51" s="407">
        <f t="shared" si="15"/>
        <v>2.0237354085603114E-2</v>
      </c>
      <c r="N51" s="406" t="s">
        <v>589</v>
      </c>
      <c r="O51" s="408">
        <v>44630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394">
        <v>14</v>
      </c>
      <c r="B52" s="368">
        <v>44629</v>
      </c>
      <c r="C52" s="395"/>
      <c r="D52" s="396" t="s">
        <v>532</v>
      </c>
      <c r="E52" s="285" t="s">
        <v>591</v>
      </c>
      <c r="F52" s="285">
        <v>1132.5</v>
      </c>
      <c r="G52" s="285">
        <v>1097</v>
      </c>
      <c r="H52" s="285">
        <v>1154</v>
      </c>
      <c r="I52" s="285" t="s">
        <v>980</v>
      </c>
      <c r="J52" s="406" t="s">
        <v>982</v>
      </c>
      <c r="K52" s="406">
        <f t="shared" si="14"/>
        <v>21.5</v>
      </c>
      <c r="L52" s="403">
        <f>(F52*-0.07)/100</f>
        <v>-0.79275000000000007</v>
      </c>
      <c r="M52" s="407">
        <f t="shared" si="15"/>
        <v>1.8284547461368653E-2</v>
      </c>
      <c r="N52" s="406" t="s">
        <v>589</v>
      </c>
      <c r="O52" s="408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394">
        <v>15</v>
      </c>
      <c r="B53" s="368">
        <v>44629</v>
      </c>
      <c r="C53" s="395"/>
      <c r="D53" s="396" t="s">
        <v>177</v>
      </c>
      <c r="E53" s="285" t="s">
        <v>591</v>
      </c>
      <c r="F53" s="285">
        <v>2175</v>
      </c>
      <c r="G53" s="285">
        <v>2120</v>
      </c>
      <c r="H53" s="285">
        <v>2240</v>
      </c>
      <c r="I53" s="285" t="s">
        <v>981</v>
      </c>
      <c r="J53" s="406" t="s">
        <v>983</v>
      </c>
      <c r="K53" s="406">
        <f t="shared" si="14"/>
        <v>65</v>
      </c>
      <c r="L53" s="403">
        <f>(F53*-0.07)/100</f>
        <v>-1.5225000000000002</v>
      </c>
      <c r="M53" s="407">
        <f t="shared" si="15"/>
        <v>2.9185057471264368E-2</v>
      </c>
      <c r="N53" s="406" t="s">
        <v>589</v>
      </c>
      <c r="O53" s="408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394">
        <v>16</v>
      </c>
      <c r="B54" s="368">
        <v>44629</v>
      </c>
      <c r="C54" s="395"/>
      <c r="D54" s="396" t="s">
        <v>51</v>
      </c>
      <c r="E54" s="285" t="s">
        <v>591</v>
      </c>
      <c r="F54" s="285">
        <v>282.5</v>
      </c>
      <c r="G54" s="285">
        <v>273</v>
      </c>
      <c r="H54" s="285">
        <v>288.5</v>
      </c>
      <c r="I54" s="285" t="s">
        <v>984</v>
      </c>
      <c r="J54" s="406" t="s">
        <v>908</v>
      </c>
      <c r="K54" s="406">
        <f t="shared" si="14"/>
        <v>6</v>
      </c>
      <c r="L54" s="403">
        <f>(F54*-0.07)/100</f>
        <v>-0.19775000000000001</v>
      </c>
      <c r="M54" s="407">
        <f t="shared" si="15"/>
        <v>2.0538938053097346E-2</v>
      </c>
      <c r="N54" s="406" t="s">
        <v>589</v>
      </c>
      <c r="O54" s="408">
        <v>44629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394">
        <v>17</v>
      </c>
      <c r="B55" s="368">
        <v>44629</v>
      </c>
      <c r="C55" s="395"/>
      <c r="D55" s="396" t="s">
        <v>189</v>
      </c>
      <c r="E55" s="285" t="s">
        <v>591</v>
      </c>
      <c r="F55" s="285">
        <v>441.5</v>
      </c>
      <c r="G55" s="285">
        <v>428</v>
      </c>
      <c r="H55" s="285">
        <v>449</v>
      </c>
      <c r="I55" s="285" t="s">
        <v>985</v>
      </c>
      <c r="J55" s="406" t="s">
        <v>937</v>
      </c>
      <c r="K55" s="406">
        <f t="shared" si="14"/>
        <v>7.5</v>
      </c>
      <c r="L55" s="403">
        <f>(F55*-0.07)/100</f>
        <v>-0.30905000000000005</v>
      </c>
      <c r="M55" s="407">
        <f t="shared" si="15"/>
        <v>1.6287542468856171E-2</v>
      </c>
      <c r="N55" s="406" t="s">
        <v>589</v>
      </c>
      <c r="O55" s="408">
        <v>44629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394">
        <v>18</v>
      </c>
      <c r="B56" s="368">
        <v>44630</v>
      </c>
      <c r="C56" s="395"/>
      <c r="D56" s="396" t="s">
        <v>520</v>
      </c>
      <c r="E56" s="285" t="s">
        <v>591</v>
      </c>
      <c r="F56" s="285">
        <v>1995</v>
      </c>
      <c r="G56" s="285">
        <v>1935</v>
      </c>
      <c r="H56" s="285">
        <v>2052.5</v>
      </c>
      <c r="I56" s="285" t="s">
        <v>996</v>
      </c>
      <c r="J56" s="406" t="s">
        <v>1066</v>
      </c>
      <c r="K56" s="406">
        <f t="shared" si="14"/>
        <v>57.5</v>
      </c>
      <c r="L56" s="403">
        <f>(F56*-0.7)/100</f>
        <v>-13.965</v>
      </c>
      <c r="M56" s="407">
        <f t="shared" si="15"/>
        <v>2.1822055137844611E-2</v>
      </c>
      <c r="N56" s="406" t="s">
        <v>589</v>
      </c>
      <c r="O56" s="408">
        <v>44637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394">
        <v>19</v>
      </c>
      <c r="B57" s="368">
        <v>44630</v>
      </c>
      <c r="C57" s="395"/>
      <c r="D57" s="396" t="s">
        <v>101</v>
      </c>
      <c r="E57" s="285" t="s">
        <v>591</v>
      </c>
      <c r="F57" s="285">
        <v>153</v>
      </c>
      <c r="G57" s="285">
        <v>148</v>
      </c>
      <c r="H57" s="285">
        <v>157</v>
      </c>
      <c r="I57" s="285" t="s">
        <v>997</v>
      </c>
      <c r="J57" s="406" t="s">
        <v>1007</v>
      </c>
      <c r="K57" s="406">
        <f t="shared" si="14"/>
        <v>4</v>
      </c>
      <c r="L57" s="403">
        <f>(F57*-0.7)/100</f>
        <v>-1.071</v>
      </c>
      <c r="M57" s="407">
        <f t="shared" si="15"/>
        <v>1.9143790849673204E-2</v>
      </c>
      <c r="N57" s="406" t="s">
        <v>589</v>
      </c>
      <c r="O57" s="408">
        <v>44635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394">
        <v>20</v>
      </c>
      <c r="B58" s="368">
        <v>44631</v>
      </c>
      <c r="C58" s="395"/>
      <c r="D58" s="396" t="s">
        <v>120</v>
      </c>
      <c r="E58" s="285" t="s">
        <v>1010</v>
      </c>
      <c r="F58" s="285">
        <v>603</v>
      </c>
      <c r="G58" s="285">
        <v>622</v>
      </c>
      <c r="H58" s="285">
        <v>590.5</v>
      </c>
      <c r="I58" s="285" t="s">
        <v>1011</v>
      </c>
      <c r="J58" s="406" t="s">
        <v>1012</v>
      </c>
      <c r="K58" s="406">
        <f>F58-H58</f>
        <v>12.5</v>
      </c>
      <c r="L58" s="403">
        <f>(F58*-0.07)/100</f>
        <v>-0.42210000000000003</v>
      </c>
      <c r="M58" s="407">
        <f t="shared" si="15"/>
        <v>2.0029684908789386E-2</v>
      </c>
      <c r="N58" s="406" t="s">
        <v>589</v>
      </c>
      <c r="O58" s="408">
        <v>44631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442">
        <v>21</v>
      </c>
      <c r="B59" s="378">
        <v>44631</v>
      </c>
      <c r="C59" s="443"/>
      <c r="D59" s="444" t="s">
        <v>71</v>
      </c>
      <c r="E59" s="369" t="s">
        <v>591</v>
      </c>
      <c r="F59" s="369">
        <v>214.5</v>
      </c>
      <c r="G59" s="369">
        <v>207</v>
      </c>
      <c r="H59" s="369">
        <v>215</v>
      </c>
      <c r="I59" s="369" t="s">
        <v>1013</v>
      </c>
      <c r="J59" s="445" t="s">
        <v>1014</v>
      </c>
      <c r="K59" s="445">
        <f>H59-F59</f>
        <v>0.5</v>
      </c>
      <c r="L59" s="446">
        <f>(F59*-0.07)/100</f>
        <v>-0.15015000000000001</v>
      </c>
      <c r="M59" s="447">
        <f t="shared" si="15"/>
        <v>1.6310023310023309E-3</v>
      </c>
      <c r="N59" s="445" t="s">
        <v>711</v>
      </c>
      <c r="O59" s="448">
        <v>44631</v>
      </c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404">
        <v>22</v>
      </c>
      <c r="B60" s="380">
        <v>44631</v>
      </c>
      <c r="C60" s="401"/>
      <c r="D60" s="405" t="s">
        <v>449</v>
      </c>
      <c r="E60" s="310" t="s">
        <v>591</v>
      </c>
      <c r="F60" s="310">
        <v>350</v>
      </c>
      <c r="G60" s="310">
        <v>338</v>
      </c>
      <c r="H60" s="310">
        <v>338</v>
      </c>
      <c r="I60" s="310" t="s">
        <v>963</v>
      </c>
      <c r="J60" s="390" t="s">
        <v>1067</v>
      </c>
      <c r="K60" s="390">
        <f>H60-F60</f>
        <v>-12</v>
      </c>
      <c r="L60" s="391">
        <f>(F60*-0.7)/100</f>
        <v>-2.4499999999999997</v>
      </c>
      <c r="M60" s="392">
        <f t="shared" si="15"/>
        <v>-4.1285714285714287E-2</v>
      </c>
      <c r="N60" s="390" t="s">
        <v>601</v>
      </c>
      <c r="O60" s="393">
        <v>44637</v>
      </c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363">
        <v>23</v>
      </c>
      <c r="B61" s="248">
        <v>44634</v>
      </c>
      <c r="C61" s="364"/>
      <c r="D61" s="365" t="s">
        <v>71</v>
      </c>
      <c r="E61" s="251" t="s">
        <v>1063</v>
      </c>
      <c r="F61" s="251">
        <v>208.5</v>
      </c>
      <c r="G61" s="251">
        <v>203</v>
      </c>
      <c r="H61" s="251"/>
      <c r="I61" s="251" t="s">
        <v>1023</v>
      </c>
      <c r="J61" s="302" t="s">
        <v>592</v>
      </c>
      <c r="K61" s="302"/>
      <c r="L61" s="303"/>
      <c r="M61" s="304"/>
      <c r="N61" s="302"/>
      <c r="O61" s="339"/>
      <c r="P61" s="307"/>
      <c r="Q61" s="307"/>
      <c r="R61" s="308" t="s">
        <v>590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04">
        <v>24</v>
      </c>
      <c r="B62" s="380">
        <v>44635</v>
      </c>
      <c r="C62" s="401"/>
      <c r="D62" s="405" t="s">
        <v>491</v>
      </c>
      <c r="E62" s="310" t="s">
        <v>591</v>
      </c>
      <c r="F62" s="310">
        <v>1585</v>
      </c>
      <c r="G62" s="310">
        <v>1540</v>
      </c>
      <c r="H62" s="310">
        <v>1540</v>
      </c>
      <c r="I62" s="310" t="s">
        <v>1048</v>
      </c>
      <c r="J62" s="390" t="s">
        <v>930</v>
      </c>
      <c r="K62" s="390">
        <f>H62-F62</f>
        <v>-45</v>
      </c>
      <c r="L62" s="391">
        <f>(F62*-0.7)/100</f>
        <v>-11.095000000000001</v>
      </c>
      <c r="M62" s="392">
        <f t="shared" ref="M62:M67" si="17">(K62+L62)/F62</f>
        <v>-3.5391167192429018E-2</v>
      </c>
      <c r="N62" s="390" t="s">
        <v>601</v>
      </c>
      <c r="O62" s="393">
        <v>44644</v>
      </c>
      <c r="P62" s="307"/>
      <c r="Q62" s="307"/>
      <c r="R62" s="308" t="s">
        <v>590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394">
        <v>25</v>
      </c>
      <c r="B63" s="368">
        <v>44639</v>
      </c>
      <c r="C63" s="395"/>
      <c r="D63" s="396" t="s">
        <v>477</v>
      </c>
      <c r="E63" s="285" t="s">
        <v>591</v>
      </c>
      <c r="F63" s="285">
        <v>122.5</v>
      </c>
      <c r="G63" s="285">
        <v>118.5</v>
      </c>
      <c r="H63" s="285">
        <v>126</v>
      </c>
      <c r="I63" s="285" t="s">
        <v>1073</v>
      </c>
      <c r="J63" s="406" t="s">
        <v>1074</v>
      </c>
      <c r="K63" s="406">
        <f>H63-F63</f>
        <v>3.5</v>
      </c>
      <c r="L63" s="403">
        <f>(F63*-0.07)/100</f>
        <v>-8.5750000000000007E-2</v>
      </c>
      <c r="M63" s="407">
        <f t="shared" si="17"/>
        <v>2.7871428571428571E-2</v>
      </c>
      <c r="N63" s="406" t="s">
        <v>589</v>
      </c>
      <c r="O63" s="408">
        <v>44639</v>
      </c>
      <c r="P63" s="307"/>
      <c r="Q63" s="307"/>
      <c r="R63" s="308" t="s">
        <v>1008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404">
        <v>26</v>
      </c>
      <c r="B64" s="380">
        <v>44641</v>
      </c>
      <c r="C64" s="401"/>
      <c r="D64" s="405" t="s">
        <v>1248</v>
      </c>
      <c r="E64" s="310" t="s">
        <v>591</v>
      </c>
      <c r="F64" s="310">
        <v>796</v>
      </c>
      <c r="G64" s="310">
        <v>774</v>
      </c>
      <c r="H64" s="310">
        <v>772</v>
      </c>
      <c r="I64" s="310" t="s">
        <v>1086</v>
      </c>
      <c r="J64" s="390" t="s">
        <v>1096</v>
      </c>
      <c r="K64" s="390">
        <f>H64-F64</f>
        <v>-24</v>
      </c>
      <c r="L64" s="391">
        <f>(F64*-0.07)/100</f>
        <v>-0.55720000000000003</v>
      </c>
      <c r="M64" s="392">
        <f t="shared" si="17"/>
        <v>-3.0850753768844223E-2</v>
      </c>
      <c r="N64" s="390" t="s">
        <v>601</v>
      </c>
      <c r="O64" s="393">
        <v>44641</v>
      </c>
      <c r="P64" s="307"/>
      <c r="Q64" s="307"/>
      <c r="R64" s="308" t="s">
        <v>590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394">
        <v>27</v>
      </c>
      <c r="B65" s="368">
        <v>44641</v>
      </c>
      <c r="C65" s="395"/>
      <c r="D65" s="396" t="s">
        <v>124</v>
      </c>
      <c r="E65" s="285" t="s">
        <v>591</v>
      </c>
      <c r="F65" s="285">
        <v>712.5</v>
      </c>
      <c r="G65" s="285">
        <v>695</v>
      </c>
      <c r="H65" s="285">
        <v>738.5</v>
      </c>
      <c r="I65" s="285" t="s">
        <v>1095</v>
      </c>
      <c r="J65" s="406" t="s">
        <v>1205</v>
      </c>
      <c r="K65" s="406">
        <f>H65-F65</f>
        <v>26</v>
      </c>
      <c r="L65" s="403">
        <f>(F65*-0.7)/100</f>
        <v>-4.9874999999999998</v>
      </c>
      <c r="M65" s="407">
        <f t="shared" si="17"/>
        <v>2.9491228070175436E-2</v>
      </c>
      <c r="N65" s="406" t="s">
        <v>589</v>
      </c>
      <c r="O65" s="389">
        <v>44651</v>
      </c>
      <c r="P65" s="307"/>
      <c r="Q65" s="307"/>
      <c r="R65" s="308" t="s">
        <v>590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57" customFormat="1" ht="15" customHeight="1">
      <c r="A66" s="404">
        <v>28</v>
      </c>
      <c r="B66" s="380">
        <v>44642</v>
      </c>
      <c r="C66" s="401"/>
      <c r="D66" s="405" t="s">
        <v>314</v>
      </c>
      <c r="E66" s="310" t="s">
        <v>591</v>
      </c>
      <c r="F66" s="310">
        <v>3070</v>
      </c>
      <c r="G66" s="310">
        <v>2970</v>
      </c>
      <c r="H66" s="310">
        <v>2970</v>
      </c>
      <c r="I66" s="310" t="s">
        <v>921</v>
      </c>
      <c r="J66" s="390" t="s">
        <v>1161</v>
      </c>
      <c r="K66" s="390">
        <f>H66-F66</f>
        <v>-100</v>
      </c>
      <c r="L66" s="391">
        <f>(F66*-0.7)/100</f>
        <v>-21.49</v>
      </c>
      <c r="M66" s="392">
        <f t="shared" si="17"/>
        <v>-3.957328990228013E-2</v>
      </c>
      <c r="N66" s="390" t="s">
        <v>601</v>
      </c>
      <c r="O66" s="393">
        <v>44648</v>
      </c>
      <c r="P66" s="307"/>
      <c r="Q66" s="307"/>
      <c r="R66" s="308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305"/>
      <c r="AJ66" s="294"/>
      <c r="AK66" s="294"/>
      <c r="AL66" s="294"/>
    </row>
    <row r="67" spans="1:38" s="257" customFormat="1" ht="15" customHeight="1">
      <c r="A67" s="456">
        <v>29</v>
      </c>
      <c r="B67" s="454">
        <v>44643</v>
      </c>
      <c r="C67" s="457"/>
      <c r="D67" s="458" t="s">
        <v>120</v>
      </c>
      <c r="E67" s="455" t="s">
        <v>1010</v>
      </c>
      <c r="F67" s="455">
        <v>601.5</v>
      </c>
      <c r="G67" s="455">
        <v>622</v>
      </c>
      <c r="H67" s="455">
        <v>622</v>
      </c>
      <c r="I67" s="455" t="s">
        <v>1011</v>
      </c>
      <c r="J67" s="459" t="s">
        <v>1132</v>
      </c>
      <c r="K67" s="459">
        <f>F67-H67</f>
        <v>-20.5</v>
      </c>
      <c r="L67" s="414">
        <f>(F67*-0.7)/100</f>
        <v>-4.2104999999999997</v>
      </c>
      <c r="M67" s="460">
        <f t="shared" si="17"/>
        <v>-4.1081463009143809E-2</v>
      </c>
      <c r="N67" s="459" t="s">
        <v>601</v>
      </c>
      <c r="O67" s="461">
        <v>44644</v>
      </c>
      <c r="P67" s="307"/>
      <c r="Q67" s="307"/>
      <c r="R67" s="308" t="s">
        <v>590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305"/>
      <c r="AJ67" s="294"/>
      <c r="AK67" s="294"/>
      <c r="AL67" s="294"/>
    </row>
    <row r="68" spans="1:38" s="257" customFormat="1" ht="15" customHeight="1">
      <c r="A68" s="363">
        <v>30</v>
      </c>
      <c r="B68" s="248">
        <v>44645</v>
      </c>
      <c r="C68" s="364"/>
      <c r="D68" s="365" t="s">
        <v>1148</v>
      </c>
      <c r="E68" s="251" t="s">
        <v>591</v>
      </c>
      <c r="F68" s="251" t="s">
        <v>1149</v>
      </c>
      <c r="G68" s="251">
        <v>477</v>
      </c>
      <c r="H68" s="251"/>
      <c r="I68" s="251" t="s">
        <v>1150</v>
      </c>
      <c r="J68" s="302" t="s">
        <v>592</v>
      </c>
      <c r="K68" s="302"/>
      <c r="L68" s="303"/>
      <c r="M68" s="304"/>
      <c r="N68" s="302"/>
      <c r="O68" s="339"/>
      <c r="P68" s="307"/>
      <c r="Q68" s="307"/>
      <c r="R68" s="308" t="s">
        <v>590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305"/>
      <c r="AJ68" s="294"/>
      <c r="AK68" s="294"/>
      <c r="AL68" s="294"/>
    </row>
    <row r="69" spans="1:38" s="257" customFormat="1" ht="15" customHeight="1">
      <c r="A69" s="394">
        <v>31</v>
      </c>
      <c r="B69" s="357">
        <v>44645</v>
      </c>
      <c r="C69" s="395"/>
      <c r="D69" s="396" t="s">
        <v>125</v>
      </c>
      <c r="E69" s="285" t="s">
        <v>591</v>
      </c>
      <c r="F69" s="285">
        <v>1255</v>
      </c>
      <c r="G69" s="285">
        <v>1218</v>
      </c>
      <c r="H69" s="285">
        <v>1290</v>
      </c>
      <c r="I69" s="285" t="s">
        <v>1151</v>
      </c>
      <c r="J69" s="406" t="s">
        <v>1034</v>
      </c>
      <c r="K69" s="406">
        <f>H69-F69</f>
        <v>35</v>
      </c>
      <c r="L69" s="403">
        <f>(F69*-0.7)/100</f>
        <v>-8.7850000000000001</v>
      </c>
      <c r="M69" s="407">
        <f>(K69+L69)/F69</f>
        <v>2.0888446215139442E-2</v>
      </c>
      <c r="N69" s="406" t="s">
        <v>589</v>
      </c>
      <c r="O69" s="389">
        <v>44650</v>
      </c>
      <c r="P69" s="307"/>
      <c r="Q69" s="307"/>
      <c r="R69" s="308" t="s">
        <v>590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305"/>
      <c r="AJ69" s="294"/>
      <c r="AK69" s="294"/>
      <c r="AL69" s="294"/>
    </row>
    <row r="70" spans="1:38" s="257" customFormat="1" ht="15" customHeight="1">
      <c r="A70" s="394">
        <v>32</v>
      </c>
      <c r="B70" s="357">
        <v>44648</v>
      </c>
      <c r="C70" s="395"/>
      <c r="D70" s="396" t="s">
        <v>520</v>
      </c>
      <c r="E70" s="285" t="s">
        <v>591</v>
      </c>
      <c r="F70" s="285">
        <v>1985</v>
      </c>
      <c r="G70" s="285">
        <v>1940</v>
      </c>
      <c r="H70" s="285">
        <v>2040</v>
      </c>
      <c r="I70" s="285" t="s">
        <v>1168</v>
      </c>
      <c r="J70" s="406" t="s">
        <v>1239</v>
      </c>
      <c r="K70" s="406">
        <f>H70-F70</f>
        <v>55</v>
      </c>
      <c r="L70" s="403">
        <f>(F70*-0.7)/100</f>
        <v>-13.895</v>
      </c>
      <c r="M70" s="407">
        <f>(K70+L70)/F70</f>
        <v>2.0707808564231739E-2</v>
      </c>
      <c r="N70" s="406" t="s">
        <v>589</v>
      </c>
      <c r="O70" s="389">
        <v>44651</v>
      </c>
      <c r="P70" s="307"/>
      <c r="Q70" s="307"/>
      <c r="R70" s="308" t="s">
        <v>590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305"/>
      <c r="AJ70" s="294"/>
      <c r="AK70" s="294"/>
      <c r="AL70" s="294"/>
    </row>
    <row r="71" spans="1:38" s="257" customFormat="1" ht="15" customHeight="1">
      <c r="A71" s="394">
        <v>33</v>
      </c>
      <c r="B71" s="357">
        <v>44648</v>
      </c>
      <c r="C71" s="395"/>
      <c r="D71" s="396" t="s">
        <v>122</v>
      </c>
      <c r="E71" s="285" t="s">
        <v>591</v>
      </c>
      <c r="F71" s="285">
        <v>1955</v>
      </c>
      <c r="G71" s="285">
        <v>1895</v>
      </c>
      <c r="H71" s="285">
        <v>2017</v>
      </c>
      <c r="I71" s="285" t="s">
        <v>1169</v>
      </c>
      <c r="J71" s="406" t="s">
        <v>1207</v>
      </c>
      <c r="K71" s="406">
        <f>H71-F71</f>
        <v>62</v>
      </c>
      <c r="L71" s="403">
        <f>(F71*-0.7)/100</f>
        <v>-13.685</v>
      </c>
      <c r="M71" s="407">
        <f>(K71+L71)/F71</f>
        <v>2.4713554987212276E-2</v>
      </c>
      <c r="N71" s="406" t="s">
        <v>589</v>
      </c>
      <c r="O71" s="389">
        <v>44650</v>
      </c>
      <c r="P71" s="307"/>
      <c r="Q71" s="307"/>
      <c r="R71" s="308" t="s">
        <v>590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305"/>
      <c r="AJ71" s="294"/>
      <c r="AK71" s="294"/>
      <c r="AL71" s="294"/>
    </row>
    <row r="72" spans="1:38" s="257" customFormat="1" ht="15" customHeight="1">
      <c r="A72" s="394">
        <v>34</v>
      </c>
      <c r="B72" s="357">
        <v>44649</v>
      </c>
      <c r="C72" s="395"/>
      <c r="D72" s="396" t="s">
        <v>1183</v>
      </c>
      <c r="E72" s="285" t="s">
        <v>591</v>
      </c>
      <c r="F72" s="285">
        <v>495</v>
      </c>
      <c r="G72" s="285">
        <v>479</v>
      </c>
      <c r="H72" s="285">
        <v>507.5</v>
      </c>
      <c r="I72" s="285" t="s">
        <v>1184</v>
      </c>
      <c r="J72" s="406" t="s">
        <v>1012</v>
      </c>
      <c r="K72" s="406">
        <f>H72-F72</f>
        <v>12.5</v>
      </c>
      <c r="L72" s="403">
        <f>(F72*-0.7)/100</f>
        <v>-3.4649999999999999</v>
      </c>
      <c r="M72" s="407">
        <f>(K72+L72)/F72</f>
        <v>1.8252525252525253E-2</v>
      </c>
      <c r="N72" s="406" t="s">
        <v>589</v>
      </c>
      <c r="O72" s="389">
        <v>44650</v>
      </c>
      <c r="P72" s="307"/>
      <c r="Q72" s="307"/>
      <c r="R72" s="308" t="s">
        <v>590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305"/>
      <c r="AJ72" s="294"/>
      <c r="AK72" s="294"/>
      <c r="AL72" s="294"/>
    </row>
    <row r="73" spans="1:38" s="257" customFormat="1" ht="15" customHeight="1">
      <c r="A73" s="363"/>
      <c r="B73" s="339"/>
      <c r="C73" s="364"/>
      <c r="D73" s="365"/>
      <c r="E73" s="251"/>
      <c r="F73" s="251"/>
      <c r="G73" s="251"/>
      <c r="H73" s="251"/>
      <c r="I73" s="251"/>
      <c r="J73" s="302"/>
      <c r="K73" s="302"/>
      <c r="L73" s="303"/>
      <c r="M73" s="304"/>
      <c r="N73" s="302"/>
      <c r="O73" s="339"/>
      <c r="P73" s="307"/>
      <c r="Q73" s="307"/>
      <c r="R73" s="308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305"/>
      <c r="AJ73" s="294"/>
      <c r="AK73" s="294"/>
      <c r="AL73" s="294"/>
    </row>
    <row r="74" spans="1:38" s="257" customFormat="1" ht="15" customHeight="1">
      <c r="A74" s="363"/>
      <c r="B74" s="248"/>
      <c r="C74" s="364"/>
      <c r="D74" s="365"/>
      <c r="E74" s="251"/>
      <c r="F74" s="251"/>
      <c r="G74" s="251"/>
      <c r="H74" s="251"/>
      <c r="I74" s="251"/>
      <c r="J74" s="302"/>
      <c r="K74" s="302"/>
      <c r="L74" s="303"/>
      <c r="M74" s="304"/>
      <c r="N74" s="302"/>
      <c r="O74" s="339"/>
      <c r="P74" s="307"/>
      <c r="Q74" s="307"/>
      <c r="R74" s="308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305"/>
      <c r="AJ74" s="294"/>
      <c r="AK74" s="294"/>
      <c r="AL74" s="294"/>
    </row>
    <row r="75" spans="1:38" s="270" customFormat="1" ht="15" customHeight="1">
      <c r="K75" s="252"/>
      <c r="L75" s="283"/>
      <c r="M75" s="325"/>
      <c r="N75" s="252"/>
      <c r="O75" s="293"/>
      <c r="P75" s="1"/>
      <c r="Q75" s="1"/>
      <c r="R75" s="32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327"/>
      <c r="AJ75" s="326"/>
      <c r="AK75" s="326"/>
      <c r="AL75" s="326"/>
    </row>
    <row r="76" spans="1:38" ht="15" customHeight="1">
      <c r="A76" s="312"/>
      <c r="B76" s="313"/>
      <c r="C76" s="314"/>
      <c r="D76" s="315"/>
      <c r="E76" s="316"/>
      <c r="F76" s="316"/>
      <c r="G76" s="316"/>
      <c r="H76" s="316"/>
      <c r="I76" s="316"/>
      <c r="J76" s="317"/>
      <c r="K76" s="317"/>
      <c r="L76" s="318"/>
      <c r="M76" s="319"/>
      <c r="N76" s="317"/>
      <c r="O76" s="320"/>
      <c r="P76" s="1"/>
      <c r="Q76" s="1"/>
      <c r="R76" s="32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44.25" customHeight="1">
      <c r="A77" s="119" t="s">
        <v>593</v>
      </c>
      <c r="B77" s="142"/>
      <c r="C77" s="142"/>
      <c r="D77" s="1"/>
      <c r="E77" s="6"/>
      <c r="F77" s="6"/>
      <c r="G77" s="6"/>
      <c r="H77" s="6" t="s">
        <v>605</v>
      </c>
      <c r="I77" s="6"/>
      <c r="J77" s="6"/>
      <c r="K77" s="115"/>
      <c r="L77" s="144"/>
      <c r="M77" s="115"/>
      <c r="N77" s="116"/>
      <c r="O77" s="115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297"/>
      <c r="AD77" s="297"/>
      <c r="AE77" s="297"/>
      <c r="AF77" s="297"/>
      <c r="AG77" s="297"/>
      <c r="AH77" s="297"/>
    </row>
    <row r="78" spans="1:38" ht="12.75" customHeight="1">
      <c r="A78" s="126" t="s">
        <v>594</v>
      </c>
      <c r="B78" s="119"/>
      <c r="C78" s="119"/>
      <c r="D78" s="119"/>
      <c r="E78" s="41"/>
      <c r="F78" s="127" t="s">
        <v>595</v>
      </c>
      <c r="G78" s="56"/>
      <c r="H78" s="41"/>
      <c r="I78" s="56"/>
      <c r="J78" s="6"/>
      <c r="K78" s="145"/>
      <c r="L78" s="146"/>
      <c r="M78" s="6"/>
      <c r="N78" s="109"/>
      <c r="O78" s="147"/>
      <c r="P78" s="41"/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126"/>
      <c r="B79" s="119"/>
      <c r="C79" s="119"/>
      <c r="D79" s="119"/>
      <c r="E79" s="6"/>
      <c r="F79" s="127" t="s">
        <v>597</v>
      </c>
      <c r="G79" s="56"/>
      <c r="H79" s="41"/>
      <c r="I79" s="56"/>
      <c r="J79" s="6"/>
      <c r="K79" s="145"/>
      <c r="L79" s="146"/>
      <c r="M79" s="6"/>
      <c r="N79" s="109"/>
      <c r="O79" s="147"/>
      <c r="P79" s="41"/>
      <c r="Q79" s="41"/>
      <c r="R79" s="6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4.25" customHeight="1">
      <c r="A80" s="119"/>
      <c r="B80" s="119"/>
      <c r="C80" s="119"/>
      <c r="D80" s="119"/>
      <c r="E80" s="6"/>
      <c r="F80" s="6"/>
      <c r="G80" s="6"/>
      <c r="H80" s="6"/>
      <c r="I80" s="6"/>
      <c r="J80" s="132"/>
      <c r="K80" s="129"/>
      <c r="L80" s="130"/>
      <c r="M80" s="6"/>
      <c r="N80" s="133"/>
      <c r="O80" s="1"/>
      <c r="P80" s="41"/>
      <c r="Q80" s="41"/>
      <c r="R80" s="6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48" t="s">
        <v>606</v>
      </c>
      <c r="B81" s="148"/>
      <c r="C81" s="148"/>
      <c r="D81" s="148"/>
      <c r="E81" s="6"/>
      <c r="F81" s="6"/>
      <c r="G81" s="6"/>
      <c r="H81" s="6"/>
      <c r="I81" s="6"/>
      <c r="J81" s="6"/>
      <c r="K81" s="6"/>
      <c r="L81" s="6"/>
      <c r="M81" s="6"/>
      <c r="N81" s="6"/>
      <c r="O81" s="21"/>
      <c r="Q81" s="41"/>
      <c r="R81" s="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96" t="s">
        <v>16</v>
      </c>
      <c r="B82" s="96" t="s">
        <v>566</v>
      </c>
      <c r="C82" s="96"/>
      <c r="D82" s="97" t="s">
        <v>577</v>
      </c>
      <c r="E82" s="96" t="s">
        <v>578</v>
      </c>
      <c r="F82" s="96" t="s">
        <v>579</v>
      </c>
      <c r="G82" s="96" t="s">
        <v>599</v>
      </c>
      <c r="H82" s="96" t="s">
        <v>581</v>
      </c>
      <c r="I82" s="96" t="s">
        <v>582</v>
      </c>
      <c r="J82" s="95" t="s">
        <v>583</v>
      </c>
      <c r="K82" s="149" t="s">
        <v>607</v>
      </c>
      <c r="L82" s="98" t="s">
        <v>585</v>
      </c>
      <c r="M82" s="149" t="s">
        <v>608</v>
      </c>
      <c r="N82" s="96" t="s">
        <v>609</v>
      </c>
      <c r="O82" s="95" t="s">
        <v>587</v>
      </c>
      <c r="P82" s="97" t="s">
        <v>588</v>
      </c>
      <c r="Q82" s="41"/>
      <c r="R82" s="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s="247" customFormat="1" ht="13.5" customHeight="1">
      <c r="A83" s="310">
        <v>1</v>
      </c>
      <c r="B83" s="358">
        <v>44620</v>
      </c>
      <c r="C83" s="337"/>
      <c r="D83" s="337" t="s">
        <v>868</v>
      </c>
      <c r="E83" s="310" t="s">
        <v>591</v>
      </c>
      <c r="F83" s="310">
        <v>1436</v>
      </c>
      <c r="G83" s="310">
        <v>1414</v>
      </c>
      <c r="H83" s="311">
        <v>1414</v>
      </c>
      <c r="I83" s="311" t="s">
        <v>874</v>
      </c>
      <c r="J83" s="322" t="s">
        <v>877</v>
      </c>
      <c r="K83" s="311">
        <f t="shared" ref="K83:K117" si="18">H83-F83</f>
        <v>-22</v>
      </c>
      <c r="L83" s="333">
        <f t="shared" ref="L83:L118" si="19">(H83*N83)*0.07%</f>
        <v>544.3900000000001</v>
      </c>
      <c r="M83" s="334">
        <f t="shared" ref="M83:M117" si="20">(K83*N83)-L83</f>
        <v>-12644.39</v>
      </c>
      <c r="N83" s="311">
        <v>550</v>
      </c>
      <c r="O83" s="335" t="s">
        <v>601</v>
      </c>
      <c r="P83" s="336">
        <v>44622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2</v>
      </c>
      <c r="B84" s="357">
        <v>44620</v>
      </c>
      <c r="C84" s="355"/>
      <c r="D84" s="355" t="s">
        <v>873</v>
      </c>
      <c r="E84" s="285" t="s">
        <v>591</v>
      </c>
      <c r="F84" s="285">
        <v>2342.5</v>
      </c>
      <c r="G84" s="285">
        <v>2300</v>
      </c>
      <c r="H84" s="338">
        <v>2368</v>
      </c>
      <c r="I84" s="338" t="s">
        <v>875</v>
      </c>
      <c r="J84" s="350" t="s">
        <v>861</v>
      </c>
      <c r="K84" s="338">
        <f t="shared" si="18"/>
        <v>25.5</v>
      </c>
      <c r="L84" s="351">
        <f t="shared" si="19"/>
        <v>455.84000000000009</v>
      </c>
      <c r="M84" s="352">
        <f t="shared" si="20"/>
        <v>6556.66</v>
      </c>
      <c r="N84" s="338">
        <v>275</v>
      </c>
      <c r="O84" s="353" t="s">
        <v>589</v>
      </c>
      <c r="P84" s="354">
        <v>44257</v>
      </c>
      <c r="Q84" s="249"/>
      <c r="R84" s="253" t="s">
        <v>1008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310">
        <v>3</v>
      </c>
      <c r="B85" s="380">
        <v>44622</v>
      </c>
      <c r="C85" s="337"/>
      <c r="D85" s="337" t="s">
        <v>867</v>
      </c>
      <c r="E85" s="310" t="s">
        <v>591</v>
      </c>
      <c r="F85" s="310">
        <v>661</v>
      </c>
      <c r="G85" s="310">
        <v>642</v>
      </c>
      <c r="H85" s="311">
        <v>644</v>
      </c>
      <c r="I85" s="311" t="s">
        <v>878</v>
      </c>
      <c r="J85" s="322" t="s">
        <v>910</v>
      </c>
      <c r="K85" s="311">
        <f t="shared" si="18"/>
        <v>-17</v>
      </c>
      <c r="L85" s="333">
        <f t="shared" si="19"/>
        <v>338.1</v>
      </c>
      <c r="M85" s="334">
        <f t="shared" si="20"/>
        <v>-13088.1</v>
      </c>
      <c r="N85" s="311">
        <v>750</v>
      </c>
      <c r="O85" s="335" t="s">
        <v>601</v>
      </c>
      <c r="P85" s="336">
        <v>44623</v>
      </c>
      <c r="Q85" s="249"/>
      <c r="R85" s="253" t="s">
        <v>1008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4</v>
      </c>
      <c r="B86" s="368">
        <v>44622</v>
      </c>
      <c r="C86" s="355"/>
      <c r="D86" s="355" t="s">
        <v>879</v>
      </c>
      <c r="E86" s="285" t="s">
        <v>591</v>
      </c>
      <c r="F86" s="285">
        <v>1702.5</v>
      </c>
      <c r="G86" s="285">
        <v>1662</v>
      </c>
      <c r="H86" s="338">
        <v>1730</v>
      </c>
      <c r="I86" s="338" t="s">
        <v>880</v>
      </c>
      <c r="J86" s="350" t="s">
        <v>909</v>
      </c>
      <c r="K86" s="338">
        <f t="shared" si="18"/>
        <v>27.5</v>
      </c>
      <c r="L86" s="351">
        <f t="shared" si="19"/>
        <v>363.30000000000007</v>
      </c>
      <c r="M86" s="352">
        <f>(K86*N86)-L86</f>
        <v>7886.7</v>
      </c>
      <c r="N86" s="338">
        <v>300</v>
      </c>
      <c r="O86" s="353" t="s">
        <v>589</v>
      </c>
      <c r="P86" s="354">
        <v>44258</v>
      </c>
      <c r="Q86" s="249"/>
      <c r="R86" s="253" t="s">
        <v>590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5</v>
      </c>
      <c r="B87" s="368">
        <v>44622</v>
      </c>
      <c r="C87" s="355"/>
      <c r="D87" s="355" t="s">
        <v>884</v>
      </c>
      <c r="E87" s="285" t="s">
        <v>591</v>
      </c>
      <c r="F87" s="285">
        <v>2342.5</v>
      </c>
      <c r="G87" s="285">
        <v>2305</v>
      </c>
      <c r="H87" s="338">
        <v>2387.5</v>
      </c>
      <c r="I87" s="338" t="s">
        <v>887</v>
      </c>
      <c r="J87" s="350" t="s">
        <v>911</v>
      </c>
      <c r="K87" s="338">
        <f t="shared" si="18"/>
        <v>45</v>
      </c>
      <c r="L87" s="351">
        <f t="shared" si="19"/>
        <v>626.71875000000011</v>
      </c>
      <c r="M87" s="352">
        <f t="shared" si="20"/>
        <v>16248.28125</v>
      </c>
      <c r="N87" s="338">
        <v>375</v>
      </c>
      <c r="O87" s="353" t="s">
        <v>589</v>
      </c>
      <c r="P87" s="354">
        <v>44258</v>
      </c>
      <c r="Q87" s="249"/>
      <c r="R87" s="253" t="s">
        <v>1008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6</v>
      </c>
      <c r="B88" s="368">
        <v>44622</v>
      </c>
      <c r="C88" s="355"/>
      <c r="D88" s="355" t="s">
        <v>885</v>
      </c>
      <c r="E88" s="285" t="s">
        <v>591</v>
      </c>
      <c r="F88" s="285">
        <v>280.5</v>
      </c>
      <c r="G88" s="285">
        <v>274</v>
      </c>
      <c r="H88" s="338">
        <v>285.5</v>
      </c>
      <c r="I88" s="338" t="s">
        <v>886</v>
      </c>
      <c r="J88" s="350" t="s">
        <v>912</v>
      </c>
      <c r="K88" s="338">
        <f t="shared" si="18"/>
        <v>5</v>
      </c>
      <c r="L88" s="351">
        <f t="shared" si="19"/>
        <v>339.74500000000006</v>
      </c>
      <c r="M88" s="352">
        <f t="shared" si="20"/>
        <v>8160.2550000000001</v>
      </c>
      <c r="N88" s="338">
        <v>1700</v>
      </c>
      <c r="O88" s="353" t="s">
        <v>589</v>
      </c>
      <c r="P88" s="354">
        <v>44258</v>
      </c>
      <c r="Q88" s="249"/>
      <c r="R88" s="253" t="s">
        <v>1008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310">
        <v>7</v>
      </c>
      <c r="B89" s="380">
        <v>44623</v>
      </c>
      <c r="C89" s="337"/>
      <c r="D89" s="337" t="s">
        <v>903</v>
      </c>
      <c r="E89" s="310" t="s">
        <v>591</v>
      </c>
      <c r="F89" s="310">
        <v>2337.5</v>
      </c>
      <c r="G89" s="310">
        <v>2300</v>
      </c>
      <c r="H89" s="311">
        <v>2300</v>
      </c>
      <c r="I89" s="311" t="s">
        <v>887</v>
      </c>
      <c r="J89" s="322" t="s">
        <v>934</v>
      </c>
      <c r="K89" s="311">
        <f t="shared" si="18"/>
        <v>-37.5</v>
      </c>
      <c r="L89" s="333">
        <f t="shared" si="19"/>
        <v>603.75000000000011</v>
      </c>
      <c r="M89" s="334">
        <f t="shared" si="20"/>
        <v>-14666.25</v>
      </c>
      <c r="N89" s="311">
        <v>375</v>
      </c>
      <c r="O89" s="335" t="s">
        <v>601</v>
      </c>
      <c r="P89" s="336">
        <v>44624</v>
      </c>
      <c r="Q89" s="249"/>
      <c r="R89" s="253" t="s">
        <v>1008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8</v>
      </c>
      <c r="B90" s="368">
        <v>44623</v>
      </c>
      <c r="C90" s="355"/>
      <c r="D90" s="355" t="s">
        <v>885</v>
      </c>
      <c r="E90" s="285" t="s">
        <v>591</v>
      </c>
      <c r="F90" s="285">
        <v>276.5</v>
      </c>
      <c r="G90" s="285">
        <v>269</v>
      </c>
      <c r="H90" s="338">
        <v>281.5</v>
      </c>
      <c r="I90" s="338" t="s">
        <v>907</v>
      </c>
      <c r="J90" s="350" t="s">
        <v>912</v>
      </c>
      <c r="K90" s="338">
        <f t="shared" si="18"/>
        <v>5</v>
      </c>
      <c r="L90" s="351">
        <f t="shared" si="19"/>
        <v>334.98500000000007</v>
      </c>
      <c r="M90" s="352">
        <f t="shared" si="20"/>
        <v>8165.0150000000003</v>
      </c>
      <c r="N90" s="338">
        <v>1700</v>
      </c>
      <c r="O90" s="353" t="s">
        <v>589</v>
      </c>
      <c r="P90" s="354">
        <v>44259</v>
      </c>
      <c r="Q90" s="249"/>
      <c r="R90" s="253" t="s">
        <v>1008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9</v>
      </c>
      <c r="B91" s="368">
        <v>44259</v>
      </c>
      <c r="C91" s="355"/>
      <c r="D91" s="355" t="s">
        <v>918</v>
      </c>
      <c r="E91" s="285" t="s">
        <v>591</v>
      </c>
      <c r="F91" s="285">
        <v>459.5</v>
      </c>
      <c r="G91" s="285">
        <v>451</v>
      </c>
      <c r="H91" s="338">
        <v>465.5</v>
      </c>
      <c r="I91" s="338" t="s">
        <v>919</v>
      </c>
      <c r="J91" s="350" t="s">
        <v>908</v>
      </c>
      <c r="K91" s="338">
        <f t="shared" si="18"/>
        <v>6</v>
      </c>
      <c r="L91" s="351">
        <f t="shared" si="19"/>
        <v>488.77500000000009</v>
      </c>
      <c r="M91" s="352">
        <f t="shared" si="20"/>
        <v>8511.2250000000004</v>
      </c>
      <c r="N91" s="338">
        <v>1500</v>
      </c>
      <c r="O91" s="353" t="s">
        <v>589</v>
      </c>
      <c r="P91" s="354">
        <v>44259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10</v>
      </c>
      <c r="B92" s="368">
        <v>44259</v>
      </c>
      <c r="C92" s="355"/>
      <c r="D92" s="355" t="s">
        <v>920</v>
      </c>
      <c r="E92" s="285" t="s">
        <v>591</v>
      </c>
      <c r="F92" s="285">
        <v>3105</v>
      </c>
      <c r="G92" s="285">
        <v>3030</v>
      </c>
      <c r="H92" s="338">
        <v>3165</v>
      </c>
      <c r="I92" s="338" t="s">
        <v>921</v>
      </c>
      <c r="J92" s="350" t="s">
        <v>798</v>
      </c>
      <c r="K92" s="338">
        <f t="shared" si="18"/>
        <v>60</v>
      </c>
      <c r="L92" s="351">
        <f t="shared" si="19"/>
        <v>387.71250000000003</v>
      </c>
      <c r="M92" s="352">
        <f t="shared" si="20"/>
        <v>10112.2875</v>
      </c>
      <c r="N92" s="338">
        <v>175</v>
      </c>
      <c r="O92" s="353" t="s">
        <v>589</v>
      </c>
      <c r="P92" s="354">
        <v>44259</v>
      </c>
      <c r="Q92" s="249"/>
      <c r="R92" s="253" t="s">
        <v>1008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11</v>
      </c>
      <c r="B93" s="368">
        <v>44259</v>
      </c>
      <c r="C93" s="355"/>
      <c r="D93" s="355" t="s">
        <v>879</v>
      </c>
      <c r="E93" s="285" t="s">
        <v>591</v>
      </c>
      <c r="F93" s="285">
        <v>1698</v>
      </c>
      <c r="G93" s="285">
        <v>1658</v>
      </c>
      <c r="H93" s="338">
        <v>1731</v>
      </c>
      <c r="I93" s="338" t="s">
        <v>880</v>
      </c>
      <c r="J93" s="350" t="s">
        <v>935</v>
      </c>
      <c r="K93" s="338">
        <f t="shared" si="18"/>
        <v>33</v>
      </c>
      <c r="L93" s="351">
        <f t="shared" si="19"/>
        <v>363.51000000000005</v>
      </c>
      <c r="M93" s="352">
        <f t="shared" si="20"/>
        <v>9536.49</v>
      </c>
      <c r="N93" s="338">
        <v>300</v>
      </c>
      <c r="O93" s="353" t="s">
        <v>589</v>
      </c>
      <c r="P93" s="354">
        <v>44259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12</v>
      </c>
      <c r="B94" s="368">
        <v>44259</v>
      </c>
      <c r="C94" s="355"/>
      <c r="D94" s="355" t="s">
        <v>922</v>
      </c>
      <c r="E94" s="285" t="s">
        <v>591</v>
      </c>
      <c r="F94" s="285">
        <v>1422.5</v>
      </c>
      <c r="G94" s="285">
        <v>1400</v>
      </c>
      <c r="H94" s="338">
        <v>1437</v>
      </c>
      <c r="I94" s="338" t="s">
        <v>923</v>
      </c>
      <c r="J94" s="350" t="s">
        <v>936</v>
      </c>
      <c r="K94" s="338">
        <f t="shared" si="18"/>
        <v>14.5</v>
      </c>
      <c r="L94" s="351">
        <f t="shared" si="19"/>
        <v>653.83500000000015</v>
      </c>
      <c r="M94" s="352">
        <f t="shared" si="20"/>
        <v>8771.1649999999991</v>
      </c>
      <c r="N94" s="338">
        <v>650</v>
      </c>
      <c r="O94" s="353" t="s">
        <v>589</v>
      </c>
      <c r="P94" s="354">
        <v>44259</v>
      </c>
      <c r="Q94" s="249"/>
      <c r="R94" s="253" t="s">
        <v>1008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310">
        <v>13</v>
      </c>
      <c r="B95" s="380">
        <v>44259</v>
      </c>
      <c r="C95" s="337"/>
      <c r="D95" s="337" t="s">
        <v>873</v>
      </c>
      <c r="E95" s="310" t="s">
        <v>591</v>
      </c>
      <c r="F95" s="310">
        <v>2322</v>
      </c>
      <c r="G95" s="310">
        <v>2275</v>
      </c>
      <c r="H95" s="311">
        <v>2275</v>
      </c>
      <c r="I95" s="311" t="s">
        <v>933</v>
      </c>
      <c r="J95" s="322" t="s">
        <v>947</v>
      </c>
      <c r="K95" s="311">
        <f t="shared" si="18"/>
        <v>-47</v>
      </c>
      <c r="L95" s="333">
        <f t="shared" si="19"/>
        <v>437.93750000000006</v>
      </c>
      <c r="M95" s="334">
        <f t="shared" si="20"/>
        <v>-13362.9375</v>
      </c>
      <c r="N95" s="311">
        <v>275</v>
      </c>
      <c r="O95" s="335" t="s">
        <v>601</v>
      </c>
      <c r="P95" s="336">
        <v>44627</v>
      </c>
      <c r="Q95" s="249"/>
      <c r="R95" s="253" t="s">
        <v>1008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79">
        <v>14</v>
      </c>
      <c r="B96" s="368">
        <v>44627</v>
      </c>
      <c r="C96" s="355"/>
      <c r="D96" s="355" t="s">
        <v>943</v>
      </c>
      <c r="E96" s="285" t="s">
        <v>591</v>
      </c>
      <c r="F96" s="285">
        <v>1137</v>
      </c>
      <c r="G96" s="285">
        <v>1120</v>
      </c>
      <c r="H96" s="338">
        <v>1151</v>
      </c>
      <c r="I96" s="338" t="s">
        <v>944</v>
      </c>
      <c r="J96" s="350" t="s">
        <v>945</v>
      </c>
      <c r="K96" s="338">
        <f t="shared" si="18"/>
        <v>14</v>
      </c>
      <c r="L96" s="351">
        <f t="shared" si="19"/>
        <v>563.99000000000012</v>
      </c>
      <c r="M96" s="352">
        <f t="shared" si="20"/>
        <v>9236.01</v>
      </c>
      <c r="N96" s="338">
        <v>700</v>
      </c>
      <c r="O96" s="353" t="s">
        <v>589</v>
      </c>
      <c r="P96" s="354">
        <v>44262</v>
      </c>
      <c r="Q96" s="249"/>
      <c r="R96" s="253" t="s">
        <v>1008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310">
        <v>15</v>
      </c>
      <c r="B97" s="380">
        <v>44627</v>
      </c>
      <c r="C97" s="337"/>
      <c r="D97" s="337" t="s">
        <v>958</v>
      </c>
      <c r="E97" s="310" t="s">
        <v>591</v>
      </c>
      <c r="F97" s="310">
        <v>173</v>
      </c>
      <c r="G97" s="310">
        <v>167.5</v>
      </c>
      <c r="H97" s="311">
        <v>167.5</v>
      </c>
      <c r="I97" s="311" t="s">
        <v>946</v>
      </c>
      <c r="J97" s="322" t="s">
        <v>962</v>
      </c>
      <c r="K97" s="311">
        <f t="shared" si="18"/>
        <v>-5.5</v>
      </c>
      <c r="L97" s="333">
        <f t="shared" si="19"/>
        <v>293.12500000000006</v>
      </c>
      <c r="M97" s="334">
        <f t="shared" si="20"/>
        <v>-14043.125</v>
      </c>
      <c r="N97" s="311">
        <v>2500</v>
      </c>
      <c r="O97" s="335" t="s">
        <v>601</v>
      </c>
      <c r="P97" s="336">
        <v>44627</v>
      </c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285">
        <v>16</v>
      </c>
      <c r="B98" s="368">
        <v>44627</v>
      </c>
      <c r="C98" s="355"/>
      <c r="D98" s="355" t="s">
        <v>885</v>
      </c>
      <c r="E98" s="285" t="s">
        <v>591</v>
      </c>
      <c r="F98" s="285">
        <v>270.5</v>
      </c>
      <c r="G98" s="285">
        <v>263</v>
      </c>
      <c r="H98" s="338">
        <v>275.5</v>
      </c>
      <c r="I98" s="338" t="s">
        <v>657</v>
      </c>
      <c r="J98" s="350" t="s">
        <v>912</v>
      </c>
      <c r="K98" s="338">
        <f t="shared" si="18"/>
        <v>5</v>
      </c>
      <c r="L98" s="351">
        <f t="shared" si="19"/>
        <v>327.84500000000003</v>
      </c>
      <c r="M98" s="352">
        <f t="shared" si="20"/>
        <v>8172.1549999999997</v>
      </c>
      <c r="N98" s="338">
        <v>1700</v>
      </c>
      <c r="O98" s="353" t="s">
        <v>589</v>
      </c>
      <c r="P98" s="354">
        <v>44262</v>
      </c>
      <c r="Q98" s="249"/>
      <c r="R98" s="253" t="s">
        <v>1008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17</v>
      </c>
      <c r="B99" s="368">
        <v>44628</v>
      </c>
      <c r="C99" s="355"/>
      <c r="D99" s="355" t="s">
        <v>957</v>
      </c>
      <c r="E99" s="285" t="s">
        <v>591</v>
      </c>
      <c r="F99" s="285">
        <v>1399</v>
      </c>
      <c r="G99" s="285">
        <v>1362</v>
      </c>
      <c r="H99" s="338">
        <v>1424</v>
      </c>
      <c r="I99" s="338" t="s">
        <v>959</v>
      </c>
      <c r="J99" s="350" t="s">
        <v>610</v>
      </c>
      <c r="K99" s="338">
        <f t="shared" si="18"/>
        <v>25</v>
      </c>
      <c r="L99" s="351">
        <f t="shared" si="19"/>
        <v>697.7600000000001</v>
      </c>
      <c r="M99" s="352">
        <f t="shared" si="20"/>
        <v>16802.240000000002</v>
      </c>
      <c r="N99" s="338">
        <v>700</v>
      </c>
      <c r="O99" s="353" t="s">
        <v>589</v>
      </c>
      <c r="P99" s="354">
        <v>44264</v>
      </c>
      <c r="Q99" s="249"/>
      <c r="R99" s="253" t="s">
        <v>1008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310">
        <v>18</v>
      </c>
      <c r="B100" s="380">
        <v>44628</v>
      </c>
      <c r="C100" s="337"/>
      <c r="D100" s="337" t="s">
        <v>960</v>
      </c>
      <c r="E100" s="310" t="s">
        <v>591</v>
      </c>
      <c r="F100" s="310">
        <v>2110</v>
      </c>
      <c r="G100" s="310">
        <v>2065</v>
      </c>
      <c r="H100" s="311">
        <v>2065</v>
      </c>
      <c r="I100" s="311" t="s">
        <v>961</v>
      </c>
      <c r="J100" s="322" t="s">
        <v>930</v>
      </c>
      <c r="K100" s="311">
        <f t="shared" si="18"/>
        <v>-45</v>
      </c>
      <c r="L100" s="333">
        <f t="shared" si="19"/>
        <v>433.65000000000009</v>
      </c>
      <c r="M100" s="334">
        <f t="shared" si="20"/>
        <v>-13933.65</v>
      </c>
      <c r="N100" s="311">
        <v>300</v>
      </c>
      <c r="O100" s="335" t="s">
        <v>601</v>
      </c>
      <c r="P100" s="336">
        <v>44628</v>
      </c>
      <c r="Q100" s="249"/>
      <c r="R100" s="253" t="s">
        <v>590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19</v>
      </c>
      <c r="B101" s="368">
        <v>44628</v>
      </c>
      <c r="C101" s="355"/>
      <c r="D101" s="355" t="s">
        <v>967</v>
      </c>
      <c r="E101" s="285" t="s">
        <v>591</v>
      </c>
      <c r="F101" s="285">
        <v>273.5</v>
      </c>
      <c r="G101" s="285">
        <v>265</v>
      </c>
      <c r="H101" s="338">
        <v>279.5</v>
      </c>
      <c r="I101" s="338" t="s">
        <v>968</v>
      </c>
      <c r="J101" s="350" t="s">
        <v>908</v>
      </c>
      <c r="K101" s="338">
        <f t="shared" si="18"/>
        <v>6</v>
      </c>
      <c r="L101" s="351">
        <f t="shared" si="19"/>
        <v>293.47500000000002</v>
      </c>
      <c r="M101" s="352">
        <f t="shared" si="20"/>
        <v>8706.5249999999996</v>
      </c>
      <c r="N101" s="338">
        <v>1500</v>
      </c>
      <c r="O101" s="353" t="s">
        <v>589</v>
      </c>
      <c r="P101" s="354">
        <v>44264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20</v>
      </c>
      <c r="B102" s="368">
        <v>44628</v>
      </c>
      <c r="C102" s="355"/>
      <c r="D102" s="355" t="s">
        <v>885</v>
      </c>
      <c r="E102" s="285" t="s">
        <v>591</v>
      </c>
      <c r="F102" s="285">
        <v>263</v>
      </c>
      <c r="G102" s="285">
        <v>255</v>
      </c>
      <c r="H102" s="338">
        <v>268.5</v>
      </c>
      <c r="I102" s="338" t="s">
        <v>970</v>
      </c>
      <c r="J102" s="350" t="s">
        <v>975</v>
      </c>
      <c r="K102" s="338">
        <f t="shared" si="18"/>
        <v>5.5</v>
      </c>
      <c r="L102" s="351">
        <f t="shared" si="19"/>
        <v>319.51500000000004</v>
      </c>
      <c r="M102" s="352">
        <f t="shared" si="20"/>
        <v>9030.4850000000006</v>
      </c>
      <c r="N102" s="338">
        <v>1700</v>
      </c>
      <c r="O102" s="353" t="s">
        <v>589</v>
      </c>
      <c r="P102" s="354">
        <v>44263</v>
      </c>
      <c r="Q102" s="249"/>
      <c r="R102" s="253" t="s">
        <v>1008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285">
        <v>21</v>
      </c>
      <c r="B103" s="368">
        <v>44628</v>
      </c>
      <c r="C103" s="355"/>
      <c r="D103" s="355" t="s">
        <v>971</v>
      </c>
      <c r="E103" s="285" t="s">
        <v>591</v>
      </c>
      <c r="F103" s="285">
        <v>695</v>
      </c>
      <c r="G103" s="285">
        <v>675</v>
      </c>
      <c r="H103" s="338">
        <v>709</v>
      </c>
      <c r="I103" s="338" t="s">
        <v>972</v>
      </c>
      <c r="J103" s="350" t="s">
        <v>945</v>
      </c>
      <c r="K103" s="338">
        <f t="shared" si="18"/>
        <v>14</v>
      </c>
      <c r="L103" s="351">
        <f t="shared" si="19"/>
        <v>372.22500000000008</v>
      </c>
      <c r="M103" s="352">
        <f t="shared" si="20"/>
        <v>10127.775</v>
      </c>
      <c r="N103" s="338">
        <v>750</v>
      </c>
      <c r="O103" s="353" t="s">
        <v>589</v>
      </c>
      <c r="P103" s="354">
        <v>44264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22</v>
      </c>
      <c r="B104" s="368">
        <v>44628</v>
      </c>
      <c r="C104" s="355"/>
      <c r="D104" s="355" t="s">
        <v>920</v>
      </c>
      <c r="E104" s="285" t="s">
        <v>591</v>
      </c>
      <c r="F104" s="285">
        <v>3195</v>
      </c>
      <c r="G104" s="285">
        <v>3120</v>
      </c>
      <c r="H104" s="338">
        <v>3250</v>
      </c>
      <c r="I104" s="338" t="s">
        <v>973</v>
      </c>
      <c r="J104" s="350" t="s">
        <v>728</v>
      </c>
      <c r="K104" s="338">
        <f t="shared" si="18"/>
        <v>55</v>
      </c>
      <c r="L104" s="351">
        <f t="shared" si="19"/>
        <v>398.12500000000006</v>
      </c>
      <c r="M104" s="352">
        <f t="shared" si="20"/>
        <v>9226.875</v>
      </c>
      <c r="N104" s="338">
        <v>175</v>
      </c>
      <c r="O104" s="353" t="s">
        <v>589</v>
      </c>
      <c r="P104" s="354">
        <v>44264</v>
      </c>
      <c r="Q104" s="249"/>
      <c r="R104" s="253" t="s">
        <v>1008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285">
        <v>23</v>
      </c>
      <c r="B105" s="368">
        <v>44628</v>
      </c>
      <c r="C105" s="355"/>
      <c r="D105" s="355" t="s">
        <v>974</v>
      </c>
      <c r="E105" s="285" t="s">
        <v>591</v>
      </c>
      <c r="F105" s="285">
        <v>1068</v>
      </c>
      <c r="G105" s="285">
        <v>1050</v>
      </c>
      <c r="H105" s="338">
        <v>1092</v>
      </c>
      <c r="I105" s="338" t="s">
        <v>978</v>
      </c>
      <c r="J105" s="350" t="s">
        <v>977</v>
      </c>
      <c r="K105" s="338">
        <f t="shared" si="18"/>
        <v>24</v>
      </c>
      <c r="L105" s="351">
        <f t="shared" si="19"/>
        <v>554.19000000000005</v>
      </c>
      <c r="M105" s="352">
        <f t="shared" si="20"/>
        <v>16845.810000000001</v>
      </c>
      <c r="N105" s="338">
        <v>725</v>
      </c>
      <c r="O105" s="353" t="s">
        <v>589</v>
      </c>
      <c r="P105" s="354">
        <v>44264</v>
      </c>
      <c r="Q105" s="249"/>
      <c r="R105" s="253" t="s">
        <v>1008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285">
        <v>24</v>
      </c>
      <c r="B106" s="368">
        <v>44629</v>
      </c>
      <c r="C106" s="355"/>
      <c r="D106" s="355" t="s">
        <v>885</v>
      </c>
      <c r="E106" s="285" t="s">
        <v>591</v>
      </c>
      <c r="F106" s="285">
        <v>264.5</v>
      </c>
      <c r="G106" s="285">
        <v>257</v>
      </c>
      <c r="H106" s="338">
        <v>270</v>
      </c>
      <c r="I106" s="338" t="s">
        <v>987</v>
      </c>
      <c r="J106" s="350" t="s">
        <v>975</v>
      </c>
      <c r="K106" s="338">
        <f t="shared" si="18"/>
        <v>5.5</v>
      </c>
      <c r="L106" s="351">
        <f t="shared" si="19"/>
        <v>321.30000000000007</v>
      </c>
      <c r="M106" s="352">
        <f t="shared" si="20"/>
        <v>9028.7000000000007</v>
      </c>
      <c r="N106" s="338">
        <v>1700</v>
      </c>
      <c r="O106" s="353" t="s">
        <v>589</v>
      </c>
      <c r="P106" s="354">
        <v>44264</v>
      </c>
      <c r="Q106" s="249"/>
      <c r="R106" s="253" t="s">
        <v>1008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310">
        <v>25</v>
      </c>
      <c r="B107" s="380">
        <v>44629</v>
      </c>
      <c r="C107" s="337"/>
      <c r="D107" s="337" t="s">
        <v>988</v>
      </c>
      <c r="E107" s="310" t="s">
        <v>591</v>
      </c>
      <c r="F107" s="310">
        <v>4700</v>
      </c>
      <c r="G107" s="310">
        <v>4570</v>
      </c>
      <c r="H107" s="311">
        <v>4615</v>
      </c>
      <c r="I107" s="311" t="s">
        <v>989</v>
      </c>
      <c r="J107" s="322" t="s">
        <v>992</v>
      </c>
      <c r="K107" s="311">
        <f t="shared" si="18"/>
        <v>-85</v>
      </c>
      <c r="L107" s="333">
        <f t="shared" si="19"/>
        <v>323.05000000000007</v>
      </c>
      <c r="M107" s="334">
        <f t="shared" si="20"/>
        <v>-8823.0499999999993</v>
      </c>
      <c r="N107" s="311">
        <v>100</v>
      </c>
      <c r="O107" s="335" t="s">
        <v>601</v>
      </c>
      <c r="P107" s="336">
        <v>44264</v>
      </c>
      <c r="Q107" s="249"/>
      <c r="R107" s="253" t="s">
        <v>1008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285">
        <v>26</v>
      </c>
      <c r="B108" s="368">
        <v>44630</v>
      </c>
      <c r="C108" s="355"/>
      <c r="D108" s="355" t="s">
        <v>993</v>
      </c>
      <c r="E108" s="285" t="s">
        <v>591</v>
      </c>
      <c r="F108" s="285">
        <v>1186.5</v>
      </c>
      <c r="G108" s="285">
        <v>1168</v>
      </c>
      <c r="H108" s="338">
        <v>1200.5</v>
      </c>
      <c r="I108" s="338">
        <v>1220</v>
      </c>
      <c r="J108" s="350" t="s">
        <v>945</v>
      </c>
      <c r="K108" s="338">
        <f t="shared" si="18"/>
        <v>14</v>
      </c>
      <c r="L108" s="351">
        <f t="shared" si="19"/>
        <v>588.24500000000012</v>
      </c>
      <c r="M108" s="352">
        <f t="shared" si="20"/>
        <v>9211.7549999999992</v>
      </c>
      <c r="N108" s="338">
        <v>700</v>
      </c>
      <c r="O108" s="353" t="s">
        <v>589</v>
      </c>
      <c r="P108" s="354">
        <v>44266</v>
      </c>
      <c r="Q108" s="249"/>
      <c r="R108" s="253" t="s">
        <v>1008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285">
        <v>27</v>
      </c>
      <c r="B109" s="368">
        <v>44630</v>
      </c>
      <c r="C109" s="355"/>
      <c r="D109" s="355" t="s">
        <v>998</v>
      </c>
      <c r="E109" s="285" t="s">
        <v>591</v>
      </c>
      <c r="F109" s="285">
        <v>123.75</v>
      </c>
      <c r="G109" s="285">
        <v>120</v>
      </c>
      <c r="H109" s="338">
        <v>126.5</v>
      </c>
      <c r="I109" s="338" t="s">
        <v>999</v>
      </c>
      <c r="J109" s="350" t="s">
        <v>1015</v>
      </c>
      <c r="K109" s="338">
        <f t="shared" si="18"/>
        <v>2.75</v>
      </c>
      <c r="L109" s="351">
        <f t="shared" si="19"/>
        <v>380.76500000000004</v>
      </c>
      <c r="M109" s="352">
        <f t="shared" si="20"/>
        <v>11444.235000000001</v>
      </c>
      <c r="N109" s="338">
        <v>4300</v>
      </c>
      <c r="O109" s="353" t="s">
        <v>589</v>
      </c>
      <c r="P109" s="354">
        <v>44266</v>
      </c>
      <c r="Q109" s="249"/>
      <c r="R109" s="253" t="s">
        <v>1008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285">
        <v>28</v>
      </c>
      <c r="B110" s="368">
        <v>44630</v>
      </c>
      <c r="C110" s="355"/>
      <c r="D110" s="355" t="s">
        <v>967</v>
      </c>
      <c r="E110" s="285" t="s">
        <v>591</v>
      </c>
      <c r="F110" s="285">
        <v>287.5</v>
      </c>
      <c r="G110" s="285">
        <v>278.5</v>
      </c>
      <c r="H110" s="338">
        <v>293.5</v>
      </c>
      <c r="I110" s="338" t="s">
        <v>927</v>
      </c>
      <c r="J110" s="350" t="s">
        <v>908</v>
      </c>
      <c r="K110" s="338">
        <f t="shared" si="18"/>
        <v>6</v>
      </c>
      <c r="L110" s="351">
        <f t="shared" si="19"/>
        <v>308.17500000000007</v>
      </c>
      <c r="M110" s="352">
        <f t="shared" si="20"/>
        <v>8691.8250000000007</v>
      </c>
      <c r="N110" s="338">
        <v>1500</v>
      </c>
      <c r="O110" s="353" t="s">
        <v>589</v>
      </c>
      <c r="P110" s="368">
        <v>44635</v>
      </c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285">
        <v>29</v>
      </c>
      <c r="B111" s="368">
        <v>44630</v>
      </c>
      <c r="C111" s="355"/>
      <c r="D111" s="355" t="s">
        <v>1000</v>
      </c>
      <c r="E111" s="285" t="s">
        <v>591</v>
      </c>
      <c r="F111" s="285">
        <v>376.5</v>
      </c>
      <c r="G111" s="285">
        <v>372.5</v>
      </c>
      <c r="H111" s="338">
        <v>380.5</v>
      </c>
      <c r="I111" s="338" t="s">
        <v>1001</v>
      </c>
      <c r="J111" s="350" t="s">
        <v>1007</v>
      </c>
      <c r="K111" s="338">
        <f t="shared" si="18"/>
        <v>4</v>
      </c>
      <c r="L111" s="351">
        <f t="shared" si="19"/>
        <v>825.68500000000017</v>
      </c>
      <c r="M111" s="352">
        <f t="shared" si="20"/>
        <v>11574.315000000001</v>
      </c>
      <c r="N111" s="338">
        <v>3100</v>
      </c>
      <c r="O111" s="353" t="s">
        <v>589</v>
      </c>
      <c r="P111" s="368">
        <v>44630</v>
      </c>
      <c r="Q111" s="249"/>
      <c r="R111" s="253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285">
        <v>30</v>
      </c>
      <c r="B112" s="368">
        <v>44630</v>
      </c>
      <c r="C112" s="355"/>
      <c r="D112" s="355" t="s">
        <v>1002</v>
      </c>
      <c r="E112" s="285" t="s">
        <v>591</v>
      </c>
      <c r="F112" s="285">
        <v>2355</v>
      </c>
      <c r="G112" s="285">
        <v>2300</v>
      </c>
      <c r="H112" s="338">
        <v>2390</v>
      </c>
      <c r="I112" s="338">
        <v>2450</v>
      </c>
      <c r="J112" s="350" t="s">
        <v>1034</v>
      </c>
      <c r="K112" s="338">
        <f t="shared" si="18"/>
        <v>35</v>
      </c>
      <c r="L112" s="351">
        <f t="shared" si="19"/>
        <v>460.07500000000005</v>
      </c>
      <c r="M112" s="352">
        <f t="shared" si="20"/>
        <v>9164.9249999999993</v>
      </c>
      <c r="N112" s="338">
        <v>275</v>
      </c>
      <c r="O112" s="353" t="s">
        <v>589</v>
      </c>
      <c r="P112" s="368">
        <v>44635</v>
      </c>
      <c r="Q112" s="249"/>
      <c r="R112" s="253" t="s">
        <v>590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285">
        <v>31</v>
      </c>
      <c r="B113" s="368">
        <v>44631</v>
      </c>
      <c r="C113" s="355"/>
      <c r="D113" s="355" t="s">
        <v>1018</v>
      </c>
      <c r="E113" s="285" t="s">
        <v>591</v>
      </c>
      <c r="F113" s="285">
        <v>2262.5</v>
      </c>
      <c r="G113" s="285">
        <v>2228</v>
      </c>
      <c r="H113" s="338">
        <v>2330</v>
      </c>
      <c r="I113" s="338" t="s">
        <v>1019</v>
      </c>
      <c r="J113" s="350" t="s">
        <v>811</v>
      </c>
      <c r="K113" s="338">
        <f t="shared" si="18"/>
        <v>67.5</v>
      </c>
      <c r="L113" s="351">
        <f t="shared" si="19"/>
        <v>611.62500000000011</v>
      </c>
      <c r="M113" s="352">
        <f t="shared" si="20"/>
        <v>24700.875</v>
      </c>
      <c r="N113" s="338">
        <v>375</v>
      </c>
      <c r="O113" s="353" t="s">
        <v>589</v>
      </c>
      <c r="P113" s="368">
        <v>44634</v>
      </c>
      <c r="Q113" s="249"/>
      <c r="R113" s="253" t="s">
        <v>1008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49">
        <v>32</v>
      </c>
      <c r="B114" s="380">
        <v>44631</v>
      </c>
      <c r="C114" s="337"/>
      <c r="D114" s="337" t="s">
        <v>885</v>
      </c>
      <c r="E114" s="310" t="s">
        <v>591</v>
      </c>
      <c r="F114" s="310">
        <v>266.5</v>
      </c>
      <c r="G114" s="310">
        <v>259</v>
      </c>
      <c r="H114" s="311">
        <v>260</v>
      </c>
      <c r="I114" s="311" t="s">
        <v>987</v>
      </c>
      <c r="J114" s="322" t="s">
        <v>1051</v>
      </c>
      <c r="K114" s="311">
        <f t="shared" si="18"/>
        <v>-6.5</v>
      </c>
      <c r="L114" s="333">
        <f t="shared" si="19"/>
        <v>309.40000000000003</v>
      </c>
      <c r="M114" s="334">
        <f t="shared" si="20"/>
        <v>-11359.4</v>
      </c>
      <c r="N114" s="311">
        <v>1700</v>
      </c>
      <c r="O114" s="335" t="s">
        <v>601</v>
      </c>
      <c r="P114" s="336">
        <v>44271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449">
        <v>33</v>
      </c>
      <c r="B115" s="380">
        <v>44631</v>
      </c>
      <c r="C115" s="337"/>
      <c r="D115" s="337" t="s">
        <v>1021</v>
      </c>
      <c r="E115" s="310" t="s">
        <v>591</v>
      </c>
      <c r="F115" s="310">
        <v>785</v>
      </c>
      <c r="G115" s="310">
        <v>770</v>
      </c>
      <c r="H115" s="311">
        <v>770</v>
      </c>
      <c r="I115" s="311" t="s">
        <v>1022</v>
      </c>
      <c r="J115" s="322" t="s">
        <v>1032</v>
      </c>
      <c r="K115" s="311">
        <f t="shared" si="18"/>
        <v>-15</v>
      </c>
      <c r="L115" s="333">
        <f t="shared" si="19"/>
        <v>336.87500000000006</v>
      </c>
      <c r="M115" s="334">
        <f t="shared" si="20"/>
        <v>-9711.875</v>
      </c>
      <c r="N115" s="311">
        <v>625</v>
      </c>
      <c r="O115" s="335" t="s">
        <v>601</v>
      </c>
      <c r="P115" s="336">
        <v>44269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285">
        <v>34</v>
      </c>
      <c r="B116" s="368">
        <v>44634</v>
      </c>
      <c r="C116" s="355"/>
      <c r="D116" s="355" t="s">
        <v>993</v>
      </c>
      <c r="E116" s="285" t="s">
        <v>591</v>
      </c>
      <c r="F116" s="285">
        <v>1180</v>
      </c>
      <c r="G116" s="285">
        <v>1162</v>
      </c>
      <c r="H116" s="338">
        <v>1192</v>
      </c>
      <c r="I116" s="338">
        <v>1220</v>
      </c>
      <c r="J116" s="350" t="s">
        <v>1024</v>
      </c>
      <c r="K116" s="338">
        <f t="shared" si="18"/>
        <v>12</v>
      </c>
      <c r="L116" s="351">
        <f t="shared" si="19"/>
        <v>584.08000000000004</v>
      </c>
      <c r="M116" s="352">
        <f t="shared" si="20"/>
        <v>7815.92</v>
      </c>
      <c r="N116" s="338">
        <v>700</v>
      </c>
      <c r="O116" s="353" t="s">
        <v>589</v>
      </c>
      <c r="P116" s="368">
        <v>44634</v>
      </c>
      <c r="Q116" s="249"/>
      <c r="R116" s="253" t="s">
        <v>1008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449">
        <v>35</v>
      </c>
      <c r="B117" s="358">
        <v>44634</v>
      </c>
      <c r="C117" s="337"/>
      <c r="D117" s="337" t="s">
        <v>1025</v>
      </c>
      <c r="E117" s="310" t="s">
        <v>591</v>
      </c>
      <c r="F117" s="310">
        <v>122.25</v>
      </c>
      <c r="G117" s="310">
        <v>119</v>
      </c>
      <c r="H117" s="311">
        <v>119</v>
      </c>
      <c r="I117" s="311" t="s">
        <v>1026</v>
      </c>
      <c r="J117" s="322" t="s">
        <v>1044</v>
      </c>
      <c r="K117" s="311">
        <f t="shared" si="18"/>
        <v>-3.25</v>
      </c>
      <c r="L117" s="333">
        <f t="shared" si="19"/>
        <v>358.19000000000005</v>
      </c>
      <c r="M117" s="334">
        <f t="shared" si="20"/>
        <v>-14333.19</v>
      </c>
      <c r="N117" s="311">
        <v>4300</v>
      </c>
      <c r="O117" s="335" t="s">
        <v>601</v>
      </c>
      <c r="P117" s="336">
        <v>44270</v>
      </c>
      <c r="Q117" s="249"/>
      <c r="R117" s="253" t="s">
        <v>1008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501">
        <v>36</v>
      </c>
      <c r="B118" s="503">
        <v>44634</v>
      </c>
      <c r="C118" s="337"/>
      <c r="D118" s="337" t="s">
        <v>1027</v>
      </c>
      <c r="E118" s="310" t="s">
        <v>1010</v>
      </c>
      <c r="F118" s="310">
        <v>16750</v>
      </c>
      <c r="G118" s="310">
        <v>16980</v>
      </c>
      <c r="H118" s="311">
        <v>16890</v>
      </c>
      <c r="I118" s="311" t="s">
        <v>1028</v>
      </c>
      <c r="J118" s="499" t="s">
        <v>1033</v>
      </c>
      <c r="K118" s="450">
        <f>F118-H118</f>
        <v>-140</v>
      </c>
      <c r="L118" s="333">
        <f t="shared" si="19"/>
        <v>591.15000000000009</v>
      </c>
      <c r="M118" s="505">
        <f>(-99*50)-691.15</f>
        <v>-5641.15</v>
      </c>
      <c r="N118" s="310">
        <v>50</v>
      </c>
      <c r="O118" s="505" t="s">
        <v>601</v>
      </c>
      <c r="P118" s="497">
        <v>44634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502"/>
      <c r="B119" s="504"/>
      <c r="C119" s="337"/>
      <c r="D119" s="337" t="s">
        <v>1031</v>
      </c>
      <c r="E119" s="310" t="s">
        <v>1010</v>
      </c>
      <c r="F119" s="310">
        <v>127</v>
      </c>
      <c r="G119" s="310"/>
      <c r="H119" s="311">
        <v>86</v>
      </c>
      <c r="I119" s="311"/>
      <c r="J119" s="500"/>
      <c r="K119" s="450">
        <f>F119-H119</f>
        <v>41</v>
      </c>
      <c r="L119" s="450">
        <v>100</v>
      </c>
      <c r="M119" s="506"/>
      <c r="N119" s="310">
        <v>50</v>
      </c>
      <c r="O119" s="506"/>
      <c r="P119" s="498"/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379">
        <v>37</v>
      </c>
      <c r="B120" s="368">
        <v>44634</v>
      </c>
      <c r="C120" s="355"/>
      <c r="D120" s="355" t="s">
        <v>1029</v>
      </c>
      <c r="E120" s="285" t="s">
        <v>591</v>
      </c>
      <c r="F120" s="285">
        <v>2144</v>
      </c>
      <c r="G120" s="285">
        <v>2080</v>
      </c>
      <c r="H120" s="338">
        <v>2183</v>
      </c>
      <c r="I120" s="338" t="s">
        <v>1030</v>
      </c>
      <c r="J120" s="350" t="s">
        <v>1065</v>
      </c>
      <c r="K120" s="338">
        <f t="shared" ref="K120:K132" si="21">H120-F120</f>
        <v>39</v>
      </c>
      <c r="L120" s="351">
        <f t="shared" ref="L120:L132" si="22">(H120*N120)*0.07%</f>
        <v>305.62000000000006</v>
      </c>
      <c r="M120" s="352">
        <f t="shared" ref="M120:M132" si="23">(K120*N120)-L120</f>
        <v>7494.38</v>
      </c>
      <c r="N120" s="338">
        <v>200</v>
      </c>
      <c r="O120" s="353" t="s">
        <v>589</v>
      </c>
      <c r="P120" s="368">
        <v>44636</v>
      </c>
      <c r="Q120" s="249"/>
      <c r="R120" s="253" t="s">
        <v>1008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49">
        <v>38</v>
      </c>
      <c r="B121" s="358">
        <v>44635</v>
      </c>
      <c r="C121" s="337"/>
      <c r="D121" s="337" t="s">
        <v>1035</v>
      </c>
      <c r="E121" s="310" t="s">
        <v>591</v>
      </c>
      <c r="F121" s="310">
        <v>878</v>
      </c>
      <c r="G121" s="310">
        <v>865</v>
      </c>
      <c r="H121" s="311">
        <v>865</v>
      </c>
      <c r="I121" s="311" t="s">
        <v>1036</v>
      </c>
      <c r="J121" s="322" t="s">
        <v>931</v>
      </c>
      <c r="K121" s="311">
        <f t="shared" si="21"/>
        <v>-13</v>
      </c>
      <c r="L121" s="333">
        <f t="shared" si="22"/>
        <v>514.67500000000007</v>
      </c>
      <c r="M121" s="334">
        <f t="shared" si="23"/>
        <v>-11564.674999999999</v>
      </c>
      <c r="N121" s="311">
        <v>850</v>
      </c>
      <c r="O121" s="335" t="s">
        <v>601</v>
      </c>
      <c r="P121" s="336">
        <v>44270</v>
      </c>
      <c r="Q121" s="249"/>
      <c r="R121" s="253" t="s">
        <v>1008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379">
        <v>39</v>
      </c>
      <c r="B122" s="357">
        <v>44635</v>
      </c>
      <c r="C122" s="355"/>
      <c r="D122" s="355" t="s">
        <v>1037</v>
      </c>
      <c r="E122" s="285" t="s">
        <v>591</v>
      </c>
      <c r="F122" s="285">
        <v>1751.5</v>
      </c>
      <c r="G122" s="285">
        <v>1725</v>
      </c>
      <c r="H122" s="338">
        <v>1769</v>
      </c>
      <c r="I122" s="338" t="s">
        <v>1038</v>
      </c>
      <c r="J122" s="350" t="s">
        <v>950</v>
      </c>
      <c r="K122" s="338">
        <f t="shared" si="21"/>
        <v>17.5</v>
      </c>
      <c r="L122" s="351">
        <f t="shared" si="22"/>
        <v>866.81000000000017</v>
      </c>
      <c r="M122" s="352">
        <f t="shared" si="23"/>
        <v>11383.19</v>
      </c>
      <c r="N122" s="338">
        <v>700</v>
      </c>
      <c r="O122" s="353" t="s">
        <v>589</v>
      </c>
      <c r="P122" s="368">
        <v>44636</v>
      </c>
      <c r="Q122" s="249"/>
      <c r="R122" s="253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49">
        <v>40</v>
      </c>
      <c r="B123" s="358">
        <v>44635</v>
      </c>
      <c r="C123" s="337"/>
      <c r="D123" s="337" t="s">
        <v>1039</v>
      </c>
      <c r="E123" s="310" t="s">
        <v>591</v>
      </c>
      <c r="F123" s="310">
        <v>221.75</v>
      </c>
      <c r="G123" s="310">
        <v>219</v>
      </c>
      <c r="H123" s="311">
        <v>219</v>
      </c>
      <c r="I123" s="311" t="s">
        <v>1040</v>
      </c>
      <c r="J123" s="322" t="s">
        <v>1045</v>
      </c>
      <c r="K123" s="311">
        <f t="shared" si="21"/>
        <v>-2.75</v>
      </c>
      <c r="L123" s="333">
        <f t="shared" si="22"/>
        <v>574.87500000000011</v>
      </c>
      <c r="M123" s="334">
        <f t="shared" si="23"/>
        <v>-10887.375</v>
      </c>
      <c r="N123" s="311">
        <v>3750</v>
      </c>
      <c r="O123" s="335" t="s">
        <v>601</v>
      </c>
      <c r="P123" s="336">
        <v>44270</v>
      </c>
      <c r="Q123" s="249"/>
      <c r="R123" s="253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285">
        <v>41</v>
      </c>
      <c r="B124" s="357">
        <v>44635</v>
      </c>
      <c r="C124" s="355"/>
      <c r="D124" s="355" t="s">
        <v>1027</v>
      </c>
      <c r="E124" s="285" t="s">
        <v>591</v>
      </c>
      <c r="F124" s="285">
        <v>16640</v>
      </c>
      <c r="G124" s="285">
        <v>16450</v>
      </c>
      <c r="H124" s="338">
        <v>16690</v>
      </c>
      <c r="I124" s="338" t="s">
        <v>1041</v>
      </c>
      <c r="J124" s="350" t="s">
        <v>1042</v>
      </c>
      <c r="K124" s="338">
        <f t="shared" si="21"/>
        <v>50</v>
      </c>
      <c r="L124" s="351">
        <f t="shared" si="22"/>
        <v>584.15000000000009</v>
      </c>
      <c r="M124" s="352">
        <f t="shared" si="23"/>
        <v>1915.85</v>
      </c>
      <c r="N124" s="338">
        <v>50</v>
      </c>
      <c r="O124" s="353" t="s">
        <v>589</v>
      </c>
      <c r="P124" s="368">
        <v>44635</v>
      </c>
      <c r="Q124" s="249"/>
      <c r="R124" s="253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449">
        <v>42</v>
      </c>
      <c r="B125" s="380">
        <v>44636</v>
      </c>
      <c r="C125" s="337"/>
      <c r="D125" s="337" t="s">
        <v>920</v>
      </c>
      <c r="E125" s="310" t="s">
        <v>591</v>
      </c>
      <c r="F125" s="310">
        <v>3215</v>
      </c>
      <c r="G125" s="310">
        <v>3140</v>
      </c>
      <c r="H125" s="311">
        <v>3140</v>
      </c>
      <c r="I125" s="311" t="s">
        <v>1052</v>
      </c>
      <c r="J125" s="322" t="s">
        <v>1064</v>
      </c>
      <c r="K125" s="311">
        <f t="shared" si="21"/>
        <v>-75</v>
      </c>
      <c r="L125" s="333">
        <f t="shared" si="22"/>
        <v>384.65000000000003</v>
      </c>
      <c r="M125" s="334">
        <f t="shared" si="23"/>
        <v>-13509.65</v>
      </c>
      <c r="N125" s="311">
        <v>175</v>
      </c>
      <c r="O125" s="335" t="s">
        <v>601</v>
      </c>
      <c r="P125" s="336">
        <v>44271</v>
      </c>
      <c r="Q125" s="249"/>
      <c r="R125" s="253" t="s">
        <v>1008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379">
        <v>43</v>
      </c>
      <c r="B126" s="368">
        <v>44636</v>
      </c>
      <c r="C126" s="355"/>
      <c r="D126" s="355" t="s">
        <v>1062</v>
      </c>
      <c r="E126" s="285" t="s">
        <v>591</v>
      </c>
      <c r="F126" s="285">
        <v>2080</v>
      </c>
      <c r="G126" s="285">
        <v>2040</v>
      </c>
      <c r="H126" s="338">
        <v>2118</v>
      </c>
      <c r="I126" s="338">
        <v>2150</v>
      </c>
      <c r="J126" s="350" t="s">
        <v>1070</v>
      </c>
      <c r="K126" s="338">
        <f t="shared" si="21"/>
        <v>38</v>
      </c>
      <c r="L126" s="351">
        <f t="shared" si="22"/>
        <v>444.78000000000009</v>
      </c>
      <c r="M126" s="352">
        <f t="shared" si="23"/>
        <v>10955.22</v>
      </c>
      <c r="N126" s="338">
        <v>300</v>
      </c>
      <c r="O126" s="353" t="s">
        <v>589</v>
      </c>
      <c r="P126" s="368">
        <v>44637</v>
      </c>
      <c r="Q126" s="249"/>
      <c r="R126" s="253" t="s">
        <v>590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449">
        <v>44</v>
      </c>
      <c r="B127" s="380">
        <v>44637</v>
      </c>
      <c r="C127" s="337"/>
      <c r="D127" s="337" t="s">
        <v>1075</v>
      </c>
      <c r="E127" s="310" t="s">
        <v>591</v>
      </c>
      <c r="F127" s="310">
        <v>2157.5</v>
      </c>
      <c r="G127" s="310">
        <v>2115</v>
      </c>
      <c r="H127" s="311">
        <v>2115</v>
      </c>
      <c r="I127" s="311" t="s">
        <v>1076</v>
      </c>
      <c r="J127" s="322" t="s">
        <v>1084</v>
      </c>
      <c r="K127" s="311">
        <f t="shared" si="21"/>
        <v>-42.5</v>
      </c>
      <c r="L127" s="333">
        <f t="shared" si="22"/>
        <v>370.12500000000006</v>
      </c>
      <c r="M127" s="334">
        <f t="shared" si="23"/>
        <v>-10995.125</v>
      </c>
      <c r="N127" s="311">
        <v>250</v>
      </c>
      <c r="O127" s="335" t="s">
        <v>601</v>
      </c>
      <c r="P127" s="336">
        <v>44272</v>
      </c>
      <c r="Q127" s="249"/>
      <c r="R127" s="253" t="s">
        <v>590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449">
        <v>45</v>
      </c>
      <c r="B128" s="380">
        <v>44637</v>
      </c>
      <c r="C128" s="337"/>
      <c r="D128" s="337" t="s">
        <v>1077</v>
      </c>
      <c r="E128" s="310" t="s">
        <v>591</v>
      </c>
      <c r="F128" s="310">
        <v>1822.5</v>
      </c>
      <c r="G128" s="310">
        <v>1790</v>
      </c>
      <c r="H128" s="311">
        <v>1790</v>
      </c>
      <c r="I128" s="311" t="s">
        <v>1078</v>
      </c>
      <c r="J128" s="322" t="s">
        <v>1089</v>
      </c>
      <c r="K128" s="311">
        <f t="shared" si="21"/>
        <v>-32.5</v>
      </c>
      <c r="L128" s="333">
        <f t="shared" si="22"/>
        <v>501.20000000000005</v>
      </c>
      <c r="M128" s="334">
        <f t="shared" si="23"/>
        <v>-13501.2</v>
      </c>
      <c r="N128" s="311">
        <v>400</v>
      </c>
      <c r="O128" s="335" t="s">
        <v>601</v>
      </c>
      <c r="P128" s="336">
        <v>44276</v>
      </c>
      <c r="Q128" s="249"/>
      <c r="R128" s="253" t="s">
        <v>590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s="247" customFormat="1" ht="13.5" customHeight="1">
      <c r="A129" s="449">
        <v>46</v>
      </c>
      <c r="B129" s="380">
        <v>44637</v>
      </c>
      <c r="C129" s="337"/>
      <c r="D129" s="337" t="s">
        <v>967</v>
      </c>
      <c r="E129" s="310" t="s">
        <v>591</v>
      </c>
      <c r="F129" s="310">
        <v>303.5</v>
      </c>
      <c r="G129" s="310">
        <v>293.5</v>
      </c>
      <c r="H129" s="311">
        <v>294</v>
      </c>
      <c r="I129" s="311" t="s">
        <v>1079</v>
      </c>
      <c r="J129" s="322" t="s">
        <v>1099</v>
      </c>
      <c r="K129" s="311">
        <f t="shared" si="21"/>
        <v>-9.5</v>
      </c>
      <c r="L129" s="333">
        <f t="shared" si="22"/>
        <v>308.70000000000005</v>
      </c>
      <c r="M129" s="334">
        <f t="shared" si="23"/>
        <v>-14558.7</v>
      </c>
      <c r="N129" s="311">
        <v>1500</v>
      </c>
      <c r="O129" s="335" t="s">
        <v>601</v>
      </c>
      <c r="P129" s="336">
        <v>44277</v>
      </c>
      <c r="Q129" s="249"/>
      <c r="R129" s="253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316"/>
      <c r="AG129" s="313"/>
      <c r="AH129" s="249"/>
      <c r="AI129" s="249"/>
      <c r="AJ129" s="316"/>
      <c r="AK129" s="316"/>
      <c r="AL129" s="316"/>
    </row>
    <row r="130" spans="1:38" s="247" customFormat="1" ht="13.5" customHeight="1">
      <c r="A130" s="449">
        <v>47</v>
      </c>
      <c r="B130" s="380">
        <v>44641</v>
      </c>
      <c r="C130" s="337"/>
      <c r="D130" s="337" t="s">
        <v>873</v>
      </c>
      <c r="E130" s="310" t="s">
        <v>591</v>
      </c>
      <c r="F130" s="310">
        <v>2395.5</v>
      </c>
      <c r="G130" s="310">
        <v>2350</v>
      </c>
      <c r="H130" s="311">
        <v>2350</v>
      </c>
      <c r="I130" s="311" t="s">
        <v>1085</v>
      </c>
      <c r="J130" s="322" t="s">
        <v>1100</v>
      </c>
      <c r="K130" s="311">
        <f t="shared" si="21"/>
        <v>-45.5</v>
      </c>
      <c r="L130" s="333">
        <f t="shared" si="22"/>
        <v>411.25000000000006</v>
      </c>
      <c r="M130" s="334">
        <f t="shared" si="23"/>
        <v>-11786.25</v>
      </c>
      <c r="N130" s="311">
        <v>250</v>
      </c>
      <c r="O130" s="335" t="s">
        <v>601</v>
      </c>
      <c r="P130" s="336">
        <v>44277</v>
      </c>
      <c r="Q130" s="249"/>
      <c r="R130" s="253" t="s">
        <v>1008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316"/>
      <c r="AG130" s="313"/>
      <c r="AH130" s="249"/>
      <c r="AI130" s="249"/>
      <c r="AJ130" s="316"/>
      <c r="AK130" s="316"/>
      <c r="AL130" s="316"/>
    </row>
    <row r="131" spans="1:38" s="247" customFormat="1" ht="13.5" customHeight="1">
      <c r="A131" s="449">
        <v>48</v>
      </c>
      <c r="B131" s="380">
        <v>44641</v>
      </c>
      <c r="C131" s="337"/>
      <c r="D131" s="337" t="s">
        <v>1062</v>
      </c>
      <c r="E131" s="310" t="s">
        <v>591</v>
      </c>
      <c r="F131" s="310">
        <v>2082.5</v>
      </c>
      <c r="G131" s="310">
        <v>2040</v>
      </c>
      <c r="H131" s="311">
        <v>2040</v>
      </c>
      <c r="I131" s="311" t="s">
        <v>1087</v>
      </c>
      <c r="J131" s="322" t="s">
        <v>1084</v>
      </c>
      <c r="K131" s="311">
        <f t="shared" si="21"/>
        <v>-42.5</v>
      </c>
      <c r="L131" s="333">
        <f t="shared" si="22"/>
        <v>428.40000000000003</v>
      </c>
      <c r="M131" s="334">
        <f t="shared" si="23"/>
        <v>-13178.4</v>
      </c>
      <c r="N131" s="311">
        <v>300</v>
      </c>
      <c r="O131" s="335" t="s">
        <v>601</v>
      </c>
      <c r="P131" s="336">
        <v>44277</v>
      </c>
      <c r="Q131" s="249"/>
      <c r="R131" s="253" t="s">
        <v>590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316"/>
      <c r="AG131" s="313"/>
      <c r="AH131" s="249"/>
      <c r="AI131" s="249"/>
      <c r="AJ131" s="316"/>
      <c r="AK131" s="316"/>
      <c r="AL131" s="316"/>
    </row>
    <row r="132" spans="1:38" s="247" customFormat="1" ht="13.5" customHeight="1">
      <c r="A132" s="449">
        <v>49</v>
      </c>
      <c r="B132" s="380">
        <v>44641</v>
      </c>
      <c r="C132" s="337"/>
      <c r="D132" s="337" t="s">
        <v>1037</v>
      </c>
      <c r="E132" s="310" t="s">
        <v>591</v>
      </c>
      <c r="F132" s="310">
        <v>1788.5</v>
      </c>
      <c r="G132" s="310">
        <v>1765</v>
      </c>
      <c r="H132" s="311">
        <v>1765</v>
      </c>
      <c r="I132" s="311" t="s">
        <v>1088</v>
      </c>
      <c r="J132" s="322" t="s">
        <v>1090</v>
      </c>
      <c r="K132" s="311">
        <f t="shared" si="21"/>
        <v>-23.5</v>
      </c>
      <c r="L132" s="333">
        <f t="shared" si="22"/>
        <v>679.52500000000009</v>
      </c>
      <c r="M132" s="334">
        <f t="shared" si="23"/>
        <v>-13604.525</v>
      </c>
      <c r="N132" s="311">
        <v>550</v>
      </c>
      <c r="O132" s="335" t="s">
        <v>601</v>
      </c>
      <c r="P132" s="336">
        <v>44276</v>
      </c>
      <c r="Q132" s="249"/>
      <c r="R132" s="253" t="s">
        <v>1008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316"/>
      <c r="AG132" s="313"/>
      <c r="AH132" s="249"/>
      <c r="AI132" s="249"/>
      <c r="AJ132" s="316"/>
      <c r="AK132" s="316"/>
      <c r="AL132" s="316"/>
    </row>
    <row r="133" spans="1:38" s="247" customFormat="1" ht="13.5" customHeight="1">
      <c r="A133" s="379">
        <v>50</v>
      </c>
      <c r="B133" s="368">
        <v>44642</v>
      </c>
      <c r="C133" s="355"/>
      <c r="D133" s="355" t="s">
        <v>1002</v>
      </c>
      <c r="E133" s="285" t="s">
        <v>591</v>
      </c>
      <c r="F133" s="285">
        <v>2445</v>
      </c>
      <c r="G133" s="285">
        <v>2390</v>
      </c>
      <c r="H133" s="338">
        <v>2462.5</v>
      </c>
      <c r="I133" s="338" t="s">
        <v>1106</v>
      </c>
      <c r="J133" s="350" t="s">
        <v>950</v>
      </c>
      <c r="K133" s="338">
        <f>H133-F133</f>
        <v>17.5</v>
      </c>
      <c r="L133" s="351">
        <f>(H133*N133)*0.07%</f>
        <v>430.93750000000006</v>
      </c>
      <c r="M133" s="352">
        <f>(K133*N133)-L133</f>
        <v>3944.0625</v>
      </c>
      <c r="N133" s="338">
        <v>250</v>
      </c>
      <c r="O133" s="353" t="s">
        <v>589</v>
      </c>
      <c r="P133" s="368">
        <v>44651</v>
      </c>
      <c r="Q133" s="249"/>
      <c r="R133" s="253" t="s">
        <v>590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316"/>
      <c r="AG133" s="313"/>
      <c r="AH133" s="249"/>
      <c r="AI133" s="249"/>
      <c r="AJ133" s="316"/>
      <c r="AK133" s="316"/>
      <c r="AL133" s="316"/>
    </row>
    <row r="134" spans="1:38" s="247" customFormat="1" ht="13.5" customHeight="1">
      <c r="A134" s="379">
        <v>51</v>
      </c>
      <c r="B134" s="368">
        <v>44642</v>
      </c>
      <c r="C134" s="355"/>
      <c r="D134" s="355" t="s">
        <v>993</v>
      </c>
      <c r="E134" s="285" t="s">
        <v>591</v>
      </c>
      <c r="F134" s="285">
        <v>1184</v>
      </c>
      <c r="G134" s="285">
        <v>1165</v>
      </c>
      <c r="H134" s="338">
        <v>1196.5</v>
      </c>
      <c r="I134" s="338" t="s">
        <v>1113</v>
      </c>
      <c r="J134" s="350" t="s">
        <v>1012</v>
      </c>
      <c r="K134" s="338">
        <f>H134-F134</f>
        <v>12.5</v>
      </c>
      <c r="L134" s="351">
        <f>(H134*N134)*0.07%</f>
        <v>586.28500000000008</v>
      </c>
      <c r="M134" s="352">
        <f>(K134*N134)-L134</f>
        <v>8163.7150000000001</v>
      </c>
      <c r="N134" s="338">
        <v>700</v>
      </c>
      <c r="O134" s="353" t="s">
        <v>589</v>
      </c>
      <c r="P134" s="368">
        <v>44644</v>
      </c>
      <c r="Q134" s="249"/>
      <c r="R134" s="253" t="s">
        <v>1008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316"/>
      <c r="AG134" s="313"/>
      <c r="AH134" s="249"/>
      <c r="AI134" s="249"/>
      <c r="AJ134" s="316"/>
      <c r="AK134" s="316"/>
      <c r="AL134" s="316"/>
    </row>
    <row r="135" spans="1:38" s="247" customFormat="1" ht="13.5" customHeight="1">
      <c r="A135" s="379">
        <v>52</v>
      </c>
      <c r="B135" s="357">
        <v>44643</v>
      </c>
      <c r="C135" s="355"/>
      <c r="D135" s="355" t="s">
        <v>1126</v>
      </c>
      <c r="E135" s="285" t="s">
        <v>591</v>
      </c>
      <c r="F135" s="285">
        <v>761</v>
      </c>
      <c r="G135" s="285">
        <v>745</v>
      </c>
      <c r="H135" s="338">
        <v>771</v>
      </c>
      <c r="I135" s="338" t="s">
        <v>1127</v>
      </c>
      <c r="J135" s="350" t="s">
        <v>1133</v>
      </c>
      <c r="K135" s="338">
        <f>H135-F135</f>
        <v>10</v>
      </c>
      <c r="L135" s="351">
        <f>(H135*N135)*0.07%</f>
        <v>431.76000000000005</v>
      </c>
      <c r="M135" s="352">
        <f>(K135*N135)-L135</f>
        <v>7568.24</v>
      </c>
      <c r="N135" s="338">
        <v>800</v>
      </c>
      <c r="O135" s="353" t="s">
        <v>589</v>
      </c>
      <c r="P135" s="368">
        <v>44644</v>
      </c>
      <c r="Q135" s="249"/>
      <c r="R135" s="253" t="s">
        <v>1008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316"/>
      <c r="AG135" s="313"/>
      <c r="AH135" s="249"/>
      <c r="AI135" s="249"/>
      <c r="AJ135" s="316"/>
      <c r="AK135" s="316"/>
      <c r="AL135" s="316"/>
    </row>
    <row r="136" spans="1:38" s="247" customFormat="1" ht="13.5" customHeight="1">
      <c r="A136" s="379">
        <v>53</v>
      </c>
      <c r="B136" s="357">
        <v>44643</v>
      </c>
      <c r="C136" s="355"/>
      <c r="D136" s="355" t="s">
        <v>1130</v>
      </c>
      <c r="E136" s="285" t="s">
        <v>591</v>
      </c>
      <c r="F136" s="285">
        <v>708</v>
      </c>
      <c r="G136" s="285">
        <v>698</v>
      </c>
      <c r="H136" s="338">
        <v>716</v>
      </c>
      <c r="I136" s="338" t="s">
        <v>1131</v>
      </c>
      <c r="J136" s="350" t="s">
        <v>916</v>
      </c>
      <c r="K136" s="338">
        <f>H136-F136</f>
        <v>8</v>
      </c>
      <c r="L136" s="351">
        <f>(H136*N136)*0.07%</f>
        <v>551.32000000000005</v>
      </c>
      <c r="M136" s="352">
        <f>(K136*N136)-L136</f>
        <v>8248.68</v>
      </c>
      <c r="N136" s="338">
        <v>1100</v>
      </c>
      <c r="O136" s="353" t="s">
        <v>589</v>
      </c>
      <c r="P136" s="368">
        <v>44644</v>
      </c>
      <c r="Q136" s="249"/>
      <c r="R136" s="253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316"/>
      <c r="AG136" s="313"/>
      <c r="AH136" s="249"/>
      <c r="AI136" s="249"/>
      <c r="AJ136" s="316"/>
      <c r="AK136" s="316"/>
      <c r="AL136" s="316"/>
    </row>
    <row r="137" spans="1:38" s="247" customFormat="1" ht="13.5" customHeight="1">
      <c r="A137" s="449">
        <v>54</v>
      </c>
      <c r="B137" s="358">
        <v>44644</v>
      </c>
      <c r="C137" s="337"/>
      <c r="D137" s="337" t="s">
        <v>1134</v>
      </c>
      <c r="E137" s="310" t="s">
        <v>591</v>
      </c>
      <c r="F137" s="310">
        <v>2170</v>
      </c>
      <c r="G137" s="310">
        <v>2100</v>
      </c>
      <c r="H137" s="311">
        <v>2100</v>
      </c>
      <c r="I137" s="311" t="s">
        <v>1135</v>
      </c>
      <c r="J137" s="322" t="s">
        <v>1179</v>
      </c>
      <c r="K137" s="311">
        <f t="shared" ref="K137:K139" si="24">H137-F137</f>
        <v>-70</v>
      </c>
      <c r="L137" s="333">
        <f t="shared" ref="L137:L139" si="25">(H137*N137)*0.07%</f>
        <v>294.00000000000006</v>
      </c>
      <c r="M137" s="334">
        <f t="shared" ref="M137:M139" si="26">(K137*N137)-L137</f>
        <v>-14294</v>
      </c>
      <c r="N137" s="311">
        <v>200</v>
      </c>
      <c r="O137" s="335" t="s">
        <v>601</v>
      </c>
      <c r="P137" s="336">
        <v>44283</v>
      </c>
      <c r="Q137" s="249"/>
      <c r="R137" s="253" t="s">
        <v>1008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316"/>
      <c r="AG137" s="313"/>
      <c r="AH137" s="249"/>
      <c r="AI137" s="249"/>
      <c r="AJ137" s="316"/>
      <c r="AK137" s="316"/>
      <c r="AL137" s="316"/>
    </row>
    <row r="138" spans="1:38" s="247" customFormat="1" ht="13.5" customHeight="1">
      <c r="A138" s="449">
        <v>55</v>
      </c>
      <c r="B138" s="358">
        <v>44645</v>
      </c>
      <c r="C138" s="337"/>
      <c r="D138" s="337" t="s">
        <v>960</v>
      </c>
      <c r="E138" s="310" t="s">
        <v>591</v>
      </c>
      <c r="F138" s="310">
        <v>2310</v>
      </c>
      <c r="G138" s="310">
        <v>2272</v>
      </c>
      <c r="H138" s="311">
        <v>2272</v>
      </c>
      <c r="I138" s="311" t="s">
        <v>1146</v>
      </c>
      <c r="J138" s="322" t="s">
        <v>1180</v>
      </c>
      <c r="K138" s="311">
        <f t="shared" si="24"/>
        <v>-38</v>
      </c>
      <c r="L138" s="333">
        <f t="shared" si="25"/>
        <v>477.12000000000006</v>
      </c>
      <c r="M138" s="334">
        <f t="shared" si="26"/>
        <v>-11877.12</v>
      </c>
      <c r="N138" s="311">
        <v>300</v>
      </c>
      <c r="O138" s="335" t="s">
        <v>601</v>
      </c>
      <c r="P138" s="336">
        <v>44283</v>
      </c>
      <c r="Q138" s="249"/>
      <c r="R138" s="253" t="s">
        <v>590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316"/>
      <c r="AG138" s="313"/>
      <c r="AH138" s="249"/>
      <c r="AI138" s="249"/>
      <c r="AJ138" s="316"/>
      <c r="AK138" s="316"/>
      <c r="AL138" s="316"/>
    </row>
    <row r="139" spans="1:38" s="247" customFormat="1" ht="13.5" customHeight="1">
      <c r="A139" s="379">
        <v>56</v>
      </c>
      <c r="B139" s="357">
        <v>44645</v>
      </c>
      <c r="C139" s="355"/>
      <c r="D139" s="355" t="s">
        <v>967</v>
      </c>
      <c r="E139" s="285" t="s">
        <v>591</v>
      </c>
      <c r="F139" s="285">
        <v>291.5</v>
      </c>
      <c r="G139" s="285">
        <v>283.5</v>
      </c>
      <c r="H139" s="338">
        <v>295</v>
      </c>
      <c r="I139" s="338" t="s">
        <v>1147</v>
      </c>
      <c r="J139" s="350" t="s">
        <v>1074</v>
      </c>
      <c r="K139" s="338">
        <f t="shared" si="24"/>
        <v>3.5</v>
      </c>
      <c r="L139" s="351">
        <f t="shared" si="25"/>
        <v>309.75000000000006</v>
      </c>
      <c r="M139" s="352">
        <f t="shared" si="26"/>
        <v>4940.25</v>
      </c>
      <c r="N139" s="338">
        <v>1500</v>
      </c>
      <c r="O139" s="353" t="s">
        <v>589</v>
      </c>
      <c r="P139" s="368">
        <v>44649</v>
      </c>
      <c r="Q139" s="249"/>
      <c r="R139" s="253" t="s">
        <v>1008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316"/>
      <c r="AG139" s="313"/>
      <c r="AH139" s="249"/>
      <c r="AI139" s="249"/>
      <c r="AJ139" s="316"/>
      <c r="AK139" s="316"/>
      <c r="AL139" s="316"/>
    </row>
    <row r="140" spans="1:38" s="247" customFormat="1" ht="13.5" customHeight="1">
      <c r="A140" s="379">
        <v>57</v>
      </c>
      <c r="B140" s="357">
        <v>44645</v>
      </c>
      <c r="C140" s="355"/>
      <c r="D140" s="355" t="s">
        <v>957</v>
      </c>
      <c r="E140" s="285" t="s">
        <v>591</v>
      </c>
      <c r="F140" s="285">
        <v>1500</v>
      </c>
      <c r="G140" s="285">
        <v>1465</v>
      </c>
      <c r="H140" s="338">
        <v>1521.5</v>
      </c>
      <c r="I140" s="338" t="s">
        <v>1153</v>
      </c>
      <c r="J140" s="350" t="s">
        <v>982</v>
      </c>
      <c r="K140" s="338">
        <f>H140-F140</f>
        <v>21.5</v>
      </c>
      <c r="L140" s="351">
        <f>(H140*N140)*0.07%</f>
        <v>372.76750000000004</v>
      </c>
      <c r="M140" s="352">
        <f>(K140*N140)-L140</f>
        <v>7152.2325000000001</v>
      </c>
      <c r="N140" s="338">
        <v>350</v>
      </c>
      <c r="O140" s="353" t="s">
        <v>589</v>
      </c>
      <c r="P140" s="368">
        <v>44645</v>
      </c>
      <c r="Q140" s="249"/>
      <c r="R140" s="253" t="s">
        <v>1008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316"/>
      <c r="AG140" s="313"/>
      <c r="AH140" s="249"/>
      <c r="AI140" s="249"/>
      <c r="AJ140" s="316"/>
      <c r="AK140" s="316"/>
      <c r="AL140" s="316"/>
    </row>
    <row r="141" spans="1:38" s="247" customFormat="1" ht="13.5" customHeight="1">
      <c r="A141" s="379">
        <v>58</v>
      </c>
      <c r="B141" s="357">
        <v>44645</v>
      </c>
      <c r="C141" s="355"/>
      <c r="D141" s="355" t="s">
        <v>1027</v>
      </c>
      <c r="E141" s="285" t="s">
        <v>591</v>
      </c>
      <c r="F141" s="285">
        <v>17145</v>
      </c>
      <c r="G141" s="285">
        <v>16970</v>
      </c>
      <c r="H141" s="338">
        <v>17195</v>
      </c>
      <c r="I141" s="338" t="s">
        <v>1154</v>
      </c>
      <c r="J141" s="350" t="s">
        <v>1042</v>
      </c>
      <c r="K141" s="338">
        <f>H141-F141</f>
        <v>50</v>
      </c>
      <c r="L141" s="351">
        <f>(H141*N141)*0.07%</f>
        <v>601.82500000000005</v>
      </c>
      <c r="M141" s="352">
        <f>(K141*N141)-L141</f>
        <v>1898.175</v>
      </c>
      <c r="N141" s="338">
        <v>50</v>
      </c>
      <c r="O141" s="353" t="s">
        <v>589</v>
      </c>
      <c r="P141" s="368">
        <v>44645</v>
      </c>
      <c r="Q141" s="249"/>
      <c r="R141" s="253" t="s">
        <v>590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316"/>
      <c r="AG141" s="313"/>
      <c r="AH141" s="249"/>
      <c r="AI141" s="249"/>
      <c r="AJ141" s="316"/>
      <c r="AK141" s="316"/>
      <c r="AL141" s="316"/>
    </row>
    <row r="142" spans="1:38" s="247" customFormat="1" ht="13.5" customHeight="1">
      <c r="A142" s="449">
        <v>59</v>
      </c>
      <c r="B142" s="358">
        <v>44645</v>
      </c>
      <c r="C142" s="337"/>
      <c r="D142" s="337" t="s">
        <v>993</v>
      </c>
      <c r="E142" s="310" t="s">
        <v>591</v>
      </c>
      <c r="F142" s="310">
        <v>1179</v>
      </c>
      <c r="G142" s="310">
        <v>1160</v>
      </c>
      <c r="H142" s="311">
        <v>1163</v>
      </c>
      <c r="I142" s="311" t="s">
        <v>1113</v>
      </c>
      <c r="J142" s="322" t="s">
        <v>1083</v>
      </c>
      <c r="K142" s="311">
        <f t="shared" ref="K142" si="27">H142-F142</f>
        <v>-16</v>
      </c>
      <c r="L142" s="333">
        <f t="shared" ref="L142" si="28">(H142*N142)*0.07%</f>
        <v>569.87000000000012</v>
      </c>
      <c r="M142" s="334">
        <f t="shared" ref="M142" si="29">(K142*N142)-L142</f>
        <v>-11769.87</v>
      </c>
      <c r="N142" s="311">
        <v>700</v>
      </c>
      <c r="O142" s="335" t="s">
        <v>601</v>
      </c>
      <c r="P142" s="336">
        <v>44286</v>
      </c>
      <c r="Q142" s="249"/>
      <c r="R142" s="253" t="s">
        <v>1008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316"/>
      <c r="AG142" s="313"/>
      <c r="AH142" s="249"/>
      <c r="AI142" s="249"/>
      <c r="AJ142" s="316"/>
      <c r="AK142" s="316"/>
      <c r="AL142" s="316"/>
    </row>
    <row r="143" spans="1:38" s="247" customFormat="1" ht="13.5" customHeight="1">
      <c r="A143" s="379">
        <v>60</v>
      </c>
      <c r="B143" s="357">
        <v>44648</v>
      </c>
      <c r="C143" s="355"/>
      <c r="D143" s="355" t="s">
        <v>1027</v>
      </c>
      <c r="E143" s="285" t="s">
        <v>591</v>
      </c>
      <c r="F143" s="285">
        <v>17125</v>
      </c>
      <c r="G143" s="285">
        <v>16970</v>
      </c>
      <c r="H143" s="338">
        <v>17205</v>
      </c>
      <c r="I143" s="338" t="s">
        <v>1154</v>
      </c>
      <c r="J143" s="350" t="s">
        <v>1162</v>
      </c>
      <c r="K143" s="338">
        <f>H143-F143</f>
        <v>80</v>
      </c>
      <c r="L143" s="351">
        <f>(H143*N143)*0.07%</f>
        <v>602.17500000000007</v>
      </c>
      <c r="M143" s="352">
        <f>(K143*N143)-L143</f>
        <v>3397.8249999999998</v>
      </c>
      <c r="N143" s="338">
        <v>50</v>
      </c>
      <c r="O143" s="353" t="s">
        <v>589</v>
      </c>
      <c r="P143" s="368">
        <v>44648</v>
      </c>
      <c r="Q143" s="249"/>
      <c r="R143" s="253" t="s">
        <v>590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316"/>
      <c r="AG143" s="313"/>
      <c r="AH143" s="249"/>
      <c r="AI143" s="249"/>
      <c r="AJ143" s="316"/>
      <c r="AK143" s="316"/>
      <c r="AL143" s="316"/>
    </row>
    <row r="144" spans="1:38" s="247" customFormat="1" ht="13.5" customHeight="1">
      <c r="A144" s="379">
        <v>61</v>
      </c>
      <c r="B144" s="357">
        <v>44648</v>
      </c>
      <c r="C144" s="355"/>
      <c r="D144" s="355" t="s">
        <v>885</v>
      </c>
      <c r="E144" s="285" t="s">
        <v>591</v>
      </c>
      <c r="F144" s="285">
        <v>260</v>
      </c>
      <c r="G144" s="285">
        <v>252</v>
      </c>
      <c r="H144" s="338">
        <v>262</v>
      </c>
      <c r="I144" s="338" t="s">
        <v>1163</v>
      </c>
      <c r="J144" s="350" t="s">
        <v>1240</v>
      </c>
      <c r="K144" s="338">
        <f>H144-F144</f>
        <v>2</v>
      </c>
      <c r="L144" s="351">
        <f>(H144*N144)*0.07%</f>
        <v>311.78000000000003</v>
      </c>
      <c r="M144" s="352">
        <f>(K144*N144)-L144</f>
        <v>3088.22</v>
      </c>
      <c r="N144" s="338">
        <v>1700</v>
      </c>
      <c r="O144" s="353" t="s">
        <v>589</v>
      </c>
      <c r="P144" s="368">
        <v>44651</v>
      </c>
      <c r="Q144" s="249"/>
      <c r="R144" s="253" t="s">
        <v>1008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316"/>
      <c r="AG144" s="313"/>
      <c r="AH144" s="249"/>
      <c r="AI144" s="249"/>
      <c r="AJ144" s="316"/>
      <c r="AK144" s="316"/>
      <c r="AL144" s="316"/>
    </row>
    <row r="145" spans="1:38" s="247" customFormat="1" ht="13.5" customHeight="1">
      <c r="A145" s="379">
        <v>62</v>
      </c>
      <c r="B145" s="357">
        <v>44648</v>
      </c>
      <c r="C145" s="355"/>
      <c r="D145" s="355" t="s">
        <v>1164</v>
      </c>
      <c r="E145" s="285" t="s">
        <v>591</v>
      </c>
      <c r="F145" s="285">
        <v>1746</v>
      </c>
      <c r="G145" s="285">
        <v>1725</v>
      </c>
      <c r="H145" s="338">
        <v>1762</v>
      </c>
      <c r="I145" s="338" t="s">
        <v>1165</v>
      </c>
      <c r="J145" s="350" t="s">
        <v>1142</v>
      </c>
      <c r="K145" s="338">
        <f t="shared" ref="K145:K147" si="30">H145-F145</f>
        <v>16</v>
      </c>
      <c r="L145" s="351">
        <f t="shared" ref="L145:L147" si="31">(H145*N145)*0.07%</f>
        <v>709.20500000000015</v>
      </c>
      <c r="M145" s="352">
        <f t="shared" ref="M145:M147" si="32">(K145*N145)-L145</f>
        <v>8490.7950000000001</v>
      </c>
      <c r="N145" s="338">
        <v>575</v>
      </c>
      <c r="O145" s="353" t="s">
        <v>589</v>
      </c>
      <c r="P145" s="368">
        <v>44649</v>
      </c>
      <c r="Q145" s="249"/>
      <c r="R145" s="253" t="s">
        <v>590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316"/>
      <c r="AG145" s="313"/>
      <c r="AH145" s="249"/>
      <c r="AI145" s="249"/>
      <c r="AJ145" s="316"/>
      <c r="AK145" s="316"/>
      <c r="AL145" s="316"/>
    </row>
    <row r="146" spans="1:38" s="247" customFormat="1" ht="13.5" customHeight="1">
      <c r="A146" s="379">
        <v>63</v>
      </c>
      <c r="B146" s="357">
        <v>44648</v>
      </c>
      <c r="C146" s="355"/>
      <c r="D146" s="355" t="s">
        <v>1166</v>
      </c>
      <c r="E146" s="285" t="s">
        <v>591</v>
      </c>
      <c r="F146" s="285">
        <v>916</v>
      </c>
      <c r="G146" s="285">
        <v>900</v>
      </c>
      <c r="H146" s="338">
        <v>926</v>
      </c>
      <c r="I146" s="338" t="s">
        <v>1167</v>
      </c>
      <c r="J146" s="350" t="s">
        <v>1133</v>
      </c>
      <c r="K146" s="338">
        <f t="shared" si="30"/>
        <v>10</v>
      </c>
      <c r="L146" s="351">
        <f t="shared" si="31"/>
        <v>550.97</v>
      </c>
      <c r="M146" s="352">
        <f t="shared" si="32"/>
        <v>7949.03</v>
      </c>
      <c r="N146" s="338">
        <v>850</v>
      </c>
      <c r="O146" s="353" t="s">
        <v>589</v>
      </c>
      <c r="P146" s="368">
        <v>44649</v>
      </c>
      <c r="Q146" s="249"/>
      <c r="R146" s="253" t="s">
        <v>1008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316"/>
      <c r="AG146" s="313"/>
      <c r="AH146" s="249"/>
      <c r="AI146" s="249"/>
      <c r="AJ146" s="316"/>
      <c r="AK146" s="316"/>
      <c r="AL146" s="316"/>
    </row>
    <row r="147" spans="1:38" s="247" customFormat="1" ht="13.5" customHeight="1">
      <c r="A147" s="379">
        <v>64</v>
      </c>
      <c r="B147" s="357">
        <v>44649</v>
      </c>
      <c r="C147" s="355"/>
      <c r="D147" s="355" t="s">
        <v>1185</v>
      </c>
      <c r="E147" s="285" t="s">
        <v>591</v>
      </c>
      <c r="F147" s="285">
        <v>2300</v>
      </c>
      <c r="G147" s="285">
        <v>2250</v>
      </c>
      <c r="H147" s="338">
        <v>2332.5</v>
      </c>
      <c r="I147" s="338" t="s">
        <v>1186</v>
      </c>
      <c r="J147" s="350" t="s">
        <v>755</v>
      </c>
      <c r="K147" s="338">
        <f t="shared" si="30"/>
        <v>32.5</v>
      </c>
      <c r="L147" s="351">
        <f t="shared" si="31"/>
        <v>449.00625000000008</v>
      </c>
      <c r="M147" s="352">
        <f t="shared" si="32"/>
        <v>8488.4937499999996</v>
      </c>
      <c r="N147" s="338">
        <v>275</v>
      </c>
      <c r="O147" s="353" t="s">
        <v>589</v>
      </c>
      <c r="P147" s="368">
        <v>44650</v>
      </c>
      <c r="Q147" s="249"/>
      <c r="R147" s="253" t="s">
        <v>1008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316"/>
      <c r="AG147" s="313"/>
      <c r="AH147" s="249"/>
      <c r="AI147" s="249"/>
      <c r="AJ147" s="316"/>
      <c r="AK147" s="316"/>
      <c r="AL147" s="316"/>
    </row>
    <row r="148" spans="1:38" s="247" customFormat="1" ht="13.5" customHeight="1">
      <c r="A148" s="379">
        <v>65</v>
      </c>
      <c r="B148" s="357">
        <v>44649</v>
      </c>
      <c r="C148" s="355"/>
      <c r="D148" s="355" t="s">
        <v>1164</v>
      </c>
      <c r="E148" s="285" t="s">
        <v>591</v>
      </c>
      <c r="F148" s="285">
        <v>1745</v>
      </c>
      <c r="G148" s="285">
        <v>1725</v>
      </c>
      <c r="H148" s="338">
        <v>1771</v>
      </c>
      <c r="I148" s="338" t="s">
        <v>1165</v>
      </c>
      <c r="J148" s="350" t="s">
        <v>1205</v>
      </c>
      <c r="K148" s="338">
        <f t="shared" ref="K148" si="33">H148-F148</f>
        <v>26</v>
      </c>
      <c r="L148" s="351">
        <f t="shared" ref="L148" si="34">(H148*N148)*0.07%</f>
        <v>712.8275000000001</v>
      </c>
      <c r="M148" s="352">
        <f t="shared" ref="M148" si="35">(K148*N148)-L148</f>
        <v>14237.172500000001</v>
      </c>
      <c r="N148" s="338">
        <v>575</v>
      </c>
      <c r="O148" s="353" t="s">
        <v>589</v>
      </c>
      <c r="P148" s="368">
        <v>44650</v>
      </c>
      <c r="Q148" s="249"/>
      <c r="R148" s="253" t="s">
        <v>590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316"/>
      <c r="AG148" s="313"/>
      <c r="AH148" s="249"/>
      <c r="AI148" s="249"/>
      <c r="AJ148" s="316"/>
      <c r="AK148" s="316"/>
      <c r="AL148" s="316"/>
    </row>
    <row r="149" spans="1:38" s="247" customFormat="1" ht="13.5" customHeight="1">
      <c r="A149" s="379">
        <v>66</v>
      </c>
      <c r="B149" s="357">
        <v>44649</v>
      </c>
      <c r="C149" s="355"/>
      <c r="D149" s="355" t="s">
        <v>1187</v>
      </c>
      <c r="E149" s="285" t="s">
        <v>591</v>
      </c>
      <c r="F149" s="285">
        <v>745</v>
      </c>
      <c r="G149" s="285">
        <v>730</v>
      </c>
      <c r="H149" s="338">
        <v>756</v>
      </c>
      <c r="I149" s="338" t="s">
        <v>1188</v>
      </c>
      <c r="J149" s="350" t="s">
        <v>1206</v>
      </c>
      <c r="K149" s="338">
        <f t="shared" ref="K149" si="36">H149-F149</f>
        <v>11</v>
      </c>
      <c r="L149" s="351">
        <f t="shared" ref="L149" si="37">(H149*N149)*0.07%</f>
        <v>449.82000000000005</v>
      </c>
      <c r="M149" s="352">
        <f t="shared" ref="M149" si="38">(K149*N149)-L149</f>
        <v>8900.18</v>
      </c>
      <c r="N149" s="338">
        <v>850</v>
      </c>
      <c r="O149" s="353" t="s">
        <v>589</v>
      </c>
      <c r="P149" s="368">
        <v>44650</v>
      </c>
      <c r="Q149" s="249"/>
      <c r="R149" s="253" t="s">
        <v>590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316"/>
      <c r="AG149" s="313"/>
      <c r="AH149" s="249"/>
      <c r="AI149" s="249"/>
      <c r="AJ149" s="316"/>
      <c r="AK149" s="316"/>
      <c r="AL149" s="316"/>
    </row>
    <row r="150" spans="1:38" s="247" customFormat="1" ht="13.5" customHeight="1">
      <c r="A150" s="379">
        <v>67</v>
      </c>
      <c r="B150" s="357">
        <v>44650</v>
      </c>
      <c r="C150" s="355"/>
      <c r="D150" s="355" t="s">
        <v>1208</v>
      </c>
      <c r="E150" s="285" t="s">
        <v>591</v>
      </c>
      <c r="F150" s="285">
        <v>2825</v>
      </c>
      <c r="G150" s="285">
        <v>2770</v>
      </c>
      <c r="H150" s="338">
        <v>2865</v>
      </c>
      <c r="I150" s="338" t="s">
        <v>1209</v>
      </c>
      <c r="J150" s="350" t="s">
        <v>633</v>
      </c>
      <c r="K150" s="338">
        <f t="shared" ref="K150" si="39">H150-F150</f>
        <v>40</v>
      </c>
      <c r="L150" s="351">
        <f t="shared" ref="L150" si="40">(H150*N150)*0.07%</f>
        <v>501.37500000000006</v>
      </c>
      <c r="M150" s="352">
        <f t="shared" ref="M150" si="41">(K150*N150)-L150</f>
        <v>9498.625</v>
      </c>
      <c r="N150" s="338">
        <v>250</v>
      </c>
      <c r="O150" s="353" t="s">
        <v>589</v>
      </c>
      <c r="P150" s="368">
        <v>44650</v>
      </c>
      <c r="Q150" s="249"/>
      <c r="R150" s="253" t="s">
        <v>590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316"/>
      <c r="AG150" s="313"/>
      <c r="AH150" s="249"/>
      <c r="AI150" s="249"/>
      <c r="AJ150" s="316"/>
      <c r="AK150" s="316"/>
      <c r="AL150" s="316"/>
    </row>
    <row r="151" spans="1:38" s="247" customFormat="1" ht="13.5" customHeight="1">
      <c r="A151" s="361">
        <v>68</v>
      </c>
      <c r="B151" s="339">
        <v>44651</v>
      </c>
      <c r="C151" s="340"/>
      <c r="D151" s="340" t="s">
        <v>1241</v>
      </c>
      <c r="E151" s="251" t="s">
        <v>591</v>
      </c>
      <c r="F151" s="251" t="s">
        <v>1242</v>
      </c>
      <c r="G151" s="251">
        <v>17340</v>
      </c>
      <c r="H151" s="252"/>
      <c r="I151" s="252" t="s">
        <v>1243</v>
      </c>
      <c r="J151" s="302" t="s">
        <v>592</v>
      </c>
      <c r="K151" s="252"/>
      <c r="L151" s="283"/>
      <c r="M151" s="284"/>
      <c r="N151" s="252"/>
      <c r="O151" s="359"/>
      <c r="P151" s="248"/>
      <c r="Q151" s="249"/>
      <c r="R151" s="253" t="s">
        <v>590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316"/>
      <c r="AG151" s="313"/>
      <c r="AH151" s="249"/>
      <c r="AI151" s="249"/>
      <c r="AJ151" s="316"/>
      <c r="AK151" s="316"/>
      <c r="AL151" s="316"/>
    </row>
    <row r="152" spans="1:38" s="247" customFormat="1" ht="13.5" customHeight="1">
      <c r="A152" s="251"/>
      <c r="B152" s="248"/>
      <c r="C152" s="340"/>
      <c r="D152" s="340"/>
      <c r="E152" s="251"/>
      <c r="F152" s="251"/>
      <c r="G152" s="251"/>
      <c r="H152" s="252"/>
      <c r="I152" s="252"/>
      <c r="J152" s="302"/>
      <c r="K152" s="252"/>
      <c r="L152" s="283"/>
      <c r="M152" s="284"/>
      <c r="N152" s="252"/>
      <c r="O152" s="292"/>
      <c r="P152" s="293"/>
      <c r="Q152" s="249"/>
      <c r="R152" s="253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316"/>
      <c r="AG152" s="313"/>
      <c r="AH152" s="249"/>
      <c r="AI152" s="249"/>
      <c r="AJ152" s="316"/>
      <c r="AK152" s="316"/>
      <c r="AL152" s="316"/>
    </row>
    <row r="153" spans="1:38" ht="13.5" customHeight="1">
      <c r="A153" s="107"/>
      <c r="B153" s="108"/>
      <c r="C153" s="142"/>
      <c r="D153" s="150"/>
      <c r="E153" s="151"/>
      <c r="F153" s="107"/>
      <c r="G153" s="107"/>
      <c r="H153" s="107"/>
      <c r="I153" s="143"/>
      <c r="J153" s="143"/>
      <c r="K153" s="143"/>
      <c r="L153" s="143"/>
      <c r="M153" s="143"/>
      <c r="N153" s="143"/>
      <c r="O153" s="143"/>
      <c r="P153" s="143"/>
      <c r="Q153" s="1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152"/>
      <c r="B154" s="108"/>
      <c r="C154" s="109"/>
      <c r="D154" s="153"/>
      <c r="E154" s="112"/>
      <c r="F154" s="112"/>
      <c r="G154" s="112"/>
      <c r="H154" s="112"/>
      <c r="I154" s="112"/>
      <c r="J154" s="6"/>
      <c r="K154" s="112"/>
      <c r="L154" s="112"/>
      <c r="M154" s="6"/>
      <c r="N154" s="1"/>
      <c r="O154" s="109"/>
      <c r="P154" s="41"/>
      <c r="Q154" s="41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41"/>
      <c r="AG154" s="41"/>
      <c r="AH154" s="41"/>
      <c r="AI154" s="41"/>
      <c r="AJ154" s="41"/>
      <c r="AK154" s="41"/>
      <c r="AL154" s="41"/>
    </row>
    <row r="155" spans="1:38" ht="12.75" customHeight="1">
      <c r="A155" s="154" t="s">
        <v>611</v>
      </c>
      <c r="B155" s="154"/>
      <c r="C155" s="154"/>
      <c r="D155" s="154"/>
      <c r="E155" s="155"/>
      <c r="F155" s="112"/>
      <c r="G155" s="112"/>
      <c r="H155" s="112"/>
      <c r="I155" s="112"/>
      <c r="J155" s="1"/>
      <c r="K155" s="6"/>
      <c r="L155" s="6"/>
      <c r="M155" s="6"/>
      <c r="N155" s="1"/>
      <c r="O155" s="1"/>
      <c r="P155" s="41"/>
      <c r="Q155" s="41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41"/>
      <c r="AG155" s="41"/>
      <c r="AH155" s="41"/>
      <c r="AI155" s="41"/>
      <c r="AJ155" s="41"/>
      <c r="AK155" s="41"/>
      <c r="AL155" s="41"/>
    </row>
    <row r="156" spans="1:38" ht="38.25" customHeight="1">
      <c r="A156" s="96" t="s">
        <v>16</v>
      </c>
      <c r="B156" s="96" t="s">
        <v>566</v>
      </c>
      <c r="C156" s="96"/>
      <c r="D156" s="97" t="s">
        <v>577</v>
      </c>
      <c r="E156" s="96" t="s">
        <v>578</v>
      </c>
      <c r="F156" s="96" t="s">
        <v>579</v>
      </c>
      <c r="G156" s="96" t="s">
        <v>599</v>
      </c>
      <c r="H156" s="96" t="s">
        <v>581</v>
      </c>
      <c r="I156" s="96" t="s">
        <v>582</v>
      </c>
      <c r="J156" s="95" t="s">
        <v>583</v>
      </c>
      <c r="K156" s="95" t="s">
        <v>612</v>
      </c>
      <c r="L156" s="98" t="s">
        <v>585</v>
      </c>
      <c r="M156" s="149" t="s">
        <v>608</v>
      </c>
      <c r="N156" s="96" t="s">
        <v>609</v>
      </c>
      <c r="O156" s="96" t="s">
        <v>587</v>
      </c>
      <c r="P156" s="97" t="s">
        <v>588</v>
      </c>
      <c r="Q156" s="41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41"/>
      <c r="AG156" s="41"/>
      <c r="AH156" s="41"/>
      <c r="AI156" s="41"/>
      <c r="AJ156" s="41"/>
      <c r="AK156" s="41"/>
      <c r="AL156" s="41"/>
    </row>
    <row r="157" spans="1:38" s="247" customFormat="1" ht="12.75" customHeight="1">
      <c r="A157" s="285">
        <v>1</v>
      </c>
      <c r="B157" s="368">
        <v>44622</v>
      </c>
      <c r="C157" s="356"/>
      <c r="D157" s="360" t="s">
        <v>881</v>
      </c>
      <c r="E157" s="285" t="s">
        <v>591</v>
      </c>
      <c r="F157" s="285">
        <v>49.5</v>
      </c>
      <c r="G157" s="285">
        <v>30</v>
      </c>
      <c r="H157" s="338">
        <v>61</v>
      </c>
      <c r="I157" s="350" t="s">
        <v>865</v>
      </c>
      <c r="J157" s="350" t="s">
        <v>864</v>
      </c>
      <c r="K157" s="338">
        <f t="shared" ref="K157:K174" si="42">H157-F157</f>
        <v>11.5</v>
      </c>
      <c r="L157" s="351">
        <v>100</v>
      </c>
      <c r="M157" s="352">
        <f t="shared" ref="M157:M189" si="43">(K157*N157)-L157</f>
        <v>2775</v>
      </c>
      <c r="N157" s="338">
        <v>250</v>
      </c>
      <c r="O157" s="353" t="s">
        <v>589</v>
      </c>
      <c r="P157" s="354">
        <v>44257</v>
      </c>
      <c r="Q157" s="249"/>
      <c r="R157" s="250" t="s">
        <v>590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69">
        <v>2</v>
      </c>
      <c r="B158" s="378">
        <v>44622</v>
      </c>
      <c r="C158" s="370"/>
      <c r="D158" s="371" t="s">
        <v>882</v>
      </c>
      <c r="E158" s="369" t="s">
        <v>591</v>
      </c>
      <c r="F158" s="369">
        <v>82.5</v>
      </c>
      <c r="G158" s="369">
        <v>35</v>
      </c>
      <c r="H158" s="372">
        <v>88.5</v>
      </c>
      <c r="I158" s="373" t="s">
        <v>883</v>
      </c>
      <c r="J158" s="373" t="s">
        <v>908</v>
      </c>
      <c r="K158" s="372">
        <f t="shared" si="42"/>
        <v>6</v>
      </c>
      <c r="L158" s="374">
        <v>100</v>
      </c>
      <c r="M158" s="375">
        <f t="shared" si="43"/>
        <v>200</v>
      </c>
      <c r="N158" s="372">
        <v>50</v>
      </c>
      <c r="O158" s="376" t="s">
        <v>711</v>
      </c>
      <c r="P158" s="377">
        <v>44258</v>
      </c>
      <c r="Q158" s="249"/>
      <c r="R158" s="250" t="s">
        <v>590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10">
        <v>3</v>
      </c>
      <c r="B159" s="380">
        <v>44622</v>
      </c>
      <c r="C159" s="401"/>
      <c r="D159" s="402" t="s">
        <v>891</v>
      </c>
      <c r="E159" s="310" t="s">
        <v>591</v>
      </c>
      <c r="F159" s="310">
        <v>85</v>
      </c>
      <c r="G159" s="310">
        <v>45</v>
      </c>
      <c r="H159" s="310">
        <v>49</v>
      </c>
      <c r="I159" s="311" t="s">
        <v>859</v>
      </c>
      <c r="J159" s="322" t="s">
        <v>917</v>
      </c>
      <c r="K159" s="311">
        <f t="shared" si="42"/>
        <v>-36</v>
      </c>
      <c r="L159" s="333">
        <v>100</v>
      </c>
      <c r="M159" s="334">
        <f t="shared" si="43"/>
        <v>-5500</v>
      </c>
      <c r="N159" s="311">
        <v>150</v>
      </c>
      <c r="O159" s="335" t="s">
        <v>601</v>
      </c>
      <c r="P159" s="336">
        <v>44623</v>
      </c>
      <c r="Q159" s="249"/>
      <c r="R159" s="250" t="s">
        <v>590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285">
        <v>4</v>
      </c>
      <c r="B160" s="368">
        <v>44623</v>
      </c>
      <c r="C160" s="395"/>
      <c r="D160" s="356" t="s">
        <v>900</v>
      </c>
      <c r="E160" s="285" t="s">
        <v>591</v>
      </c>
      <c r="F160" s="285">
        <v>42</v>
      </c>
      <c r="G160" s="285">
        <v>26</v>
      </c>
      <c r="H160" s="285">
        <v>49.5</v>
      </c>
      <c r="I160" s="338" t="s">
        <v>901</v>
      </c>
      <c r="J160" s="350" t="s">
        <v>937</v>
      </c>
      <c r="K160" s="338">
        <f t="shared" si="42"/>
        <v>7.5</v>
      </c>
      <c r="L160" s="351">
        <v>100</v>
      </c>
      <c r="M160" s="352">
        <f t="shared" si="43"/>
        <v>2150</v>
      </c>
      <c r="N160" s="338">
        <v>300</v>
      </c>
      <c r="O160" s="353" t="s">
        <v>589</v>
      </c>
      <c r="P160" s="354">
        <v>44259</v>
      </c>
      <c r="Q160" s="249"/>
      <c r="R160" s="250" t="s">
        <v>590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310">
        <v>5</v>
      </c>
      <c r="B161" s="380">
        <v>44623</v>
      </c>
      <c r="C161" s="401"/>
      <c r="D161" s="402" t="s">
        <v>881</v>
      </c>
      <c r="E161" s="310" t="s">
        <v>591</v>
      </c>
      <c r="F161" s="310">
        <v>55</v>
      </c>
      <c r="G161" s="310">
        <v>35</v>
      </c>
      <c r="H161" s="310">
        <v>35</v>
      </c>
      <c r="I161" s="311" t="s">
        <v>902</v>
      </c>
      <c r="J161" s="322" t="s">
        <v>948</v>
      </c>
      <c r="K161" s="311">
        <f t="shared" si="42"/>
        <v>-20</v>
      </c>
      <c r="L161" s="333">
        <v>100</v>
      </c>
      <c r="M161" s="334">
        <f t="shared" si="43"/>
        <v>-5100</v>
      </c>
      <c r="N161" s="311">
        <v>250</v>
      </c>
      <c r="O161" s="335" t="s">
        <v>601</v>
      </c>
      <c r="P161" s="336">
        <v>44627</v>
      </c>
      <c r="Q161" s="249"/>
      <c r="R161" s="250" t="s">
        <v>590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285">
        <v>6</v>
      </c>
      <c r="B162" s="368">
        <v>44623</v>
      </c>
      <c r="C162" s="356"/>
      <c r="D162" s="360" t="s">
        <v>904</v>
      </c>
      <c r="E162" s="285" t="s">
        <v>591</v>
      </c>
      <c r="F162" s="285">
        <v>51.5</v>
      </c>
      <c r="G162" s="285">
        <v>17</v>
      </c>
      <c r="H162" s="338">
        <v>71</v>
      </c>
      <c r="I162" s="350" t="s">
        <v>905</v>
      </c>
      <c r="J162" s="350" t="s">
        <v>906</v>
      </c>
      <c r="K162" s="338">
        <f t="shared" si="42"/>
        <v>19.5</v>
      </c>
      <c r="L162" s="351">
        <v>100</v>
      </c>
      <c r="M162" s="352">
        <f t="shared" si="43"/>
        <v>875</v>
      </c>
      <c r="N162" s="338">
        <v>50</v>
      </c>
      <c r="O162" s="353" t="s">
        <v>589</v>
      </c>
      <c r="P162" s="354">
        <v>44258</v>
      </c>
      <c r="Q162" s="249"/>
      <c r="R162" s="250" t="s">
        <v>590</v>
      </c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310">
        <v>7</v>
      </c>
      <c r="B163" s="380">
        <v>44624</v>
      </c>
      <c r="C163" s="401"/>
      <c r="D163" s="402" t="s">
        <v>932</v>
      </c>
      <c r="E163" s="310" t="s">
        <v>591</v>
      </c>
      <c r="F163" s="310">
        <v>55</v>
      </c>
      <c r="G163" s="310">
        <v>38</v>
      </c>
      <c r="H163" s="310">
        <v>38</v>
      </c>
      <c r="I163" s="311" t="s">
        <v>902</v>
      </c>
      <c r="J163" s="322" t="s">
        <v>910</v>
      </c>
      <c r="K163" s="311">
        <f t="shared" si="42"/>
        <v>-17</v>
      </c>
      <c r="L163" s="333">
        <v>100</v>
      </c>
      <c r="M163" s="334">
        <f t="shared" si="43"/>
        <v>-5200</v>
      </c>
      <c r="N163" s="311">
        <v>300</v>
      </c>
      <c r="O163" s="335" t="s">
        <v>601</v>
      </c>
      <c r="P163" s="336">
        <v>44627</v>
      </c>
      <c r="Q163" s="249"/>
      <c r="R163" s="250" t="s">
        <v>590</v>
      </c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419">
        <v>8</v>
      </c>
      <c r="B164" s="368">
        <v>44628</v>
      </c>
      <c r="C164" s="420"/>
      <c r="D164" s="421" t="s">
        <v>964</v>
      </c>
      <c r="E164" s="419" t="s">
        <v>591</v>
      </c>
      <c r="F164" s="419">
        <v>47</v>
      </c>
      <c r="G164" s="419">
        <v>32</v>
      </c>
      <c r="H164" s="419">
        <v>55</v>
      </c>
      <c r="I164" s="422" t="s">
        <v>965</v>
      </c>
      <c r="J164" s="350" t="s">
        <v>916</v>
      </c>
      <c r="K164" s="338">
        <f t="shared" si="42"/>
        <v>8</v>
      </c>
      <c r="L164" s="351">
        <v>100</v>
      </c>
      <c r="M164" s="352">
        <f t="shared" si="43"/>
        <v>2300</v>
      </c>
      <c r="N164" s="338">
        <v>300</v>
      </c>
      <c r="O164" s="353" t="s">
        <v>589</v>
      </c>
      <c r="P164" s="354">
        <v>44263</v>
      </c>
      <c r="Q164" s="249"/>
      <c r="R164" s="250" t="s">
        <v>1008</v>
      </c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285">
        <v>9</v>
      </c>
      <c r="B165" s="368">
        <v>44628</v>
      </c>
      <c r="C165" s="356"/>
      <c r="D165" s="360" t="s">
        <v>966</v>
      </c>
      <c r="E165" s="285" t="s">
        <v>591</v>
      </c>
      <c r="F165" s="285">
        <v>53.5</v>
      </c>
      <c r="G165" s="285">
        <v>34</v>
      </c>
      <c r="H165" s="338">
        <v>64</v>
      </c>
      <c r="I165" s="350" t="s">
        <v>902</v>
      </c>
      <c r="J165" s="350" t="s">
        <v>990</v>
      </c>
      <c r="K165" s="338">
        <f t="shared" si="42"/>
        <v>10.5</v>
      </c>
      <c r="L165" s="351">
        <v>100</v>
      </c>
      <c r="M165" s="352">
        <f t="shared" si="43"/>
        <v>2525</v>
      </c>
      <c r="N165" s="338">
        <v>250</v>
      </c>
      <c r="O165" s="353" t="s">
        <v>589</v>
      </c>
      <c r="P165" s="354">
        <v>44264</v>
      </c>
      <c r="Q165" s="249"/>
      <c r="R165" s="250" t="s">
        <v>590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85">
        <v>10</v>
      </c>
      <c r="B166" s="368">
        <v>44630</v>
      </c>
      <c r="C166" s="356"/>
      <c r="D166" s="360" t="s">
        <v>994</v>
      </c>
      <c r="E166" s="285" t="s">
        <v>591</v>
      </c>
      <c r="F166" s="285">
        <v>47.5</v>
      </c>
      <c r="G166" s="285">
        <v>10</v>
      </c>
      <c r="H166" s="338">
        <v>67.5</v>
      </c>
      <c r="I166" s="350" t="s">
        <v>995</v>
      </c>
      <c r="J166" s="350" t="s">
        <v>1004</v>
      </c>
      <c r="K166" s="338">
        <f t="shared" si="42"/>
        <v>20</v>
      </c>
      <c r="L166" s="351">
        <v>100</v>
      </c>
      <c r="M166" s="352">
        <f t="shared" si="43"/>
        <v>900</v>
      </c>
      <c r="N166" s="338">
        <v>50</v>
      </c>
      <c r="O166" s="353" t="s">
        <v>589</v>
      </c>
      <c r="P166" s="368">
        <v>44630</v>
      </c>
      <c r="Q166" s="249"/>
      <c r="R166" s="250" t="s">
        <v>1008</v>
      </c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285">
        <v>11</v>
      </c>
      <c r="B167" s="368">
        <v>44630</v>
      </c>
      <c r="C167" s="356"/>
      <c r="D167" s="360" t="s">
        <v>1003</v>
      </c>
      <c r="E167" s="285" t="s">
        <v>591</v>
      </c>
      <c r="F167" s="285">
        <v>32.5</v>
      </c>
      <c r="G167" s="285"/>
      <c r="H167" s="338">
        <v>55.5</v>
      </c>
      <c r="I167" s="350" t="s">
        <v>902</v>
      </c>
      <c r="J167" s="350" t="s">
        <v>1005</v>
      </c>
      <c r="K167" s="338">
        <f t="shared" si="42"/>
        <v>23</v>
      </c>
      <c r="L167" s="351">
        <v>100</v>
      </c>
      <c r="M167" s="352">
        <f t="shared" si="43"/>
        <v>1050</v>
      </c>
      <c r="N167" s="338">
        <v>50</v>
      </c>
      <c r="O167" s="353" t="s">
        <v>589</v>
      </c>
      <c r="P167" s="368">
        <v>44630</v>
      </c>
      <c r="Q167" s="249"/>
      <c r="R167" s="250" t="s">
        <v>1008</v>
      </c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s="247" customFormat="1" ht="12.75" customHeight="1">
      <c r="A168" s="285">
        <v>12</v>
      </c>
      <c r="B168" s="368">
        <v>44631</v>
      </c>
      <c r="C168" s="356"/>
      <c r="D168" s="360" t="s">
        <v>1016</v>
      </c>
      <c r="E168" s="285" t="s">
        <v>591</v>
      </c>
      <c r="F168" s="285">
        <v>44</v>
      </c>
      <c r="G168" s="285">
        <v>29</v>
      </c>
      <c r="H168" s="338">
        <v>50.5</v>
      </c>
      <c r="I168" s="350" t="s">
        <v>965</v>
      </c>
      <c r="J168" s="350" t="s">
        <v>1017</v>
      </c>
      <c r="K168" s="338">
        <f t="shared" si="42"/>
        <v>6.5</v>
      </c>
      <c r="L168" s="351">
        <v>100</v>
      </c>
      <c r="M168" s="352">
        <f t="shared" si="43"/>
        <v>1850</v>
      </c>
      <c r="N168" s="338">
        <v>300</v>
      </c>
      <c r="O168" s="353" t="s">
        <v>589</v>
      </c>
      <c r="P168" s="368">
        <v>44631</v>
      </c>
      <c r="Q168" s="249"/>
      <c r="R168" s="250" t="s">
        <v>590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285">
        <v>13</v>
      </c>
      <c r="B169" s="357">
        <v>44635</v>
      </c>
      <c r="C169" s="356"/>
      <c r="D169" s="360" t="s">
        <v>1043</v>
      </c>
      <c r="E169" s="285" t="s">
        <v>591</v>
      </c>
      <c r="F169" s="285">
        <v>24</v>
      </c>
      <c r="G169" s="285">
        <v>14</v>
      </c>
      <c r="H169" s="338">
        <v>32</v>
      </c>
      <c r="I169" s="350" t="s">
        <v>1046</v>
      </c>
      <c r="J169" s="350" t="s">
        <v>916</v>
      </c>
      <c r="K169" s="338">
        <f t="shared" si="42"/>
        <v>8</v>
      </c>
      <c r="L169" s="351">
        <v>100</v>
      </c>
      <c r="M169" s="352">
        <f t="shared" si="43"/>
        <v>4300</v>
      </c>
      <c r="N169" s="338">
        <v>550</v>
      </c>
      <c r="O169" s="353" t="s">
        <v>589</v>
      </c>
      <c r="P169" s="368">
        <v>44637</v>
      </c>
      <c r="Q169" s="249"/>
      <c r="R169" s="250" t="s">
        <v>590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285">
        <v>14</v>
      </c>
      <c r="B170" s="357">
        <v>44635</v>
      </c>
      <c r="C170" s="356"/>
      <c r="D170" s="360" t="s">
        <v>1157</v>
      </c>
      <c r="E170" s="285" t="s">
        <v>591</v>
      </c>
      <c r="F170" s="285">
        <v>106</v>
      </c>
      <c r="G170" s="285">
        <v>60</v>
      </c>
      <c r="H170" s="338">
        <v>126</v>
      </c>
      <c r="I170" s="350" t="s">
        <v>1047</v>
      </c>
      <c r="J170" s="350" t="s">
        <v>1004</v>
      </c>
      <c r="K170" s="338">
        <f t="shared" si="42"/>
        <v>20</v>
      </c>
      <c r="L170" s="351">
        <v>100</v>
      </c>
      <c r="M170" s="352">
        <f t="shared" si="43"/>
        <v>900</v>
      </c>
      <c r="N170" s="338">
        <v>50</v>
      </c>
      <c r="O170" s="353" t="s">
        <v>589</v>
      </c>
      <c r="P170" s="368">
        <v>44635</v>
      </c>
      <c r="Q170" s="249"/>
      <c r="R170" s="250" t="s">
        <v>1008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s="247" customFormat="1" ht="12.75" customHeight="1">
      <c r="A171" s="285">
        <v>15</v>
      </c>
      <c r="B171" s="357">
        <v>44636</v>
      </c>
      <c r="C171" s="356"/>
      <c r="D171" s="360" t="s">
        <v>1053</v>
      </c>
      <c r="E171" s="285" t="s">
        <v>591</v>
      </c>
      <c r="F171" s="285">
        <v>75</v>
      </c>
      <c r="G171" s="285">
        <v>30</v>
      </c>
      <c r="H171" s="338">
        <v>95</v>
      </c>
      <c r="I171" s="350">
        <v>150</v>
      </c>
      <c r="J171" s="350" t="s">
        <v>1004</v>
      </c>
      <c r="K171" s="338">
        <f t="shared" si="42"/>
        <v>20</v>
      </c>
      <c r="L171" s="351">
        <v>100</v>
      </c>
      <c r="M171" s="352">
        <f t="shared" si="43"/>
        <v>900</v>
      </c>
      <c r="N171" s="338">
        <v>50</v>
      </c>
      <c r="O171" s="353" t="s">
        <v>589</v>
      </c>
      <c r="P171" s="368">
        <v>44636</v>
      </c>
      <c r="Q171" s="249"/>
      <c r="R171" s="250" t="s">
        <v>590</v>
      </c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:38" s="247" customFormat="1" ht="12.75" customHeight="1">
      <c r="A172" s="285">
        <v>16</v>
      </c>
      <c r="B172" s="357">
        <v>44636</v>
      </c>
      <c r="C172" s="356"/>
      <c r="D172" s="360" t="s">
        <v>1054</v>
      </c>
      <c r="E172" s="285" t="s">
        <v>591</v>
      </c>
      <c r="F172" s="285">
        <v>210</v>
      </c>
      <c r="G172" s="285">
        <v>95</v>
      </c>
      <c r="H172" s="338">
        <v>260</v>
      </c>
      <c r="I172" s="350" t="s">
        <v>1055</v>
      </c>
      <c r="J172" s="350" t="s">
        <v>1042</v>
      </c>
      <c r="K172" s="338">
        <f t="shared" si="42"/>
        <v>50</v>
      </c>
      <c r="L172" s="351">
        <v>100</v>
      </c>
      <c r="M172" s="352">
        <f t="shared" si="43"/>
        <v>1150</v>
      </c>
      <c r="N172" s="338">
        <v>25</v>
      </c>
      <c r="O172" s="353" t="s">
        <v>589</v>
      </c>
      <c r="P172" s="368">
        <v>44636</v>
      </c>
      <c r="Q172" s="249"/>
      <c r="R172" s="250" t="s">
        <v>1008</v>
      </c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:38" s="247" customFormat="1" ht="12.75" customHeight="1">
      <c r="A173" s="285">
        <v>17</v>
      </c>
      <c r="B173" s="357">
        <v>44636</v>
      </c>
      <c r="C173" s="356"/>
      <c r="D173" s="360" t="s">
        <v>1053</v>
      </c>
      <c r="E173" s="285" t="s">
        <v>591</v>
      </c>
      <c r="F173" s="285">
        <v>78</v>
      </c>
      <c r="G173" s="285">
        <v>30</v>
      </c>
      <c r="H173" s="338">
        <v>99</v>
      </c>
      <c r="I173" s="350">
        <v>150</v>
      </c>
      <c r="J173" s="350" t="s">
        <v>602</v>
      </c>
      <c r="K173" s="338">
        <f t="shared" si="42"/>
        <v>21</v>
      </c>
      <c r="L173" s="351">
        <v>100</v>
      </c>
      <c r="M173" s="352">
        <f t="shared" si="43"/>
        <v>950</v>
      </c>
      <c r="N173" s="338">
        <v>50</v>
      </c>
      <c r="O173" s="353" t="s">
        <v>589</v>
      </c>
      <c r="P173" s="368">
        <v>44636</v>
      </c>
      <c r="Q173" s="249"/>
      <c r="R173" s="250" t="s">
        <v>590</v>
      </c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</row>
    <row r="174" spans="1:38" s="247" customFormat="1" ht="12.75" customHeight="1">
      <c r="A174" s="285">
        <v>18</v>
      </c>
      <c r="B174" s="357">
        <v>44636</v>
      </c>
      <c r="C174" s="356"/>
      <c r="D174" s="360" t="s">
        <v>1054</v>
      </c>
      <c r="E174" s="285" t="s">
        <v>591</v>
      </c>
      <c r="F174" s="285">
        <v>190</v>
      </c>
      <c r="G174" s="285">
        <v>85</v>
      </c>
      <c r="H174" s="338">
        <v>265</v>
      </c>
      <c r="I174" s="350" t="s">
        <v>1055</v>
      </c>
      <c r="J174" s="350" t="s">
        <v>1056</v>
      </c>
      <c r="K174" s="338">
        <f t="shared" si="42"/>
        <v>75</v>
      </c>
      <c r="L174" s="351">
        <v>100</v>
      </c>
      <c r="M174" s="352">
        <f t="shared" si="43"/>
        <v>1775</v>
      </c>
      <c r="N174" s="338">
        <v>25</v>
      </c>
      <c r="O174" s="353" t="s">
        <v>589</v>
      </c>
      <c r="P174" s="368">
        <v>44636</v>
      </c>
      <c r="Q174" s="249"/>
      <c r="R174" s="250" t="s">
        <v>1008</v>
      </c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</row>
    <row r="175" spans="1:38" s="247" customFormat="1" ht="12.75" customHeight="1">
      <c r="A175" s="310">
        <v>19</v>
      </c>
      <c r="B175" s="358">
        <v>44636</v>
      </c>
      <c r="C175" s="402"/>
      <c r="D175" s="451" t="s">
        <v>1053</v>
      </c>
      <c r="E175" s="310" t="s">
        <v>591</v>
      </c>
      <c r="F175" s="310">
        <v>76</v>
      </c>
      <c r="G175" s="310">
        <v>30</v>
      </c>
      <c r="H175" s="311">
        <v>58</v>
      </c>
      <c r="I175" s="322">
        <v>150</v>
      </c>
      <c r="J175" s="322" t="s">
        <v>1057</v>
      </c>
      <c r="K175" s="311">
        <f t="shared" ref="K175:K182" si="44">H175-F175</f>
        <v>-18</v>
      </c>
      <c r="L175" s="333">
        <v>100</v>
      </c>
      <c r="M175" s="334">
        <f t="shared" si="43"/>
        <v>-1000</v>
      </c>
      <c r="N175" s="311">
        <v>50</v>
      </c>
      <c r="O175" s="335" t="s">
        <v>601</v>
      </c>
      <c r="P175" s="380">
        <v>44636</v>
      </c>
      <c r="Q175" s="249"/>
      <c r="R175" s="250" t="s">
        <v>590</v>
      </c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:38" s="247" customFormat="1" ht="12.75" customHeight="1">
      <c r="A176" s="310">
        <v>20</v>
      </c>
      <c r="B176" s="358">
        <v>44636</v>
      </c>
      <c r="C176" s="402"/>
      <c r="D176" s="451" t="s">
        <v>1054</v>
      </c>
      <c r="E176" s="310" t="s">
        <v>591</v>
      </c>
      <c r="F176" s="310">
        <v>190</v>
      </c>
      <c r="G176" s="310">
        <v>85</v>
      </c>
      <c r="H176" s="311">
        <v>85</v>
      </c>
      <c r="I176" s="322" t="s">
        <v>1055</v>
      </c>
      <c r="J176" s="322" t="s">
        <v>1081</v>
      </c>
      <c r="K176" s="311">
        <f>H176-F176</f>
        <v>-105</v>
      </c>
      <c r="L176" s="333">
        <v>100</v>
      </c>
      <c r="M176" s="334">
        <f t="shared" si="43"/>
        <v>-2725</v>
      </c>
      <c r="N176" s="311">
        <v>25</v>
      </c>
      <c r="O176" s="335" t="s">
        <v>601</v>
      </c>
      <c r="P176" s="380">
        <v>44637</v>
      </c>
      <c r="Q176" s="249"/>
      <c r="R176" s="250" t="s">
        <v>1008</v>
      </c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:38" s="247" customFormat="1" ht="12.75" customHeight="1">
      <c r="A177" s="310">
        <v>21</v>
      </c>
      <c r="B177" s="358">
        <v>44636</v>
      </c>
      <c r="C177" s="402"/>
      <c r="D177" s="451" t="s">
        <v>1058</v>
      </c>
      <c r="E177" s="310" t="s">
        <v>591</v>
      </c>
      <c r="F177" s="310">
        <v>9</v>
      </c>
      <c r="G177" s="310">
        <v>5.9</v>
      </c>
      <c r="H177" s="311">
        <v>5.9</v>
      </c>
      <c r="I177" s="322" t="s">
        <v>1059</v>
      </c>
      <c r="J177" s="322" t="s">
        <v>1082</v>
      </c>
      <c r="K177" s="311">
        <f>H177-F177</f>
        <v>-3.0999999999999996</v>
      </c>
      <c r="L177" s="333">
        <v>100</v>
      </c>
      <c r="M177" s="334">
        <f t="shared" si="43"/>
        <v>-4749.9999999999991</v>
      </c>
      <c r="N177" s="311">
        <v>1500</v>
      </c>
      <c r="O177" s="335" t="s">
        <v>601</v>
      </c>
      <c r="P177" s="380">
        <v>44637</v>
      </c>
      <c r="Q177" s="249"/>
      <c r="R177" s="250" t="s">
        <v>590</v>
      </c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</row>
    <row r="178" spans="1:38" s="247" customFormat="1" ht="12.75" customHeight="1">
      <c r="A178" s="310">
        <v>22</v>
      </c>
      <c r="B178" s="358">
        <v>44636</v>
      </c>
      <c r="C178" s="402"/>
      <c r="D178" s="451" t="s">
        <v>1060</v>
      </c>
      <c r="E178" s="310" t="s">
        <v>591</v>
      </c>
      <c r="F178" s="310">
        <v>41</v>
      </c>
      <c r="G178" s="310">
        <v>25</v>
      </c>
      <c r="H178" s="311">
        <v>25</v>
      </c>
      <c r="I178" s="322" t="s">
        <v>1061</v>
      </c>
      <c r="J178" s="322" t="s">
        <v>1083</v>
      </c>
      <c r="K178" s="311">
        <f>H178-F178</f>
        <v>-16</v>
      </c>
      <c r="L178" s="333">
        <v>100</v>
      </c>
      <c r="M178" s="334">
        <f t="shared" si="43"/>
        <v>-4100</v>
      </c>
      <c r="N178" s="311">
        <v>250</v>
      </c>
      <c r="O178" s="335" t="s">
        <v>601</v>
      </c>
      <c r="P178" s="380">
        <v>44637</v>
      </c>
      <c r="Q178" s="249"/>
      <c r="R178" s="250" t="s">
        <v>590</v>
      </c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</row>
    <row r="179" spans="1:38" s="247" customFormat="1" ht="12.75" customHeight="1">
      <c r="A179" s="285">
        <v>23</v>
      </c>
      <c r="B179" s="368">
        <v>44637</v>
      </c>
      <c r="C179" s="356"/>
      <c r="D179" s="360" t="s">
        <v>1069</v>
      </c>
      <c r="E179" s="285" t="s">
        <v>591</v>
      </c>
      <c r="F179" s="285">
        <v>42.5</v>
      </c>
      <c r="G179" s="285">
        <v>8</v>
      </c>
      <c r="H179" s="338">
        <v>63</v>
      </c>
      <c r="I179" s="350" t="s">
        <v>905</v>
      </c>
      <c r="J179" s="350" t="s">
        <v>1111</v>
      </c>
      <c r="K179" s="338">
        <f t="shared" si="44"/>
        <v>20.5</v>
      </c>
      <c r="L179" s="351">
        <v>100</v>
      </c>
      <c r="M179" s="352">
        <f t="shared" si="43"/>
        <v>925</v>
      </c>
      <c r="N179" s="338">
        <v>50</v>
      </c>
      <c r="O179" s="353" t="s">
        <v>589</v>
      </c>
      <c r="P179" s="368">
        <v>44637</v>
      </c>
      <c r="Q179" s="249"/>
      <c r="R179" s="250" t="s">
        <v>590</v>
      </c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</row>
    <row r="180" spans="1:38" s="247" customFormat="1" ht="12.75" customHeight="1">
      <c r="A180" s="285">
        <v>24</v>
      </c>
      <c r="B180" s="368">
        <v>44637</v>
      </c>
      <c r="C180" s="356"/>
      <c r="D180" s="360" t="s">
        <v>1071</v>
      </c>
      <c r="E180" s="285" t="s">
        <v>591</v>
      </c>
      <c r="F180" s="285">
        <v>4.1500000000000004</v>
      </c>
      <c r="G180" s="285">
        <v>2.75</v>
      </c>
      <c r="H180" s="338">
        <v>4.75</v>
      </c>
      <c r="I180" s="357" t="s">
        <v>1072</v>
      </c>
      <c r="J180" s="350" t="s">
        <v>1112</v>
      </c>
      <c r="K180" s="338">
        <f t="shared" si="44"/>
        <v>0.59999999999999964</v>
      </c>
      <c r="L180" s="351">
        <v>100</v>
      </c>
      <c r="M180" s="352">
        <f t="shared" si="43"/>
        <v>1999.9999999999986</v>
      </c>
      <c r="N180" s="338">
        <v>3500</v>
      </c>
      <c r="O180" s="353" t="s">
        <v>589</v>
      </c>
      <c r="P180" s="368">
        <v>44637</v>
      </c>
      <c r="Q180" s="249"/>
      <c r="R180" s="250" t="s">
        <v>1008</v>
      </c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  <c r="AJ180" s="246"/>
      <c r="AK180" s="246"/>
      <c r="AL180" s="246"/>
    </row>
    <row r="181" spans="1:38" s="247" customFormat="1" ht="12.75" customHeight="1">
      <c r="A181" s="285">
        <v>25</v>
      </c>
      <c r="B181" s="368">
        <v>44637</v>
      </c>
      <c r="C181" s="356"/>
      <c r="D181" s="360" t="s">
        <v>1080</v>
      </c>
      <c r="E181" s="285" t="s">
        <v>591</v>
      </c>
      <c r="F181" s="285">
        <v>42.5</v>
      </c>
      <c r="G181" s="285">
        <v>8</v>
      </c>
      <c r="H181" s="338">
        <v>61</v>
      </c>
      <c r="I181" s="350" t="s">
        <v>905</v>
      </c>
      <c r="J181" s="350" t="s">
        <v>1110</v>
      </c>
      <c r="K181" s="338">
        <f t="shared" si="44"/>
        <v>18.5</v>
      </c>
      <c r="L181" s="351">
        <v>100</v>
      </c>
      <c r="M181" s="352">
        <f t="shared" si="43"/>
        <v>825</v>
      </c>
      <c r="N181" s="338">
        <v>50</v>
      </c>
      <c r="O181" s="353" t="s">
        <v>589</v>
      </c>
      <c r="P181" s="368">
        <v>44637</v>
      </c>
      <c r="Q181" s="249"/>
      <c r="R181" s="250" t="s">
        <v>590</v>
      </c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</row>
    <row r="182" spans="1:38" s="247" customFormat="1" ht="12.75" customHeight="1">
      <c r="A182" s="310">
        <v>26</v>
      </c>
      <c r="B182" s="358">
        <v>44641</v>
      </c>
      <c r="C182" s="402"/>
      <c r="D182" s="451" t="s">
        <v>1091</v>
      </c>
      <c r="E182" s="310" t="s">
        <v>591</v>
      </c>
      <c r="F182" s="310">
        <v>77</v>
      </c>
      <c r="G182" s="310">
        <v>45</v>
      </c>
      <c r="H182" s="311">
        <v>45</v>
      </c>
      <c r="I182" s="322" t="s">
        <v>1092</v>
      </c>
      <c r="J182" s="322" t="s">
        <v>1101</v>
      </c>
      <c r="K182" s="311">
        <f t="shared" si="44"/>
        <v>-32</v>
      </c>
      <c r="L182" s="333">
        <v>100</v>
      </c>
      <c r="M182" s="334">
        <f t="shared" si="43"/>
        <v>-1700</v>
      </c>
      <c r="N182" s="311">
        <v>50</v>
      </c>
      <c r="O182" s="335" t="s">
        <v>601</v>
      </c>
      <c r="P182" s="380">
        <v>44643</v>
      </c>
      <c r="Q182" s="249"/>
      <c r="R182" s="250" t="s">
        <v>590</v>
      </c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  <c r="AJ182" s="246"/>
      <c r="AK182" s="246"/>
      <c r="AL182" s="246"/>
    </row>
    <row r="183" spans="1:38" s="247" customFormat="1" ht="12.75" customHeight="1">
      <c r="A183" s="310">
        <v>27</v>
      </c>
      <c r="B183" s="358">
        <v>44641</v>
      </c>
      <c r="C183" s="402"/>
      <c r="D183" s="451" t="s">
        <v>1097</v>
      </c>
      <c r="E183" s="310" t="s">
        <v>591</v>
      </c>
      <c r="F183" s="310">
        <v>44.5</v>
      </c>
      <c r="G183" s="310">
        <v>25</v>
      </c>
      <c r="H183" s="311">
        <v>29</v>
      </c>
      <c r="I183" s="322" t="s">
        <v>1098</v>
      </c>
      <c r="J183" s="322" t="s">
        <v>1124</v>
      </c>
      <c r="K183" s="311">
        <f t="shared" ref="K183:K189" si="45">H183-F183</f>
        <v>-15.5</v>
      </c>
      <c r="L183" s="333">
        <v>100</v>
      </c>
      <c r="M183" s="334">
        <f t="shared" si="43"/>
        <v>-3975</v>
      </c>
      <c r="N183" s="311">
        <v>250</v>
      </c>
      <c r="O183" s="335" t="s">
        <v>601</v>
      </c>
      <c r="P183" s="380">
        <v>44643</v>
      </c>
      <c r="Q183" s="249"/>
      <c r="R183" s="250" t="s">
        <v>590</v>
      </c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  <c r="AJ183" s="246"/>
      <c r="AK183" s="246"/>
      <c r="AL183" s="246"/>
    </row>
    <row r="184" spans="1:38" s="247" customFormat="1" ht="12.75" customHeight="1">
      <c r="A184" s="285">
        <v>28</v>
      </c>
      <c r="B184" s="357">
        <v>44642</v>
      </c>
      <c r="C184" s="356"/>
      <c r="D184" s="360" t="s">
        <v>1102</v>
      </c>
      <c r="E184" s="285" t="s">
        <v>591</v>
      </c>
      <c r="F184" s="285">
        <v>20.5</v>
      </c>
      <c r="G184" s="285">
        <v>12</v>
      </c>
      <c r="H184" s="338">
        <v>25.5</v>
      </c>
      <c r="I184" s="350" t="s">
        <v>1103</v>
      </c>
      <c r="J184" s="350" t="s">
        <v>912</v>
      </c>
      <c r="K184" s="338">
        <f t="shared" si="45"/>
        <v>5</v>
      </c>
      <c r="L184" s="351">
        <v>100</v>
      </c>
      <c r="M184" s="352">
        <f t="shared" si="43"/>
        <v>2650</v>
      </c>
      <c r="N184" s="338">
        <v>550</v>
      </c>
      <c r="O184" s="353" t="s">
        <v>589</v>
      </c>
      <c r="P184" s="368">
        <v>44642</v>
      </c>
      <c r="Q184" s="249"/>
      <c r="R184" s="250" t="s">
        <v>1008</v>
      </c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  <c r="AJ184" s="246"/>
      <c r="AK184" s="246"/>
      <c r="AL184" s="246"/>
    </row>
    <row r="185" spans="1:38" s="247" customFormat="1" ht="12.75" customHeight="1">
      <c r="A185" s="285">
        <v>29</v>
      </c>
      <c r="B185" s="357">
        <v>44642</v>
      </c>
      <c r="C185" s="356"/>
      <c r="D185" s="360" t="s">
        <v>1104</v>
      </c>
      <c r="E185" s="285" t="s">
        <v>591</v>
      </c>
      <c r="F185" s="285">
        <v>28.5</v>
      </c>
      <c r="G185" s="285">
        <v>20</v>
      </c>
      <c r="H185" s="338">
        <v>34.5</v>
      </c>
      <c r="I185" s="350" t="s">
        <v>1105</v>
      </c>
      <c r="J185" s="350" t="s">
        <v>908</v>
      </c>
      <c r="K185" s="338">
        <f t="shared" si="45"/>
        <v>6</v>
      </c>
      <c r="L185" s="351">
        <v>100</v>
      </c>
      <c r="M185" s="352">
        <f t="shared" si="43"/>
        <v>3350</v>
      </c>
      <c r="N185" s="338">
        <v>575</v>
      </c>
      <c r="O185" s="353" t="s">
        <v>589</v>
      </c>
      <c r="P185" s="368">
        <v>44642</v>
      </c>
      <c r="Q185" s="249"/>
      <c r="R185" s="250" t="s">
        <v>1008</v>
      </c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6"/>
    </row>
    <row r="186" spans="1:38" s="247" customFormat="1" ht="12.75" customHeight="1">
      <c r="A186" s="285">
        <v>30</v>
      </c>
      <c r="B186" s="357">
        <v>44642</v>
      </c>
      <c r="C186" s="356"/>
      <c r="D186" s="360" t="s">
        <v>1108</v>
      </c>
      <c r="E186" s="285" t="s">
        <v>591</v>
      </c>
      <c r="F186" s="285">
        <v>167.5</v>
      </c>
      <c r="G186" s="285">
        <v>90</v>
      </c>
      <c r="H186" s="338">
        <v>197.5</v>
      </c>
      <c r="I186" s="350" t="s">
        <v>1109</v>
      </c>
      <c r="J186" s="350" t="s">
        <v>604</v>
      </c>
      <c r="K186" s="338">
        <f t="shared" si="45"/>
        <v>30</v>
      </c>
      <c r="L186" s="351">
        <v>100</v>
      </c>
      <c r="M186" s="352">
        <f t="shared" si="43"/>
        <v>1400</v>
      </c>
      <c r="N186" s="338">
        <v>50</v>
      </c>
      <c r="O186" s="353" t="s">
        <v>589</v>
      </c>
      <c r="P186" s="368">
        <v>44642</v>
      </c>
      <c r="Q186" s="249"/>
      <c r="R186" s="250" t="s">
        <v>590</v>
      </c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  <c r="AJ186" s="246"/>
      <c r="AK186" s="246"/>
      <c r="AL186" s="246"/>
    </row>
    <row r="187" spans="1:38" s="247" customFormat="1" ht="12.75" customHeight="1">
      <c r="A187" s="285">
        <v>31</v>
      </c>
      <c r="B187" s="357">
        <v>44642</v>
      </c>
      <c r="C187" s="356"/>
      <c r="D187" s="360" t="s">
        <v>1114</v>
      </c>
      <c r="E187" s="285" t="s">
        <v>591</v>
      </c>
      <c r="F187" s="285">
        <v>56.5</v>
      </c>
      <c r="G187" s="285">
        <v>30</v>
      </c>
      <c r="H187" s="338">
        <v>72</v>
      </c>
      <c r="I187" s="350" t="s">
        <v>995</v>
      </c>
      <c r="J187" s="350" t="s">
        <v>1123</v>
      </c>
      <c r="K187" s="338">
        <f t="shared" si="45"/>
        <v>15.5</v>
      </c>
      <c r="L187" s="351">
        <v>100</v>
      </c>
      <c r="M187" s="352">
        <f t="shared" si="43"/>
        <v>2225</v>
      </c>
      <c r="N187" s="338">
        <v>150</v>
      </c>
      <c r="O187" s="353" t="s">
        <v>589</v>
      </c>
      <c r="P187" s="368">
        <v>44643</v>
      </c>
      <c r="Q187" s="249"/>
      <c r="R187" s="250" t="s">
        <v>1008</v>
      </c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  <c r="AJ187" s="246"/>
      <c r="AK187" s="246"/>
      <c r="AL187" s="246"/>
    </row>
    <row r="188" spans="1:38" s="247" customFormat="1" ht="12.75" customHeight="1">
      <c r="A188" s="285">
        <v>32</v>
      </c>
      <c r="B188" s="357">
        <v>44642</v>
      </c>
      <c r="C188" s="356"/>
      <c r="D188" s="360" t="s">
        <v>1115</v>
      </c>
      <c r="E188" s="285" t="s">
        <v>591</v>
      </c>
      <c r="F188" s="285">
        <v>42</v>
      </c>
      <c r="G188" s="285">
        <v>27</v>
      </c>
      <c r="H188" s="338">
        <v>51</v>
      </c>
      <c r="I188" s="350" t="s">
        <v>1116</v>
      </c>
      <c r="J188" s="350" t="s">
        <v>797</v>
      </c>
      <c r="K188" s="338">
        <f t="shared" si="45"/>
        <v>9</v>
      </c>
      <c r="L188" s="351">
        <v>100</v>
      </c>
      <c r="M188" s="352">
        <f t="shared" si="43"/>
        <v>2600</v>
      </c>
      <c r="N188" s="338">
        <v>300</v>
      </c>
      <c r="O188" s="353" t="s">
        <v>589</v>
      </c>
      <c r="P188" s="368">
        <v>44643</v>
      </c>
      <c r="Q188" s="249"/>
      <c r="R188" s="250" t="s">
        <v>590</v>
      </c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  <c r="AJ188" s="246"/>
      <c r="AK188" s="246"/>
      <c r="AL188" s="246"/>
    </row>
    <row r="189" spans="1:38" s="247" customFormat="1" ht="12.75" customHeight="1">
      <c r="A189" s="285">
        <v>33</v>
      </c>
      <c r="B189" s="357">
        <v>44642</v>
      </c>
      <c r="C189" s="356"/>
      <c r="D189" s="360" t="s">
        <v>1117</v>
      </c>
      <c r="E189" s="285" t="s">
        <v>591</v>
      </c>
      <c r="F189" s="285">
        <v>41</v>
      </c>
      <c r="G189" s="285">
        <v>25</v>
      </c>
      <c r="H189" s="338">
        <v>49</v>
      </c>
      <c r="I189" s="350" t="s">
        <v>1116</v>
      </c>
      <c r="J189" s="350" t="s">
        <v>916</v>
      </c>
      <c r="K189" s="338">
        <f t="shared" si="45"/>
        <v>8</v>
      </c>
      <c r="L189" s="351">
        <v>100</v>
      </c>
      <c r="M189" s="352">
        <f t="shared" si="43"/>
        <v>1900</v>
      </c>
      <c r="N189" s="338">
        <v>250</v>
      </c>
      <c r="O189" s="353" t="s">
        <v>589</v>
      </c>
      <c r="P189" s="368">
        <v>44643</v>
      </c>
      <c r="Q189" s="249"/>
      <c r="R189" s="250" t="s">
        <v>590</v>
      </c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</row>
    <row r="190" spans="1:38" s="247" customFormat="1" ht="12.75" customHeight="1">
      <c r="A190" s="310">
        <v>34</v>
      </c>
      <c r="B190" s="358">
        <v>44642</v>
      </c>
      <c r="C190" s="402"/>
      <c r="D190" s="451" t="s">
        <v>1118</v>
      </c>
      <c r="E190" s="310" t="s">
        <v>591</v>
      </c>
      <c r="F190" s="310">
        <v>6.5</v>
      </c>
      <c r="G190" s="310">
        <v>2.8</v>
      </c>
      <c r="H190" s="311">
        <v>2.8</v>
      </c>
      <c r="I190" s="453" t="s">
        <v>1119</v>
      </c>
      <c r="J190" s="322" t="s">
        <v>1145</v>
      </c>
      <c r="K190" s="311">
        <f t="shared" ref="K190:K198" si="46">H190-F190</f>
        <v>-3.7</v>
      </c>
      <c r="L190" s="333">
        <v>100</v>
      </c>
      <c r="M190" s="334">
        <f>(K190*N190)-L190</f>
        <v>-4170</v>
      </c>
      <c r="N190" s="311">
        <v>1100</v>
      </c>
      <c r="O190" s="335" t="s">
        <v>601</v>
      </c>
      <c r="P190" s="380">
        <v>44644</v>
      </c>
      <c r="Q190" s="249"/>
      <c r="R190" s="250" t="s">
        <v>590</v>
      </c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  <c r="AJ190" s="246"/>
      <c r="AK190" s="246"/>
      <c r="AL190" s="246"/>
    </row>
    <row r="191" spans="1:38" s="247" customFormat="1" ht="12.75" customHeight="1">
      <c r="A191" s="285">
        <v>30</v>
      </c>
      <c r="B191" s="357">
        <v>44643</v>
      </c>
      <c r="C191" s="356"/>
      <c r="D191" s="360" t="s">
        <v>1108</v>
      </c>
      <c r="E191" s="285" t="s">
        <v>591</v>
      </c>
      <c r="F191" s="285">
        <v>167.5</v>
      </c>
      <c r="G191" s="285">
        <v>90</v>
      </c>
      <c r="H191" s="338">
        <v>192</v>
      </c>
      <c r="I191" s="350" t="s">
        <v>1109</v>
      </c>
      <c r="J191" s="350" t="s">
        <v>1125</v>
      </c>
      <c r="K191" s="338">
        <f t="shared" si="46"/>
        <v>24.5</v>
      </c>
      <c r="L191" s="351">
        <v>100</v>
      </c>
      <c r="M191" s="352">
        <f>(K191*N191)-L191</f>
        <v>1125</v>
      </c>
      <c r="N191" s="338">
        <v>50</v>
      </c>
      <c r="O191" s="353" t="s">
        <v>589</v>
      </c>
      <c r="P191" s="368">
        <v>44643</v>
      </c>
      <c r="Q191" s="249"/>
      <c r="R191" s="250" t="s">
        <v>590</v>
      </c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  <c r="AJ191" s="246"/>
      <c r="AK191" s="246"/>
      <c r="AL191" s="246"/>
    </row>
    <row r="192" spans="1:38" s="247" customFormat="1" ht="12.75" customHeight="1">
      <c r="A192" s="310">
        <v>31</v>
      </c>
      <c r="B192" s="358">
        <v>44643</v>
      </c>
      <c r="C192" s="402"/>
      <c r="D192" s="451" t="s">
        <v>1115</v>
      </c>
      <c r="E192" s="310" t="s">
        <v>591</v>
      </c>
      <c r="F192" s="310">
        <v>36</v>
      </c>
      <c r="G192" s="310">
        <v>20</v>
      </c>
      <c r="H192" s="311">
        <v>20</v>
      </c>
      <c r="I192" s="453" t="s">
        <v>1116</v>
      </c>
      <c r="J192" s="322" t="s">
        <v>1083</v>
      </c>
      <c r="K192" s="311">
        <f t="shared" si="46"/>
        <v>-16</v>
      </c>
      <c r="L192" s="333">
        <v>100</v>
      </c>
      <c r="M192" s="334">
        <f>(K192*N192)-L192</f>
        <v>-4900</v>
      </c>
      <c r="N192" s="311">
        <v>300</v>
      </c>
      <c r="O192" s="335" t="s">
        <v>601</v>
      </c>
      <c r="P192" s="380">
        <v>44644</v>
      </c>
      <c r="Q192" s="249"/>
      <c r="R192" s="250" t="s">
        <v>590</v>
      </c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6"/>
      <c r="AL192" s="246"/>
    </row>
    <row r="193" spans="1:38" s="247" customFormat="1" ht="12.75" customHeight="1">
      <c r="A193" s="310">
        <v>32</v>
      </c>
      <c r="B193" s="358">
        <v>44643</v>
      </c>
      <c r="C193" s="402"/>
      <c r="D193" s="451" t="s">
        <v>1128</v>
      </c>
      <c r="E193" s="310" t="s">
        <v>591</v>
      </c>
      <c r="F193" s="310">
        <v>1.1000000000000001</v>
      </c>
      <c r="G193" s="310">
        <v>0</v>
      </c>
      <c r="H193" s="311">
        <v>0</v>
      </c>
      <c r="I193" s="453" t="s">
        <v>1129</v>
      </c>
      <c r="J193" s="322" t="s">
        <v>1250</v>
      </c>
      <c r="K193" s="311">
        <f t="shared" si="46"/>
        <v>-1.1000000000000001</v>
      </c>
      <c r="L193" s="333">
        <v>100</v>
      </c>
      <c r="M193" s="334">
        <f t="shared" ref="M193" si="47">(K193*N193)-L193</f>
        <v>-3840.0000000000005</v>
      </c>
      <c r="N193" s="311">
        <v>3400</v>
      </c>
      <c r="O193" s="335" t="s">
        <v>601</v>
      </c>
      <c r="P193" s="380">
        <v>44651</v>
      </c>
      <c r="Q193" s="249"/>
      <c r="R193" s="250" t="s">
        <v>1008</v>
      </c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  <c r="AJ193" s="246"/>
      <c r="AK193" s="246"/>
      <c r="AL193" s="246"/>
    </row>
    <row r="194" spans="1:38" s="247" customFormat="1" ht="12.75" customHeight="1">
      <c r="A194" s="285">
        <v>33</v>
      </c>
      <c r="B194" s="357">
        <v>44644</v>
      </c>
      <c r="C194" s="356"/>
      <c r="D194" s="360" t="s">
        <v>1136</v>
      </c>
      <c r="E194" s="285" t="s">
        <v>591</v>
      </c>
      <c r="F194" s="285">
        <v>36.5</v>
      </c>
      <c r="G194" s="285"/>
      <c r="H194" s="338">
        <v>63.5</v>
      </c>
      <c r="I194" s="452" t="s">
        <v>1137</v>
      </c>
      <c r="J194" s="350" t="s">
        <v>1141</v>
      </c>
      <c r="K194" s="338">
        <f t="shared" si="46"/>
        <v>27</v>
      </c>
      <c r="L194" s="351">
        <v>100</v>
      </c>
      <c r="M194" s="352">
        <f>(K194*N194)-L194</f>
        <v>1250</v>
      </c>
      <c r="N194" s="338">
        <v>50</v>
      </c>
      <c r="O194" s="353" t="s">
        <v>589</v>
      </c>
      <c r="P194" s="357">
        <v>44644</v>
      </c>
      <c r="Q194" s="249"/>
      <c r="R194" s="250" t="s">
        <v>1008</v>
      </c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  <c r="AJ194" s="246"/>
      <c r="AK194" s="246"/>
      <c r="AL194" s="246"/>
    </row>
    <row r="195" spans="1:38" s="247" customFormat="1" ht="12.75" customHeight="1">
      <c r="A195" s="285">
        <v>34</v>
      </c>
      <c r="B195" s="357">
        <v>44644</v>
      </c>
      <c r="C195" s="356"/>
      <c r="D195" s="360" t="s">
        <v>1138</v>
      </c>
      <c r="E195" s="285" t="s">
        <v>591</v>
      </c>
      <c r="F195" s="285">
        <v>31.5</v>
      </c>
      <c r="G195" s="285"/>
      <c r="H195" s="338">
        <v>54.5</v>
      </c>
      <c r="I195" s="452" t="s">
        <v>865</v>
      </c>
      <c r="J195" s="350" t="s">
        <v>1005</v>
      </c>
      <c r="K195" s="338">
        <f t="shared" si="46"/>
        <v>23</v>
      </c>
      <c r="L195" s="351">
        <v>100</v>
      </c>
      <c r="M195" s="352">
        <f>(K195*N195)-L195</f>
        <v>1050</v>
      </c>
      <c r="N195" s="338">
        <v>50</v>
      </c>
      <c r="O195" s="353" t="s">
        <v>589</v>
      </c>
      <c r="P195" s="357">
        <v>44644</v>
      </c>
      <c r="Q195" s="249"/>
      <c r="R195" s="250" t="s">
        <v>1008</v>
      </c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  <c r="AJ195" s="246"/>
      <c r="AK195" s="246"/>
      <c r="AL195" s="246"/>
    </row>
    <row r="196" spans="1:38" s="247" customFormat="1" ht="12.75" customHeight="1">
      <c r="A196" s="285">
        <v>35</v>
      </c>
      <c r="B196" s="357">
        <v>44644</v>
      </c>
      <c r="C196" s="356"/>
      <c r="D196" s="360" t="s">
        <v>1139</v>
      </c>
      <c r="E196" s="285" t="s">
        <v>591</v>
      </c>
      <c r="F196" s="285">
        <v>32.5</v>
      </c>
      <c r="G196" s="285">
        <v>15</v>
      </c>
      <c r="H196" s="338">
        <v>48.5</v>
      </c>
      <c r="I196" s="452" t="s">
        <v>1140</v>
      </c>
      <c r="J196" s="350" t="s">
        <v>1142</v>
      </c>
      <c r="K196" s="338">
        <f t="shared" si="46"/>
        <v>16</v>
      </c>
      <c r="L196" s="351">
        <v>100</v>
      </c>
      <c r="M196" s="352">
        <f>(K196*N196)-L196</f>
        <v>3900</v>
      </c>
      <c r="N196" s="338">
        <v>250</v>
      </c>
      <c r="O196" s="353" t="s">
        <v>589</v>
      </c>
      <c r="P196" s="357">
        <v>44644</v>
      </c>
      <c r="Q196" s="249"/>
      <c r="R196" s="250" t="s">
        <v>1008</v>
      </c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  <c r="AJ196" s="246"/>
      <c r="AK196" s="246"/>
      <c r="AL196" s="246"/>
    </row>
    <row r="197" spans="1:38" s="247" customFormat="1" ht="12.75" customHeight="1">
      <c r="A197" s="285">
        <v>36</v>
      </c>
      <c r="B197" s="357">
        <v>44645</v>
      </c>
      <c r="C197" s="356"/>
      <c r="D197" s="360" t="s">
        <v>1144</v>
      </c>
      <c r="E197" s="285" t="s">
        <v>591</v>
      </c>
      <c r="F197" s="285">
        <v>51</v>
      </c>
      <c r="G197" s="285">
        <v>25</v>
      </c>
      <c r="H197" s="338">
        <v>67</v>
      </c>
      <c r="I197" s="452" t="s">
        <v>865</v>
      </c>
      <c r="J197" s="350" t="s">
        <v>1142</v>
      </c>
      <c r="K197" s="338">
        <f t="shared" si="46"/>
        <v>16</v>
      </c>
      <c r="L197" s="351">
        <v>100</v>
      </c>
      <c r="M197" s="352">
        <f>(K197*N197)-L197</f>
        <v>2300</v>
      </c>
      <c r="N197" s="338">
        <v>150</v>
      </c>
      <c r="O197" s="353" t="s">
        <v>589</v>
      </c>
      <c r="P197" s="357">
        <v>44645</v>
      </c>
      <c r="Q197" s="249"/>
      <c r="R197" s="250" t="s">
        <v>1008</v>
      </c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  <c r="AJ197" s="246"/>
      <c r="AK197" s="246"/>
      <c r="AL197" s="246"/>
    </row>
    <row r="198" spans="1:38" s="247" customFormat="1" ht="12.75" customHeight="1">
      <c r="A198" s="285">
        <v>37</v>
      </c>
      <c r="B198" s="357">
        <v>44645</v>
      </c>
      <c r="C198" s="356"/>
      <c r="D198" s="360" t="s">
        <v>1156</v>
      </c>
      <c r="E198" s="285" t="s">
        <v>591</v>
      </c>
      <c r="F198" s="285">
        <v>43</v>
      </c>
      <c r="G198" s="285">
        <v>20</v>
      </c>
      <c r="H198" s="338">
        <v>47</v>
      </c>
      <c r="I198" s="452" t="s">
        <v>1061</v>
      </c>
      <c r="J198" s="350" t="s">
        <v>1007</v>
      </c>
      <c r="K198" s="338">
        <f t="shared" si="46"/>
        <v>4</v>
      </c>
      <c r="L198" s="351">
        <v>100</v>
      </c>
      <c r="M198" s="352">
        <f>(K198*N198)-L198</f>
        <v>900</v>
      </c>
      <c r="N198" s="338">
        <v>250</v>
      </c>
      <c r="O198" s="353" t="s">
        <v>589</v>
      </c>
      <c r="P198" s="357">
        <v>44648</v>
      </c>
      <c r="Q198" s="249"/>
      <c r="R198" s="250" t="s">
        <v>590</v>
      </c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  <c r="AJ198" s="246"/>
      <c r="AK198" s="246"/>
      <c r="AL198" s="246"/>
    </row>
    <row r="199" spans="1:38" s="247" customFormat="1" ht="12.75" customHeight="1">
      <c r="A199" s="285">
        <v>38</v>
      </c>
      <c r="B199" s="357">
        <v>44648</v>
      </c>
      <c r="C199" s="356"/>
      <c r="D199" s="360" t="s">
        <v>1170</v>
      </c>
      <c r="E199" s="285" t="s">
        <v>591</v>
      </c>
      <c r="F199" s="285">
        <v>90</v>
      </c>
      <c r="G199" s="285">
        <v>48</v>
      </c>
      <c r="H199" s="338">
        <v>112</v>
      </c>
      <c r="I199" s="452" t="s">
        <v>1171</v>
      </c>
      <c r="J199" s="350" t="s">
        <v>1174</v>
      </c>
      <c r="K199" s="338">
        <f t="shared" ref="K199:K200" si="48">H199-F199</f>
        <v>22</v>
      </c>
      <c r="L199" s="351">
        <v>100</v>
      </c>
      <c r="M199" s="352">
        <f t="shared" ref="M199:M200" si="49">(K199*N199)-L199</f>
        <v>1000</v>
      </c>
      <c r="N199" s="338">
        <v>50</v>
      </c>
      <c r="O199" s="353" t="s">
        <v>589</v>
      </c>
      <c r="P199" s="357">
        <v>44648</v>
      </c>
      <c r="Q199" s="249"/>
      <c r="R199" s="250" t="s">
        <v>590</v>
      </c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  <c r="AJ199" s="246"/>
      <c r="AK199" s="246"/>
      <c r="AL199" s="246"/>
    </row>
    <row r="200" spans="1:38" s="247" customFormat="1" ht="12.75" customHeight="1">
      <c r="A200" s="285">
        <v>39</v>
      </c>
      <c r="B200" s="357">
        <v>44648</v>
      </c>
      <c r="C200" s="356"/>
      <c r="D200" s="360" t="s">
        <v>1172</v>
      </c>
      <c r="E200" s="285" t="s">
        <v>591</v>
      </c>
      <c r="F200" s="285">
        <v>335</v>
      </c>
      <c r="G200" s="285">
        <v>240</v>
      </c>
      <c r="H200" s="338">
        <v>392.5</v>
      </c>
      <c r="I200" s="452" t="s">
        <v>1173</v>
      </c>
      <c r="J200" s="350" t="s">
        <v>1066</v>
      </c>
      <c r="K200" s="338">
        <f t="shared" si="48"/>
        <v>57.5</v>
      </c>
      <c r="L200" s="351">
        <v>100</v>
      </c>
      <c r="M200" s="352">
        <f t="shared" si="49"/>
        <v>1337.5</v>
      </c>
      <c r="N200" s="338">
        <v>25</v>
      </c>
      <c r="O200" s="353" t="s">
        <v>589</v>
      </c>
      <c r="P200" s="357">
        <v>44648</v>
      </c>
      <c r="Q200" s="249"/>
      <c r="R200" s="250" t="s">
        <v>1008</v>
      </c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  <c r="AJ200" s="246"/>
      <c r="AK200" s="246"/>
      <c r="AL200" s="246"/>
    </row>
    <row r="201" spans="1:38" s="247" customFormat="1" ht="12.75" customHeight="1">
      <c r="A201" s="285">
        <v>40</v>
      </c>
      <c r="B201" s="357">
        <v>44649</v>
      </c>
      <c r="C201" s="356"/>
      <c r="D201" s="360" t="s">
        <v>1212</v>
      </c>
      <c r="E201" s="285" t="s">
        <v>591</v>
      </c>
      <c r="F201" s="285">
        <v>315</v>
      </c>
      <c r="G201" s="285">
        <v>210</v>
      </c>
      <c r="H201" s="338">
        <v>365</v>
      </c>
      <c r="I201" s="452" t="s">
        <v>1173</v>
      </c>
      <c r="J201" s="350" t="s">
        <v>1042</v>
      </c>
      <c r="K201" s="338">
        <f t="shared" ref="K201" si="50">H201-F201</f>
        <v>50</v>
      </c>
      <c r="L201" s="351">
        <v>100</v>
      </c>
      <c r="M201" s="352">
        <f t="shared" ref="M201" si="51">(K201*N201)-L201</f>
        <v>1150</v>
      </c>
      <c r="N201" s="338">
        <v>25</v>
      </c>
      <c r="O201" s="353" t="s">
        <v>589</v>
      </c>
      <c r="P201" s="357">
        <v>44649</v>
      </c>
      <c r="Q201" s="249"/>
      <c r="R201" s="250" t="s">
        <v>1008</v>
      </c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  <c r="AJ201" s="246"/>
      <c r="AK201" s="246"/>
      <c r="AL201" s="246"/>
    </row>
    <row r="202" spans="1:38" s="247" customFormat="1" ht="12.75" customHeight="1">
      <c r="A202" s="285">
        <v>41</v>
      </c>
      <c r="B202" s="357">
        <v>44650</v>
      </c>
      <c r="C202" s="356"/>
      <c r="D202" s="360" t="s">
        <v>1210</v>
      </c>
      <c r="E202" s="285" t="s">
        <v>591</v>
      </c>
      <c r="F202" s="285">
        <v>62.5</v>
      </c>
      <c r="G202" s="285">
        <v>37</v>
      </c>
      <c r="H202" s="338">
        <v>77</v>
      </c>
      <c r="I202" s="452" t="s">
        <v>1211</v>
      </c>
      <c r="J202" s="350" t="s">
        <v>936</v>
      </c>
      <c r="K202" s="338">
        <f t="shared" ref="K202" si="52">H202-F202</f>
        <v>14.5</v>
      </c>
      <c r="L202" s="351">
        <v>100</v>
      </c>
      <c r="M202" s="352">
        <f t="shared" ref="M202" si="53">(K202*N202)-L202</f>
        <v>625</v>
      </c>
      <c r="N202" s="338">
        <v>50</v>
      </c>
      <c r="O202" s="353" t="s">
        <v>589</v>
      </c>
      <c r="P202" s="357">
        <v>44650</v>
      </c>
      <c r="Q202" s="249"/>
      <c r="R202" s="250" t="s">
        <v>590</v>
      </c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  <c r="AJ202" s="246"/>
      <c r="AK202" s="246"/>
      <c r="AL202" s="246"/>
    </row>
    <row r="203" spans="1:38" s="247" customFormat="1" ht="12.75" customHeight="1">
      <c r="A203" s="285">
        <v>42</v>
      </c>
      <c r="B203" s="357">
        <v>44650</v>
      </c>
      <c r="C203" s="356"/>
      <c r="D203" s="360" t="s">
        <v>1213</v>
      </c>
      <c r="E203" s="285" t="s">
        <v>591</v>
      </c>
      <c r="F203" s="285">
        <v>205</v>
      </c>
      <c r="G203" s="285">
        <v>95</v>
      </c>
      <c r="H203" s="338">
        <v>255</v>
      </c>
      <c r="I203" s="452" t="s">
        <v>1214</v>
      </c>
      <c r="J203" s="350" t="s">
        <v>1042</v>
      </c>
      <c r="K203" s="338">
        <f t="shared" ref="K203:K204" si="54">H203-F203</f>
        <v>50</v>
      </c>
      <c r="L203" s="351">
        <v>100</v>
      </c>
      <c r="M203" s="352">
        <f t="shared" ref="M203:M204" si="55">(K203*N203)-L203</f>
        <v>1150</v>
      </c>
      <c r="N203" s="338">
        <v>25</v>
      </c>
      <c r="O203" s="353" t="s">
        <v>589</v>
      </c>
      <c r="P203" s="357">
        <v>44650</v>
      </c>
      <c r="Q203" s="249"/>
      <c r="R203" s="250" t="s">
        <v>590</v>
      </c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  <c r="AJ203" s="246"/>
      <c r="AK203" s="246"/>
      <c r="AL203" s="246"/>
    </row>
    <row r="204" spans="1:38" s="247" customFormat="1" ht="12.75" customHeight="1">
      <c r="A204" s="285">
        <v>43</v>
      </c>
      <c r="B204" s="357">
        <v>44650</v>
      </c>
      <c r="C204" s="356"/>
      <c r="D204" s="360" t="s">
        <v>1215</v>
      </c>
      <c r="E204" s="285" t="s">
        <v>591</v>
      </c>
      <c r="F204" s="285">
        <v>52</v>
      </c>
      <c r="G204" s="285">
        <v>18</v>
      </c>
      <c r="H204" s="338">
        <v>76</v>
      </c>
      <c r="I204" s="452" t="s">
        <v>1211</v>
      </c>
      <c r="J204" s="350" t="s">
        <v>977</v>
      </c>
      <c r="K204" s="338">
        <f t="shared" si="54"/>
        <v>24</v>
      </c>
      <c r="L204" s="351">
        <v>100</v>
      </c>
      <c r="M204" s="352">
        <f t="shared" si="55"/>
        <v>1100</v>
      </c>
      <c r="N204" s="338">
        <v>50</v>
      </c>
      <c r="O204" s="353" t="s">
        <v>589</v>
      </c>
      <c r="P204" s="357">
        <v>44650</v>
      </c>
      <c r="Q204" s="249"/>
      <c r="R204" s="250" t="s">
        <v>590</v>
      </c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  <c r="AJ204" s="246"/>
      <c r="AK204" s="246"/>
      <c r="AL204" s="246"/>
    </row>
    <row r="205" spans="1:38" s="247" customFormat="1" ht="12.75" customHeight="1">
      <c r="A205" s="285">
        <v>44</v>
      </c>
      <c r="B205" s="357">
        <v>44650</v>
      </c>
      <c r="C205" s="356"/>
      <c r="D205" s="360" t="s">
        <v>1216</v>
      </c>
      <c r="E205" s="285" t="s">
        <v>591</v>
      </c>
      <c r="F205" s="285">
        <v>190</v>
      </c>
      <c r="G205" s="285">
        <v>90</v>
      </c>
      <c r="H205" s="338">
        <v>230</v>
      </c>
      <c r="I205" s="452" t="s">
        <v>1214</v>
      </c>
      <c r="J205" s="350" t="s">
        <v>977</v>
      </c>
      <c r="K205" s="338">
        <f t="shared" ref="K205:K207" si="56">H205-F205</f>
        <v>40</v>
      </c>
      <c r="L205" s="351">
        <v>100</v>
      </c>
      <c r="M205" s="352">
        <f t="shared" ref="M205:M207" si="57">(K205*N205)-L205</f>
        <v>900</v>
      </c>
      <c r="N205" s="338">
        <v>25</v>
      </c>
      <c r="O205" s="353" t="s">
        <v>589</v>
      </c>
      <c r="P205" s="357">
        <v>44651</v>
      </c>
      <c r="Q205" s="249"/>
      <c r="R205" s="250" t="s">
        <v>1008</v>
      </c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  <c r="AJ205" s="246"/>
      <c r="AK205" s="246"/>
      <c r="AL205" s="246"/>
    </row>
    <row r="206" spans="1:38" s="247" customFormat="1" ht="12.75" customHeight="1">
      <c r="A206" s="479">
        <v>45</v>
      </c>
      <c r="B206" s="358">
        <v>44650</v>
      </c>
      <c r="C206" s="402"/>
      <c r="D206" s="480" t="s">
        <v>1215</v>
      </c>
      <c r="E206" s="479" t="s">
        <v>591</v>
      </c>
      <c r="F206" s="479">
        <v>70</v>
      </c>
      <c r="G206" s="479">
        <v>19</v>
      </c>
      <c r="H206" s="481">
        <v>19</v>
      </c>
      <c r="I206" s="482" t="s">
        <v>1217</v>
      </c>
      <c r="J206" s="322" t="s">
        <v>1245</v>
      </c>
      <c r="K206" s="311">
        <f t="shared" si="56"/>
        <v>-51</v>
      </c>
      <c r="L206" s="333">
        <v>100</v>
      </c>
      <c r="M206" s="334">
        <f t="shared" si="57"/>
        <v>-2650</v>
      </c>
      <c r="N206" s="311">
        <v>50</v>
      </c>
      <c r="O206" s="335" t="s">
        <v>601</v>
      </c>
      <c r="P206" s="380">
        <v>44651</v>
      </c>
      <c r="Q206" s="249"/>
      <c r="R206" s="250" t="s">
        <v>590</v>
      </c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  <c r="AJ206" s="246"/>
      <c r="AK206" s="246"/>
      <c r="AL206" s="246"/>
    </row>
    <row r="207" spans="1:38" s="247" customFormat="1" ht="12.75" customHeight="1">
      <c r="A207" s="479">
        <v>46</v>
      </c>
      <c r="B207" s="483">
        <v>44651</v>
      </c>
      <c r="C207" s="402"/>
      <c r="D207" s="451" t="s">
        <v>1216</v>
      </c>
      <c r="E207" s="310" t="s">
        <v>591</v>
      </c>
      <c r="F207" s="310">
        <v>160</v>
      </c>
      <c r="G207" s="310">
        <v>50</v>
      </c>
      <c r="H207" s="481">
        <v>50</v>
      </c>
      <c r="I207" s="482" t="s">
        <v>1244</v>
      </c>
      <c r="J207" s="322" t="s">
        <v>1249</v>
      </c>
      <c r="K207" s="311">
        <f t="shared" si="56"/>
        <v>-110</v>
      </c>
      <c r="L207" s="333">
        <v>100</v>
      </c>
      <c r="M207" s="334">
        <f t="shared" si="57"/>
        <v>-2850</v>
      </c>
      <c r="N207" s="311">
        <v>25</v>
      </c>
      <c r="O207" s="335" t="s">
        <v>601</v>
      </c>
      <c r="P207" s="380">
        <v>44651</v>
      </c>
      <c r="Q207" s="249"/>
      <c r="R207" s="250" t="s">
        <v>590</v>
      </c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  <c r="AJ207" s="246"/>
      <c r="AK207" s="246"/>
      <c r="AL207" s="246"/>
    </row>
    <row r="208" spans="1:38" s="247" customFormat="1" ht="12.75" customHeight="1">
      <c r="A208" s="463"/>
      <c r="B208" s="462"/>
      <c r="C208" s="465"/>
      <c r="D208" s="466"/>
      <c r="E208" s="463"/>
      <c r="F208" s="463"/>
      <c r="G208" s="463"/>
      <c r="H208" s="464"/>
      <c r="I208" s="467"/>
      <c r="J208" s="464"/>
      <c r="K208" s="464"/>
      <c r="L208" s="468"/>
      <c r="M208" s="469"/>
      <c r="N208" s="464"/>
      <c r="O208" s="470"/>
      <c r="P208" s="462"/>
      <c r="Q208" s="249"/>
      <c r="R208" s="250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  <c r="AJ208" s="246"/>
      <c r="AK208" s="246"/>
      <c r="AL208" s="246"/>
    </row>
    <row r="209" spans="1:38" s="301" customFormat="1" ht="12.75" customHeight="1">
      <c r="A209" s="471"/>
      <c r="B209" s="471"/>
      <c r="C209" s="471"/>
      <c r="D209" s="471"/>
      <c r="E209" s="471"/>
      <c r="F209" s="463"/>
      <c r="G209" s="471"/>
      <c r="H209" s="471"/>
      <c r="I209" s="471"/>
      <c r="J209" s="471"/>
      <c r="K209" s="464"/>
      <c r="L209" s="468"/>
      <c r="M209" s="469"/>
      <c r="N209" s="464"/>
      <c r="O209" s="470"/>
      <c r="P209" s="472"/>
      <c r="Q209" s="298"/>
      <c r="R209" s="299"/>
      <c r="S209" s="298"/>
      <c r="T209" s="298"/>
      <c r="U209" s="298"/>
      <c r="V209" s="298"/>
      <c r="W209" s="298"/>
      <c r="X209" s="298"/>
      <c r="Y209" s="298"/>
      <c r="Z209" s="298"/>
      <c r="AA209" s="298"/>
      <c r="AB209" s="298"/>
      <c r="AC209" s="298"/>
      <c r="AD209" s="298"/>
      <c r="AE209" s="298"/>
      <c r="AF209" s="300"/>
      <c r="AG209" s="300"/>
      <c r="AH209" s="300"/>
      <c r="AI209" s="300"/>
      <c r="AJ209" s="300"/>
      <c r="AK209" s="300"/>
      <c r="AL209" s="300"/>
    </row>
    <row r="210" spans="1:38" ht="14.25" customHeight="1">
      <c r="A210" s="151"/>
      <c r="B210" s="156"/>
      <c r="C210" s="156"/>
      <c r="D210" s="157"/>
      <c r="E210" s="151"/>
      <c r="F210" s="158"/>
      <c r="G210" s="151"/>
      <c r="H210" s="151"/>
      <c r="I210" s="151"/>
      <c r="J210" s="156"/>
      <c r="K210" s="159"/>
      <c r="L210" s="151"/>
      <c r="M210" s="151"/>
      <c r="N210" s="151"/>
      <c r="O210" s="160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>
      <c r="A211" s="94" t="s">
        <v>613</v>
      </c>
      <c r="B211" s="161"/>
      <c r="C211" s="161"/>
      <c r="D211" s="162"/>
      <c r="E211" s="135"/>
      <c r="F211" s="6"/>
      <c r="G211" s="6"/>
      <c r="H211" s="136"/>
      <c r="I211" s="163"/>
      <c r="J211" s="1"/>
      <c r="K211" s="6"/>
      <c r="L211" s="6"/>
      <c r="M211" s="6"/>
      <c r="N211" s="1"/>
      <c r="O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38" ht="38.25" customHeight="1">
      <c r="A212" s="95" t="s">
        <v>16</v>
      </c>
      <c r="B212" s="96" t="s">
        <v>566</v>
      </c>
      <c r="C212" s="96"/>
      <c r="D212" s="97" t="s">
        <v>577</v>
      </c>
      <c r="E212" s="96" t="s">
        <v>578</v>
      </c>
      <c r="F212" s="96" t="s">
        <v>579</v>
      </c>
      <c r="G212" s="96" t="s">
        <v>580</v>
      </c>
      <c r="H212" s="96" t="s">
        <v>581</v>
      </c>
      <c r="I212" s="96" t="s">
        <v>582</v>
      </c>
      <c r="J212" s="95" t="s">
        <v>583</v>
      </c>
      <c r="K212" s="139" t="s">
        <v>600</v>
      </c>
      <c r="L212" s="140" t="s">
        <v>585</v>
      </c>
      <c r="M212" s="98" t="s">
        <v>586</v>
      </c>
      <c r="N212" s="96" t="s">
        <v>587</v>
      </c>
      <c r="O212" s="97" t="s">
        <v>588</v>
      </c>
      <c r="P212" s="96" t="s">
        <v>820</v>
      </c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38" s="247" customFormat="1" ht="14.25" customHeight="1">
      <c r="A213" s="271">
        <v>1</v>
      </c>
      <c r="B213" s="272">
        <v>44488</v>
      </c>
      <c r="C213" s="273"/>
      <c r="D213" s="274" t="s">
        <v>137</v>
      </c>
      <c r="E213" s="275" t="s">
        <v>1063</v>
      </c>
      <c r="F213" s="276">
        <v>235.25</v>
      </c>
      <c r="G213" s="276">
        <v>198</v>
      </c>
      <c r="H213" s="275"/>
      <c r="I213" s="277" t="s">
        <v>825</v>
      </c>
      <c r="J213" s="278" t="s">
        <v>592</v>
      </c>
      <c r="K213" s="278"/>
      <c r="L213" s="279"/>
      <c r="M213" s="280"/>
      <c r="N213" s="278"/>
      <c r="O213" s="281"/>
      <c r="P213" s="278"/>
      <c r="Q213" s="246"/>
      <c r="R213" s="1" t="s">
        <v>590</v>
      </c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  <c r="AJ213" s="246"/>
      <c r="AK213" s="246"/>
      <c r="AL213" s="246"/>
    </row>
    <row r="214" spans="1:38" s="247" customFormat="1" ht="12.75" customHeight="1">
      <c r="A214" s="381">
        <v>2</v>
      </c>
      <c r="B214" s="368">
        <v>44599</v>
      </c>
      <c r="C214" s="382"/>
      <c r="D214" s="383" t="s">
        <v>71</v>
      </c>
      <c r="E214" s="384" t="s">
        <v>591</v>
      </c>
      <c r="F214" s="381">
        <v>200</v>
      </c>
      <c r="G214" s="381">
        <v>183</v>
      </c>
      <c r="H214" s="384">
        <v>224</v>
      </c>
      <c r="I214" s="385" t="s">
        <v>860</v>
      </c>
      <c r="J214" s="386" t="s">
        <v>977</v>
      </c>
      <c r="K214" s="386">
        <f>H214-F214</f>
        <v>24</v>
      </c>
      <c r="L214" s="387">
        <f>(F214*-0.7)/100</f>
        <v>-1.4</v>
      </c>
      <c r="M214" s="388">
        <f>(K214+L214)/F214</f>
        <v>0.113</v>
      </c>
      <c r="N214" s="386" t="s">
        <v>589</v>
      </c>
      <c r="O214" s="389">
        <v>44624</v>
      </c>
      <c r="P214" s="403"/>
      <c r="Q214" s="246"/>
      <c r="R214" s="246" t="s">
        <v>590</v>
      </c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  <c r="AJ214" s="246"/>
      <c r="AK214" s="246"/>
      <c r="AL214" s="246"/>
    </row>
    <row r="215" spans="1:38" ht="14.25" customHeight="1">
      <c r="A215" s="164">
        <v>3</v>
      </c>
      <c r="B215" s="141">
        <v>44651</v>
      </c>
      <c r="C215" s="165"/>
      <c r="D215" s="100" t="s">
        <v>437</v>
      </c>
      <c r="E215" s="166" t="s">
        <v>591</v>
      </c>
      <c r="F215" s="166" t="s">
        <v>1246</v>
      </c>
      <c r="G215" s="166">
        <v>348</v>
      </c>
      <c r="H215" s="166"/>
      <c r="I215" s="166" t="s">
        <v>1247</v>
      </c>
      <c r="J215" s="166" t="s">
        <v>592</v>
      </c>
      <c r="K215" s="167"/>
      <c r="L215" s="168"/>
      <c r="M215" s="166"/>
      <c r="N215" s="169"/>
      <c r="O215" s="170"/>
      <c r="P215" s="170"/>
      <c r="R215" s="6" t="s">
        <v>590</v>
      </c>
      <c r="S215" s="41"/>
      <c r="T215" s="1"/>
      <c r="U215" s="1"/>
      <c r="V215" s="1"/>
      <c r="W215" s="1"/>
      <c r="X215" s="1"/>
      <c r="Y215" s="1"/>
      <c r="Z215" s="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</row>
    <row r="216" spans="1:38" ht="12.75" customHeight="1">
      <c r="A216" s="119" t="s">
        <v>593</v>
      </c>
      <c r="B216" s="119"/>
      <c r="C216" s="119"/>
      <c r="D216" s="119"/>
      <c r="E216" s="41"/>
      <c r="F216" s="127" t="s">
        <v>595</v>
      </c>
      <c r="G216" s="56"/>
      <c r="H216" s="56"/>
      <c r="I216" s="56"/>
      <c r="J216" s="6"/>
      <c r="K216" s="145"/>
      <c r="L216" s="146"/>
      <c r="M216" s="6"/>
      <c r="N216" s="109"/>
      <c r="O216" s="171"/>
      <c r="P216" s="1"/>
      <c r="Q216" s="1"/>
      <c r="R216" s="6"/>
      <c r="S216" s="1"/>
      <c r="T216" s="1"/>
      <c r="U216" s="1"/>
      <c r="V216" s="1"/>
      <c r="W216" s="1"/>
      <c r="X216" s="1"/>
      <c r="Y216" s="1"/>
    </row>
    <row r="217" spans="1:38" ht="12.75" customHeight="1">
      <c r="A217" s="126" t="s">
        <v>594</v>
      </c>
      <c r="B217" s="119"/>
      <c r="C217" s="119"/>
      <c r="D217" s="119"/>
      <c r="E217" s="6"/>
      <c r="F217" s="127" t="s">
        <v>597</v>
      </c>
      <c r="G217" s="6"/>
      <c r="H217" s="6" t="s">
        <v>816</v>
      </c>
      <c r="I217" s="6"/>
      <c r="J217" s="1"/>
      <c r="K217" s="6"/>
      <c r="L217" s="6"/>
      <c r="M217" s="6"/>
      <c r="N217" s="1"/>
      <c r="O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38" ht="12.75" customHeight="1">
      <c r="A218" s="126"/>
      <c r="B218" s="119"/>
      <c r="C218" s="119"/>
      <c r="D218" s="119"/>
      <c r="E218" s="6"/>
      <c r="F218" s="127"/>
      <c r="G218" s="6"/>
      <c r="H218" s="6"/>
      <c r="I218" s="6"/>
      <c r="J218" s="1"/>
      <c r="K218" s="6"/>
      <c r="L218" s="6"/>
      <c r="M218" s="6"/>
      <c r="N218" s="1"/>
      <c r="O218" s="1"/>
      <c r="Q218" s="1"/>
      <c r="R218" s="56"/>
      <c r="S218" s="1"/>
      <c r="T218" s="1"/>
      <c r="U218" s="1"/>
      <c r="V218" s="1"/>
      <c r="W218" s="1"/>
      <c r="X218" s="1"/>
      <c r="Y218" s="1"/>
      <c r="Z218" s="1"/>
    </row>
    <row r="219" spans="1:38" ht="12.75" customHeight="1">
      <c r="A219" s="1"/>
      <c r="B219" s="134" t="s">
        <v>614</v>
      </c>
      <c r="C219" s="134"/>
      <c r="D219" s="134"/>
      <c r="E219" s="134"/>
      <c r="F219" s="135"/>
      <c r="G219" s="6"/>
      <c r="H219" s="6"/>
      <c r="I219" s="136"/>
      <c r="J219" s="137"/>
      <c r="K219" s="138"/>
      <c r="L219" s="137"/>
      <c r="M219" s="6"/>
      <c r="N219" s="1"/>
      <c r="O219" s="1"/>
      <c r="Q219" s="1"/>
      <c r="R219" s="56"/>
      <c r="S219" s="1"/>
      <c r="T219" s="1"/>
      <c r="U219" s="1"/>
      <c r="V219" s="1"/>
      <c r="W219" s="1"/>
      <c r="X219" s="1"/>
      <c r="Y219" s="1"/>
      <c r="Z219" s="1"/>
    </row>
    <row r="220" spans="1:38" ht="38.25" customHeight="1">
      <c r="A220" s="95" t="s">
        <v>16</v>
      </c>
      <c r="B220" s="96" t="s">
        <v>566</v>
      </c>
      <c r="C220" s="96"/>
      <c r="D220" s="97" t="s">
        <v>577</v>
      </c>
      <c r="E220" s="96" t="s">
        <v>578</v>
      </c>
      <c r="F220" s="96" t="s">
        <v>579</v>
      </c>
      <c r="G220" s="96" t="s">
        <v>599</v>
      </c>
      <c r="H220" s="96" t="s">
        <v>581</v>
      </c>
      <c r="I220" s="96" t="s">
        <v>582</v>
      </c>
      <c r="J220" s="172" t="s">
        <v>583</v>
      </c>
      <c r="K220" s="139" t="s">
        <v>600</v>
      </c>
      <c r="L220" s="149" t="s">
        <v>608</v>
      </c>
      <c r="M220" s="96" t="s">
        <v>609</v>
      </c>
      <c r="N220" s="140" t="s">
        <v>585</v>
      </c>
      <c r="O220" s="98" t="s">
        <v>586</v>
      </c>
      <c r="P220" s="96" t="s">
        <v>587</v>
      </c>
      <c r="Q220" s="97" t="s">
        <v>588</v>
      </c>
      <c r="R220" s="56"/>
      <c r="S220" s="1"/>
      <c r="T220" s="1"/>
      <c r="U220" s="1"/>
      <c r="V220" s="1"/>
      <c r="W220" s="1"/>
      <c r="X220" s="1"/>
      <c r="Y220" s="1"/>
      <c r="Z220" s="1"/>
    </row>
    <row r="221" spans="1:38" ht="14.25" customHeight="1">
      <c r="A221" s="101"/>
      <c r="B221" s="102"/>
      <c r="C221" s="173"/>
      <c r="D221" s="103"/>
      <c r="E221" s="104"/>
      <c r="F221" s="174"/>
      <c r="G221" s="101"/>
      <c r="H221" s="104"/>
      <c r="I221" s="105"/>
      <c r="J221" s="175"/>
      <c r="K221" s="175"/>
      <c r="L221" s="176"/>
      <c r="M221" s="99"/>
      <c r="N221" s="176"/>
      <c r="O221" s="177"/>
      <c r="P221" s="178"/>
      <c r="Q221" s="179"/>
      <c r="R221" s="144"/>
      <c r="S221" s="113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38" ht="14.25" customHeight="1">
      <c r="A222" s="101"/>
      <c r="B222" s="102"/>
      <c r="C222" s="173"/>
      <c r="D222" s="103"/>
      <c r="E222" s="104"/>
      <c r="F222" s="174"/>
      <c r="G222" s="101"/>
      <c r="H222" s="104"/>
      <c r="I222" s="105"/>
      <c r="J222" s="175"/>
      <c r="K222" s="175"/>
      <c r="L222" s="176"/>
      <c r="M222" s="99"/>
      <c r="N222" s="176"/>
      <c r="O222" s="177"/>
      <c r="P222" s="178"/>
      <c r="Q222" s="179"/>
      <c r="R222" s="144"/>
      <c r="S222" s="113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38" ht="14.25" customHeight="1">
      <c r="A223" s="101"/>
      <c r="B223" s="102"/>
      <c r="C223" s="173"/>
      <c r="D223" s="103"/>
      <c r="E223" s="104"/>
      <c r="F223" s="174"/>
      <c r="G223" s="101"/>
      <c r="H223" s="104"/>
      <c r="I223" s="105"/>
      <c r="J223" s="175"/>
      <c r="K223" s="175"/>
      <c r="L223" s="176"/>
      <c r="M223" s="99"/>
      <c r="N223" s="176"/>
      <c r="O223" s="177"/>
      <c r="P223" s="178"/>
      <c r="Q223" s="179"/>
      <c r="R223" s="6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4.25" customHeight="1">
      <c r="A224" s="101"/>
      <c r="B224" s="102"/>
      <c r="C224" s="173"/>
      <c r="D224" s="103"/>
      <c r="E224" s="104"/>
      <c r="F224" s="175"/>
      <c r="G224" s="101"/>
      <c r="H224" s="104"/>
      <c r="I224" s="105"/>
      <c r="J224" s="175"/>
      <c r="K224" s="175"/>
      <c r="L224" s="176"/>
      <c r="M224" s="99"/>
      <c r="N224" s="176"/>
      <c r="O224" s="177"/>
      <c r="P224" s="178"/>
      <c r="Q224" s="179"/>
      <c r="R224" s="6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4.25" customHeight="1">
      <c r="A225" s="101"/>
      <c r="B225" s="102"/>
      <c r="C225" s="173"/>
      <c r="D225" s="103"/>
      <c r="E225" s="104"/>
      <c r="F225" s="175"/>
      <c r="G225" s="101"/>
      <c r="H225" s="104"/>
      <c r="I225" s="105"/>
      <c r="J225" s="175"/>
      <c r="K225" s="175"/>
      <c r="L225" s="176"/>
      <c r="M225" s="99"/>
      <c r="N225" s="176"/>
      <c r="O225" s="177"/>
      <c r="P225" s="178"/>
      <c r="Q225" s="179"/>
      <c r="R225" s="6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4.25" customHeight="1">
      <c r="A226" s="101"/>
      <c r="B226" s="102"/>
      <c r="C226" s="173"/>
      <c r="D226" s="103"/>
      <c r="E226" s="104"/>
      <c r="F226" s="174"/>
      <c r="G226" s="101"/>
      <c r="H226" s="104"/>
      <c r="I226" s="105"/>
      <c r="J226" s="175"/>
      <c r="K226" s="175"/>
      <c r="L226" s="176"/>
      <c r="M226" s="99"/>
      <c r="N226" s="176"/>
      <c r="O226" s="177"/>
      <c r="P226" s="178"/>
      <c r="Q226" s="179"/>
      <c r="R226" s="6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4.25" customHeight="1">
      <c r="A227" s="101"/>
      <c r="B227" s="102"/>
      <c r="C227" s="173"/>
      <c r="D227" s="103"/>
      <c r="E227" s="104"/>
      <c r="F227" s="174"/>
      <c r="G227" s="101"/>
      <c r="H227" s="104"/>
      <c r="I227" s="105"/>
      <c r="J227" s="175"/>
      <c r="K227" s="175"/>
      <c r="L227" s="175"/>
      <c r="M227" s="175"/>
      <c r="N227" s="176"/>
      <c r="O227" s="180"/>
      <c r="P227" s="178"/>
      <c r="Q227" s="179"/>
      <c r="R227" s="6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4.25" customHeight="1">
      <c r="A228" s="101"/>
      <c r="B228" s="102"/>
      <c r="C228" s="173"/>
      <c r="D228" s="103"/>
      <c r="E228" s="104"/>
      <c r="F228" s="175"/>
      <c r="G228" s="101"/>
      <c r="H228" s="104"/>
      <c r="I228" s="105"/>
      <c r="J228" s="175"/>
      <c r="K228" s="175"/>
      <c r="L228" s="176"/>
      <c r="M228" s="99"/>
      <c r="N228" s="176"/>
      <c r="O228" s="177"/>
      <c r="P228" s="178"/>
      <c r="Q228" s="179"/>
      <c r="R228" s="144"/>
      <c r="S228" s="113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4.25" customHeight="1">
      <c r="A229" s="101"/>
      <c r="B229" s="102"/>
      <c r="C229" s="173"/>
      <c r="D229" s="103"/>
      <c r="E229" s="104"/>
      <c r="F229" s="174"/>
      <c r="G229" s="101"/>
      <c r="H229" s="104"/>
      <c r="I229" s="105"/>
      <c r="J229" s="181"/>
      <c r="K229" s="181"/>
      <c r="L229" s="181"/>
      <c r="M229" s="181"/>
      <c r="N229" s="182"/>
      <c r="O229" s="177"/>
      <c r="P229" s="106"/>
      <c r="Q229" s="179"/>
      <c r="R229" s="144"/>
      <c r="S229" s="113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>
      <c r="A230" s="126"/>
      <c r="B230" s="119"/>
      <c r="C230" s="119"/>
      <c r="D230" s="119"/>
      <c r="E230" s="6"/>
      <c r="F230" s="127"/>
      <c r="G230" s="6"/>
      <c r="H230" s="6"/>
      <c r="I230" s="6"/>
      <c r="J230" s="1"/>
      <c r="K230" s="6"/>
      <c r="L230" s="6"/>
      <c r="M230" s="6"/>
      <c r="N230" s="1"/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38" ht="12.75" customHeight="1">
      <c r="A231" s="126"/>
      <c r="B231" s="119"/>
      <c r="C231" s="119"/>
      <c r="D231" s="119"/>
      <c r="E231" s="6"/>
      <c r="F231" s="127"/>
      <c r="G231" s="56"/>
      <c r="H231" s="41"/>
      <c r="I231" s="56"/>
      <c r="J231" s="6"/>
      <c r="K231" s="145"/>
      <c r="L231" s="146"/>
      <c r="M231" s="6"/>
      <c r="N231" s="109"/>
      <c r="O231" s="147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38" ht="12.75" customHeight="1">
      <c r="A232" s="56"/>
      <c r="B232" s="108"/>
      <c r="C232" s="108"/>
      <c r="D232" s="41"/>
      <c r="E232" s="56"/>
      <c r="F232" s="56"/>
      <c r="G232" s="56"/>
      <c r="H232" s="41"/>
      <c r="I232" s="56"/>
      <c r="J232" s="6"/>
      <c r="K232" s="145"/>
      <c r="L232" s="146"/>
      <c r="M232" s="6"/>
      <c r="N232" s="109"/>
      <c r="O232" s="147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38" ht="12.75" customHeight="1">
      <c r="A233" s="41"/>
      <c r="B233" s="183" t="s">
        <v>615</v>
      </c>
      <c r="C233" s="183"/>
      <c r="D233" s="183"/>
      <c r="E233" s="183"/>
      <c r="F233" s="6"/>
      <c r="G233" s="6"/>
      <c r="H233" s="137"/>
      <c r="I233" s="6"/>
      <c r="J233" s="137"/>
      <c r="K233" s="138"/>
      <c r="L233" s="6"/>
      <c r="M233" s="6"/>
      <c r="N233" s="1"/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38" ht="38.25" customHeight="1">
      <c r="A234" s="95" t="s">
        <v>16</v>
      </c>
      <c r="B234" s="96" t="s">
        <v>566</v>
      </c>
      <c r="C234" s="96"/>
      <c r="D234" s="97" t="s">
        <v>577</v>
      </c>
      <c r="E234" s="96" t="s">
        <v>578</v>
      </c>
      <c r="F234" s="96" t="s">
        <v>579</v>
      </c>
      <c r="G234" s="96" t="s">
        <v>616</v>
      </c>
      <c r="H234" s="96" t="s">
        <v>617</v>
      </c>
      <c r="I234" s="96" t="s">
        <v>582</v>
      </c>
      <c r="J234" s="184" t="s">
        <v>583</v>
      </c>
      <c r="K234" s="96" t="s">
        <v>584</v>
      </c>
      <c r="L234" s="96" t="s">
        <v>618</v>
      </c>
      <c r="M234" s="96" t="s">
        <v>587</v>
      </c>
      <c r="N234" s="97" t="s">
        <v>588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38" ht="12.75" customHeight="1">
      <c r="A235" s="185">
        <v>1</v>
      </c>
      <c r="B235" s="186">
        <v>41579</v>
      </c>
      <c r="C235" s="186"/>
      <c r="D235" s="187" t="s">
        <v>619</v>
      </c>
      <c r="E235" s="188" t="s">
        <v>620</v>
      </c>
      <c r="F235" s="189">
        <v>82</v>
      </c>
      <c r="G235" s="188" t="s">
        <v>621</v>
      </c>
      <c r="H235" s="188">
        <v>100</v>
      </c>
      <c r="I235" s="190">
        <v>100</v>
      </c>
      <c r="J235" s="191" t="s">
        <v>622</v>
      </c>
      <c r="K235" s="192">
        <f t="shared" ref="K235:K287" si="58">H235-F235</f>
        <v>18</v>
      </c>
      <c r="L235" s="193">
        <f t="shared" ref="L235:L287" si="59">K235/F235</f>
        <v>0.21951219512195122</v>
      </c>
      <c r="M235" s="188" t="s">
        <v>589</v>
      </c>
      <c r="N235" s="194">
        <v>42657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38" ht="12.75" customHeight="1">
      <c r="A236" s="185">
        <v>2</v>
      </c>
      <c r="B236" s="186">
        <v>41794</v>
      </c>
      <c r="C236" s="186"/>
      <c r="D236" s="187" t="s">
        <v>623</v>
      </c>
      <c r="E236" s="188" t="s">
        <v>591</v>
      </c>
      <c r="F236" s="189">
        <v>257</v>
      </c>
      <c r="G236" s="188" t="s">
        <v>621</v>
      </c>
      <c r="H236" s="188">
        <v>300</v>
      </c>
      <c r="I236" s="190">
        <v>300</v>
      </c>
      <c r="J236" s="191" t="s">
        <v>622</v>
      </c>
      <c r="K236" s="192">
        <f t="shared" si="58"/>
        <v>43</v>
      </c>
      <c r="L236" s="193">
        <f t="shared" si="59"/>
        <v>0.16731517509727625</v>
      </c>
      <c r="M236" s="188" t="s">
        <v>589</v>
      </c>
      <c r="N236" s="194">
        <v>41822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38" ht="12.75" customHeight="1">
      <c r="A237" s="185">
        <v>3</v>
      </c>
      <c r="B237" s="186">
        <v>41828</v>
      </c>
      <c r="C237" s="186"/>
      <c r="D237" s="187" t="s">
        <v>624</v>
      </c>
      <c r="E237" s="188" t="s">
        <v>591</v>
      </c>
      <c r="F237" s="189">
        <v>393</v>
      </c>
      <c r="G237" s="188" t="s">
        <v>621</v>
      </c>
      <c r="H237" s="188">
        <v>468</v>
      </c>
      <c r="I237" s="190">
        <v>468</v>
      </c>
      <c r="J237" s="191" t="s">
        <v>622</v>
      </c>
      <c r="K237" s="192">
        <f t="shared" si="58"/>
        <v>75</v>
      </c>
      <c r="L237" s="193">
        <f t="shared" si="59"/>
        <v>0.19083969465648856</v>
      </c>
      <c r="M237" s="188" t="s">
        <v>589</v>
      </c>
      <c r="N237" s="194">
        <v>41863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38" ht="12.75" customHeight="1">
      <c r="A238" s="185">
        <v>4</v>
      </c>
      <c r="B238" s="186">
        <v>41857</v>
      </c>
      <c r="C238" s="186"/>
      <c r="D238" s="187" t="s">
        <v>625</v>
      </c>
      <c r="E238" s="188" t="s">
        <v>591</v>
      </c>
      <c r="F238" s="189">
        <v>205</v>
      </c>
      <c r="G238" s="188" t="s">
        <v>621</v>
      </c>
      <c r="H238" s="188">
        <v>275</v>
      </c>
      <c r="I238" s="190">
        <v>250</v>
      </c>
      <c r="J238" s="191" t="s">
        <v>622</v>
      </c>
      <c r="K238" s="192">
        <f t="shared" si="58"/>
        <v>70</v>
      </c>
      <c r="L238" s="193">
        <f t="shared" si="59"/>
        <v>0.34146341463414637</v>
      </c>
      <c r="M238" s="188" t="s">
        <v>589</v>
      </c>
      <c r="N238" s="194">
        <v>41962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38" ht="12.75" customHeight="1">
      <c r="A239" s="185">
        <v>5</v>
      </c>
      <c r="B239" s="186">
        <v>41886</v>
      </c>
      <c r="C239" s="186"/>
      <c r="D239" s="187" t="s">
        <v>626</v>
      </c>
      <c r="E239" s="188" t="s">
        <v>591</v>
      </c>
      <c r="F239" s="189">
        <v>162</v>
      </c>
      <c r="G239" s="188" t="s">
        <v>621</v>
      </c>
      <c r="H239" s="188">
        <v>190</v>
      </c>
      <c r="I239" s="190">
        <v>190</v>
      </c>
      <c r="J239" s="191" t="s">
        <v>622</v>
      </c>
      <c r="K239" s="192">
        <f t="shared" si="58"/>
        <v>28</v>
      </c>
      <c r="L239" s="193">
        <f t="shared" si="59"/>
        <v>0.1728395061728395</v>
      </c>
      <c r="M239" s="188" t="s">
        <v>589</v>
      </c>
      <c r="N239" s="194">
        <v>42006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38" ht="12.75" customHeight="1">
      <c r="A240" s="185">
        <v>6</v>
      </c>
      <c r="B240" s="186">
        <v>41886</v>
      </c>
      <c r="C240" s="186"/>
      <c r="D240" s="187" t="s">
        <v>627</v>
      </c>
      <c r="E240" s="188" t="s">
        <v>591</v>
      </c>
      <c r="F240" s="189">
        <v>75</v>
      </c>
      <c r="G240" s="188" t="s">
        <v>621</v>
      </c>
      <c r="H240" s="188">
        <v>91.5</v>
      </c>
      <c r="I240" s="190" t="s">
        <v>628</v>
      </c>
      <c r="J240" s="191" t="s">
        <v>629</v>
      </c>
      <c r="K240" s="192">
        <f t="shared" si="58"/>
        <v>16.5</v>
      </c>
      <c r="L240" s="193">
        <f t="shared" si="59"/>
        <v>0.22</v>
      </c>
      <c r="M240" s="188" t="s">
        <v>589</v>
      </c>
      <c r="N240" s="194">
        <v>41954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7</v>
      </c>
      <c r="B241" s="186">
        <v>41913</v>
      </c>
      <c r="C241" s="186"/>
      <c r="D241" s="187" t="s">
        <v>630</v>
      </c>
      <c r="E241" s="188" t="s">
        <v>591</v>
      </c>
      <c r="F241" s="189">
        <v>850</v>
      </c>
      <c r="G241" s="188" t="s">
        <v>621</v>
      </c>
      <c r="H241" s="188">
        <v>982.5</v>
      </c>
      <c r="I241" s="190">
        <v>1050</v>
      </c>
      <c r="J241" s="191" t="s">
        <v>631</v>
      </c>
      <c r="K241" s="192">
        <f t="shared" si="58"/>
        <v>132.5</v>
      </c>
      <c r="L241" s="193">
        <f t="shared" si="59"/>
        <v>0.15588235294117647</v>
      </c>
      <c r="M241" s="188" t="s">
        <v>589</v>
      </c>
      <c r="N241" s="194">
        <v>42039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8</v>
      </c>
      <c r="B242" s="186">
        <v>41913</v>
      </c>
      <c r="C242" s="186"/>
      <c r="D242" s="187" t="s">
        <v>632</v>
      </c>
      <c r="E242" s="188" t="s">
        <v>591</v>
      </c>
      <c r="F242" s="189">
        <v>475</v>
      </c>
      <c r="G242" s="188" t="s">
        <v>621</v>
      </c>
      <c r="H242" s="188">
        <v>515</v>
      </c>
      <c r="I242" s="190">
        <v>600</v>
      </c>
      <c r="J242" s="191" t="s">
        <v>633</v>
      </c>
      <c r="K242" s="192">
        <f t="shared" si="58"/>
        <v>40</v>
      </c>
      <c r="L242" s="193">
        <f t="shared" si="59"/>
        <v>8.4210526315789472E-2</v>
      </c>
      <c r="M242" s="188" t="s">
        <v>589</v>
      </c>
      <c r="N242" s="194">
        <v>41939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9</v>
      </c>
      <c r="B243" s="186">
        <v>41913</v>
      </c>
      <c r="C243" s="186"/>
      <c r="D243" s="187" t="s">
        <v>634</v>
      </c>
      <c r="E243" s="188" t="s">
        <v>591</v>
      </c>
      <c r="F243" s="189">
        <v>86</v>
      </c>
      <c r="G243" s="188" t="s">
        <v>621</v>
      </c>
      <c r="H243" s="188">
        <v>99</v>
      </c>
      <c r="I243" s="190">
        <v>140</v>
      </c>
      <c r="J243" s="191" t="s">
        <v>635</v>
      </c>
      <c r="K243" s="192">
        <f t="shared" si="58"/>
        <v>13</v>
      </c>
      <c r="L243" s="193">
        <f t="shared" si="59"/>
        <v>0.15116279069767441</v>
      </c>
      <c r="M243" s="188" t="s">
        <v>589</v>
      </c>
      <c r="N243" s="194">
        <v>41939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10</v>
      </c>
      <c r="B244" s="186">
        <v>41926</v>
      </c>
      <c r="C244" s="186"/>
      <c r="D244" s="187" t="s">
        <v>636</v>
      </c>
      <c r="E244" s="188" t="s">
        <v>591</v>
      </c>
      <c r="F244" s="189">
        <v>496.6</v>
      </c>
      <c r="G244" s="188" t="s">
        <v>621</v>
      </c>
      <c r="H244" s="188">
        <v>621</v>
      </c>
      <c r="I244" s="190">
        <v>580</v>
      </c>
      <c r="J244" s="191" t="s">
        <v>622</v>
      </c>
      <c r="K244" s="192">
        <f t="shared" si="58"/>
        <v>124.39999999999998</v>
      </c>
      <c r="L244" s="193">
        <f t="shared" si="59"/>
        <v>0.25050342327829234</v>
      </c>
      <c r="M244" s="188" t="s">
        <v>589</v>
      </c>
      <c r="N244" s="194">
        <v>42605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11</v>
      </c>
      <c r="B245" s="186">
        <v>41926</v>
      </c>
      <c r="C245" s="186"/>
      <c r="D245" s="187" t="s">
        <v>637</v>
      </c>
      <c r="E245" s="188" t="s">
        <v>591</v>
      </c>
      <c r="F245" s="189">
        <v>2481.9</v>
      </c>
      <c r="G245" s="188" t="s">
        <v>621</v>
      </c>
      <c r="H245" s="188">
        <v>2840</v>
      </c>
      <c r="I245" s="190">
        <v>2870</v>
      </c>
      <c r="J245" s="191" t="s">
        <v>638</v>
      </c>
      <c r="K245" s="192">
        <f t="shared" si="58"/>
        <v>358.09999999999991</v>
      </c>
      <c r="L245" s="193">
        <f t="shared" si="59"/>
        <v>0.14428462065353154</v>
      </c>
      <c r="M245" s="188" t="s">
        <v>589</v>
      </c>
      <c r="N245" s="194">
        <v>42017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12</v>
      </c>
      <c r="B246" s="186">
        <v>41928</v>
      </c>
      <c r="C246" s="186"/>
      <c r="D246" s="187" t="s">
        <v>639</v>
      </c>
      <c r="E246" s="188" t="s">
        <v>591</v>
      </c>
      <c r="F246" s="189">
        <v>84.5</v>
      </c>
      <c r="G246" s="188" t="s">
        <v>621</v>
      </c>
      <c r="H246" s="188">
        <v>93</v>
      </c>
      <c r="I246" s="190">
        <v>110</v>
      </c>
      <c r="J246" s="191" t="s">
        <v>640</v>
      </c>
      <c r="K246" s="192">
        <f t="shared" si="58"/>
        <v>8.5</v>
      </c>
      <c r="L246" s="193">
        <f t="shared" si="59"/>
        <v>0.10059171597633136</v>
      </c>
      <c r="M246" s="188" t="s">
        <v>589</v>
      </c>
      <c r="N246" s="194">
        <v>41939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13</v>
      </c>
      <c r="B247" s="186">
        <v>41928</v>
      </c>
      <c r="C247" s="186"/>
      <c r="D247" s="187" t="s">
        <v>641</v>
      </c>
      <c r="E247" s="188" t="s">
        <v>591</v>
      </c>
      <c r="F247" s="189">
        <v>401</v>
      </c>
      <c r="G247" s="188" t="s">
        <v>621</v>
      </c>
      <c r="H247" s="188">
        <v>428</v>
      </c>
      <c r="I247" s="190">
        <v>450</v>
      </c>
      <c r="J247" s="191" t="s">
        <v>642</v>
      </c>
      <c r="K247" s="192">
        <f t="shared" si="58"/>
        <v>27</v>
      </c>
      <c r="L247" s="193">
        <f t="shared" si="59"/>
        <v>6.7331670822942641E-2</v>
      </c>
      <c r="M247" s="188" t="s">
        <v>589</v>
      </c>
      <c r="N247" s="194">
        <v>42020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14</v>
      </c>
      <c r="B248" s="186">
        <v>41928</v>
      </c>
      <c r="C248" s="186"/>
      <c r="D248" s="187" t="s">
        <v>643</v>
      </c>
      <c r="E248" s="188" t="s">
        <v>591</v>
      </c>
      <c r="F248" s="189">
        <v>101</v>
      </c>
      <c r="G248" s="188" t="s">
        <v>621</v>
      </c>
      <c r="H248" s="188">
        <v>112</v>
      </c>
      <c r="I248" s="190">
        <v>120</v>
      </c>
      <c r="J248" s="191" t="s">
        <v>644</v>
      </c>
      <c r="K248" s="192">
        <f t="shared" si="58"/>
        <v>11</v>
      </c>
      <c r="L248" s="193">
        <f t="shared" si="59"/>
        <v>0.10891089108910891</v>
      </c>
      <c r="M248" s="188" t="s">
        <v>589</v>
      </c>
      <c r="N248" s="194">
        <v>41939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15</v>
      </c>
      <c r="B249" s="186">
        <v>41954</v>
      </c>
      <c r="C249" s="186"/>
      <c r="D249" s="187" t="s">
        <v>645</v>
      </c>
      <c r="E249" s="188" t="s">
        <v>591</v>
      </c>
      <c r="F249" s="189">
        <v>59</v>
      </c>
      <c r="G249" s="188" t="s">
        <v>621</v>
      </c>
      <c r="H249" s="188">
        <v>76</v>
      </c>
      <c r="I249" s="190">
        <v>76</v>
      </c>
      <c r="J249" s="191" t="s">
        <v>622</v>
      </c>
      <c r="K249" s="192">
        <f t="shared" si="58"/>
        <v>17</v>
      </c>
      <c r="L249" s="193">
        <f t="shared" si="59"/>
        <v>0.28813559322033899</v>
      </c>
      <c r="M249" s="188" t="s">
        <v>589</v>
      </c>
      <c r="N249" s="194">
        <v>43032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16</v>
      </c>
      <c r="B250" s="186">
        <v>41954</v>
      </c>
      <c r="C250" s="186"/>
      <c r="D250" s="187" t="s">
        <v>634</v>
      </c>
      <c r="E250" s="188" t="s">
        <v>591</v>
      </c>
      <c r="F250" s="189">
        <v>99</v>
      </c>
      <c r="G250" s="188" t="s">
        <v>621</v>
      </c>
      <c r="H250" s="188">
        <v>120</v>
      </c>
      <c r="I250" s="190">
        <v>120</v>
      </c>
      <c r="J250" s="191" t="s">
        <v>602</v>
      </c>
      <c r="K250" s="192">
        <f t="shared" si="58"/>
        <v>21</v>
      </c>
      <c r="L250" s="193">
        <f t="shared" si="59"/>
        <v>0.21212121212121213</v>
      </c>
      <c r="M250" s="188" t="s">
        <v>589</v>
      </c>
      <c r="N250" s="194">
        <v>41960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17</v>
      </c>
      <c r="B251" s="186">
        <v>41956</v>
      </c>
      <c r="C251" s="186"/>
      <c r="D251" s="187" t="s">
        <v>646</v>
      </c>
      <c r="E251" s="188" t="s">
        <v>591</v>
      </c>
      <c r="F251" s="189">
        <v>22</v>
      </c>
      <c r="G251" s="188" t="s">
        <v>621</v>
      </c>
      <c r="H251" s="188">
        <v>33.549999999999997</v>
      </c>
      <c r="I251" s="190">
        <v>32</v>
      </c>
      <c r="J251" s="191" t="s">
        <v>647</v>
      </c>
      <c r="K251" s="192">
        <f t="shared" si="58"/>
        <v>11.549999999999997</v>
      </c>
      <c r="L251" s="193">
        <f t="shared" si="59"/>
        <v>0.52499999999999991</v>
      </c>
      <c r="M251" s="188" t="s">
        <v>589</v>
      </c>
      <c r="N251" s="194">
        <v>42188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18</v>
      </c>
      <c r="B252" s="186">
        <v>41976</v>
      </c>
      <c r="C252" s="186"/>
      <c r="D252" s="187" t="s">
        <v>648</v>
      </c>
      <c r="E252" s="188" t="s">
        <v>591</v>
      </c>
      <c r="F252" s="189">
        <v>440</v>
      </c>
      <c r="G252" s="188" t="s">
        <v>621</v>
      </c>
      <c r="H252" s="188">
        <v>520</v>
      </c>
      <c r="I252" s="190">
        <v>520</v>
      </c>
      <c r="J252" s="191" t="s">
        <v>649</v>
      </c>
      <c r="K252" s="192">
        <f t="shared" si="58"/>
        <v>80</v>
      </c>
      <c r="L252" s="193">
        <f t="shared" si="59"/>
        <v>0.18181818181818182</v>
      </c>
      <c r="M252" s="188" t="s">
        <v>589</v>
      </c>
      <c r="N252" s="194">
        <v>42208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19</v>
      </c>
      <c r="B253" s="186">
        <v>41976</v>
      </c>
      <c r="C253" s="186"/>
      <c r="D253" s="187" t="s">
        <v>650</v>
      </c>
      <c r="E253" s="188" t="s">
        <v>591</v>
      </c>
      <c r="F253" s="189">
        <v>360</v>
      </c>
      <c r="G253" s="188" t="s">
        <v>621</v>
      </c>
      <c r="H253" s="188">
        <v>427</v>
      </c>
      <c r="I253" s="190">
        <v>425</v>
      </c>
      <c r="J253" s="191" t="s">
        <v>651</v>
      </c>
      <c r="K253" s="192">
        <f t="shared" si="58"/>
        <v>67</v>
      </c>
      <c r="L253" s="193">
        <f t="shared" si="59"/>
        <v>0.18611111111111112</v>
      </c>
      <c r="M253" s="188" t="s">
        <v>589</v>
      </c>
      <c r="N253" s="194">
        <v>42058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20</v>
      </c>
      <c r="B254" s="186">
        <v>42012</v>
      </c>
      <c r="C254" s="186"/>
      <c r="D254" s="187" t="s">
        <v>652</v>
      </c>
      <c r="E254" s="188" t="s">
        <v>591</v>
      </c>
      <c r="F254" s="189">
        <v>360</v>
      </c>
      <c r="G254" s="188" t="s">
        <v>621</v>
      </c>
      <c r="H254" s="188">
        <v>455</v>
      </c>
      <c r="I254" s="190">
        <v>420</v>
      </c>
      <c r="J254" s="191" t="s">
        <v>653</v>
      </c>
      <c r="K254" s="192">
        <f t="shared" si="58"/>
        <v>95</v>
      </c>
      <c r="L254" s="193">
        <f t="shared" si="59"/>
        <v>0.2638888888888889</v>
      </c>
      <c r="M254" s="188" t="s">
        <v>589</v>
      </c>
      <c r="N254" s="194">
        <v>42024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21</v>
      </c>
      <c r="B255" s="186">
        <v>42012</v>
      </c>
      <c r="C255" s="186"/>
      <c r="D255" s="187" t="s">
        <v>654</v>
      </c>
      <c r="E255" s="188" t="s">
        <v>591</v>
      </c>
      <c r="F255" s="189">
        <v>130</v>
      </c>
      <c r="G255" s="188"/>
      <c r="H255" s="188">
        <v>175.5</v>
      </c>
      <c r="I255" s="190">
        <v>165</v>
      </c>
      <c r="J255" s="191" t="s">
        <v>655</v>
      </c>
      <c r="K255" s="192">
        <f t="shared" si="58"/>
        <v>45.5</v>
      </c>
      <c r="L255" s="193">
        <f t="shared" si="59"/>
        <v>0.35</v>
      </c>
      <c r="M255" s="188" t="s">
        <v>589</v>
      </c>
      <c r="N255" s="194">
        <v>43088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22</v>
      </c>
      <c r="B256" s="186">
        <v>42040</v>
      </c>
      <c r="C256" s="186"/>
      <c r="D256" s="187" t="s">
        <v>381</v>
      </c>
      <c r="E256" s="188" t="s">
        <v>620</v>
      </c>
      <c r="F256" s="189">
        <v>98</v>
      </c>
      <c r="G256" s="188"/>
      <c r="H256" s="188">
        <v>120</v>
      </c>
      <c r="I256" s="190">
        <v>120</v>
      </c>
      <c r="J256" s="191" t="s">
        <v>622</v>
      </c>
      <c r="K256" s="192">
        <f t="shared" si="58"/>
        <v>22</v>
      </c>
      <c r="L256" s="193">
        <f t="shared" si="59"/>
        <v>0.22448979591836735</v>
      </c>
      <c r="M256" s="188" t="s">
        <v>589</v>
      </c>
      <c r="N256" s="194">
        <v>42753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23</v>
      </c>
      <c r="B257" s="186">
        <v>42040</v>
      </c>
      <c r="C257" s="186"/>
      <c r="D257" s="187" t="s">
        <v>656</v>
      </c>
      <c r="E257" s="188" t="s">
        <v>620</v>
      </c>
      <c r="F257" s="189">
        <v>196</v>
      </c>
      <c r="G257" s="188"/>
      <c r="H257" s="188">
        <v>262</v>
      </c>
      <c r="I257" s="190">
        <v>255</v>
      </c>
      <c r="J257" s="191" t="s">
        <v>622</v>
      </c>
      <c r="K257" s="192">
        <f t="shared" si="58"/>
        <v>66</v>
      </c>
      <c r="L257" s="193">
        <f t="shared" si="59"/>
        <v>0.33673469387755101</v>
      </c>
      <c r="M257" s="188" t="s">
        <v>589</v>
      </c>
      <c r="N257" s="194">
        <v>42599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5">
        <v>24</v>
      </c>
      <c r="B258" s="196">
        <v>42067</v>
      </c>
      <c r="C258" s="196"/>
      <c r="D258" s="197" t="s">
        <v>380</v>
      </c>
      <c r="E258" s="198" t="s">
        <v>620</v>
      </c>
      <c r="F258" s="199">
        <v>235</v>
      </c>
      <c r="G258" s="199"/>
      <c r="H258" s="200">
        <v>77</v>
      </c>
      <c r="I258" s="200" t="s">
        <v>657</v>
      </c>
      <c r="J258" s="201" t="s">
        <v>658</v>
      </c>
      <c r="K258" s="202">
        <f t="shared" si="58"/>
        <v>-158</v>
      </c>
      <c r="L258" s="203">
        <f t="shared" si="59"/>
        <v>-0.67234042553191486</v>
      </c>
      <c r="M258" s="199" t="s">
        <v>601</v>
      </c>
      <c r="N258" s="196">
        <v>43522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25</v>
      </c>
      <c r="B259" s="186">
        <v>42067</v>
      </c>
      <c r="C259" s="186"/>
      <c r="D259" s="187" t="s">
        <v>659</v>
      </c>
      <c r="E259" s="188" t="s">
        <v>620</v>
      </c>
      <c r="F259" s="189">
        <v>185</v>
      </c>
      <c r="G259" s="188"/>
      <c r="H259" s="188">
        <v>224</v>
      </c>
      <c r="I259" s="190" t="s">
        <v>660</v>
      </c>
      <c r="J259" s="191" t="s">
        <v>622</v>
      </c>
      <c r="K259" s="192">
        <f t="shared" si="58"/>
        <v>39</v>
      </c>
      <c r="L259" s="193">
        <f t="shared" si="59"/>
        <v>0.21081081081081082</v>
      </c>
      <c r="M259" s="188" t="s">
        <v>589</v>
      </c>
      <c r="N259" s="194">
        <v>42647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26</v>
      </c>
      <c r="B260" s="196">
        <v>42090</v>
      </c>
      <c r="C260" s="196"/>
      <c r="D260" s="204" t="s">
        <v>661</v>
      </c>
      <c r="E260" s="199" t="s">
        <v>620</v>
      </c>
      <c r="F260" s="199">
        <v>49.5</v>
      </c>
      <c r="G260" s="200"/>
      <c r="H260" s="200">
        <v>15.85</v>
      </c>
      <c r="I260" s="200">
        <v>67</v>
      </c>
      <c r="J260" s="201" t="s">
        <v>662</v>
      </c>
      <c r="K260" s="200">
        <f t="shared" si="58"/>
        <v>-33.65</v>
      </c>
      <c r="L260" s="205">
        <f t="shared" si="59"/>
        <v>-0.67979797979797973</v>
      </c>
      <c r="M260" s="199" t="s">
        <v>601</v>
      </c>
      <c r="N260" s="206">
        <v>43627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27</v>
      </c>
      <c r="B261" s="186">
        <v>42093</v>
      </c>
      <c r="C261" s="186"/>
      <c r="D261" s="187" t="s">
        <v>663</v>
      </c>
      <c r="E261" s="188" t="s">
        <v>620</v>
      </c>
      <c r="F261" s="189">
        <v>183.5</v>
      </c>
      <c r="G261" s="188"/>
      <c r="H261" s="188">
        <v>219</v>
      </c>
      <c r="I261" s="190">
        <v>218</v>
      </c>
      <c r="J261" s="191" t="s">
        <v>664</v>
      </c>
      <c r="K261" s="192">
        <f t="shared" si="58"/>
        <v>35.5</v>
      </c>
      <c r="L261" s="193">
        <f t="shared" si="59"/>
        <v>0.19346049046321526</v>
      </c>
      <c r="M261" s="188" t="s">
        <v>589</v>
      </c>
      <c r="N261" s="194">
        <v>42103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28</v>
      </c>
      <c r="B262" s="186">
        <v>42114</v>
      </c>
      <c r="C262" s="186"/>
      <c r="D262" s="187" t="s">
        <v>665</v>
      </c>
      <c r="E262" s="188" t="s">
        <v>620</v>
      </c>
      <c r="F262" s="189">
        <f>(227+237)/2</f>
        <v>232</v>
      </c>
      <c r="G262" s="188"/>
      <c r="H262" s="188">
        <v>298</v>
      </c>
      <c r="I262" s="190">
        <v>298</v>
      </c>
      <c r="J262" s="191" t="s">
        <v>622</v>
      </c>
      <c r="K262" s="192">
        <f t="shared" si="58"/>
        <v>66</v>
      </c>
      <c r="L262" s="193">
        <f t="shared" si="59"/>
        <v>0.28448275862068967</v>
      </c>
      <c r="M262" s="188" t="s">
        <v>589</v>
      </c>
      <c r="N262" s="194">
        <v>42823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29</v>
      </c>
      <c r="B263" s="186">
        <v>42128</v>
      </c>
      <c r="C263" s="186"/>
      <c r="D263" s="187" t="s">
        <v>666</v>
      </c>
      <c r="E263" s="188" t="s">
        <v>591</v>
      </c>
      <c r="F263" s="189">
        <v>385</v>
      </c>
      <c r="G263" s="188"/>
      <c r="H263" s="188">
        <f>212.5+331</f>
        <v>543.5</v>
      </c>
      <c r="I263" s="190">
        <v>510</v>
      </c>
      <c r="J263" s="191" t="s">
        <v>667</v>
      </c>
      <c r="K263" s="192">
        <f t="shared" si="58"/>
        <v>158.5</v>
      </c>
      <c r="L263" s="193">
        <f t="shared" si="59"/>
        <v>0.41168831168831171</v>
      </c>
      <c r="M263" s="188" t="s">
        <v>589</v>
      </c>
      <c r="N263" s="194">
        <v>42235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30</v>
      </c>
      <c r="B264" s="186">
        <v>42128</v>
      </c>
      <c r="C264" s="186"/>
      <c r="D264" s="187" t="s">
        <v>668</v>
      </c>
      <c r="E264" s="188" t="s">
        <v>591</v>
      </c>
      <c r="F264" s="189">
        <v>115.5</v>
      </c>
      <c r="G264" s="188"/>
      <c r="H264" s="188">
        <v>146</v>
      </c>
      <c r="I264" s="190">
        <v>142</v>
      </c>
      <c r="J264" s="191" t="s">
        <v>669</v>
      </c>
      <c r="K264" s="192">
        <f t="shared" si="58"/>
        <v>30.5</v>
      </c>
      <c r="L264" s="193">
        <f t="shared" si="59"/>
        <v>0.26406926406926406</v>
      </c>
      <c r="M264" s="188" t="s">
        <v>589</v>
      </c>
      <c r="N264" s="194">
        <v>42202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31</v>
      </c>
      <c r="B265" s="186">
        <v>42151</v>
      </c>
      <c r="C265" s="186"/>
      <c r="D265" s="187" t="s">
        <v>670</v>
      </c>
      <c r="E265" s="188" t="s">
        <v>591</v>
      </c>
      <c r="F265" s="189">
        <v>237.5</v>
      </c>
      <c r="G265" s="188"/>
      <c r="H265" s="188">
        <v>279.5</v>
      </c>
      <c r="I265" s="190">
        <v>278</v>
      </c>
      <c r="J265" s="191" t="s">
        <v>622</v>
      </c>
      <c r="K265" s="192">
        <f t="shared" si="58"/>
        <v>42</v>
      </c>
      <c r="L265" s="193">
        <f t="shared" si="59"/>
        <v>0.17684210526315788</v>
      </c>
      <c r="M265" s="188" t="s">
        <v>589</v>
      </c>
      <c r="N265" s="194">
        <v>42222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32</v>
      </c>
      <c r="B266" s="186">
        <v>42174</v>
      </c>
      <c r="C266" s="186"/>
      <c r="D266" s="187" t="s">
        <v>641</v>
      </c>
      <c r="E266" s="188" t="s">
        <v>620</v>
      </c>
      <c r="F266" s="189">
        <v>340</v>
      </c>
      <c r="G266" s="188"/>
      <c r="H266" s="188">
        <v>448</v>
      </c>
      <c r="I266" s="190">
        <v>448</v>
      </c>
      <c r="J266" s="191" t="s">
        <v>622</v>
      </c>
      <c r="K266" s="192">
        <f t="shared" si="58"/>
        <v>108</v>
      </c>
      <c r="L266" s="193">
        <f t="shared" si="59"/>
        <v>0.31764705882352939</v>
      </c>
      <c r="M266" s="188" t="s">
        <v>589</v>
      </c>
      <c r="N266" s="194">
        <v>43018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33</v>
      </c>
      <c r="B267" s="186">
        <v>42191</v>
      </c>
      <c r="C267" s="186"/>
      <c r="D267" s="187" t="s">
        <v>671</v>
      </c>
      <c r="E267" s="188" t="s">
        <v>620</v>
      </c>
      <c r="F267" s="189">
        <v>390</v>
      </c>
      <c r="G267" s="188"/>
      <c r="H267" s="188">
        <v>460</v>
      </c>
      <c r="I267" s="190">
        <v>460</v>
      </c>
      <c r="J267" s="191" t="s">
        <v>622</v>
      </c>
      <c r="K267" s="192">
        <f t="shared" si="58"/>
        <v>70</v>
      </c>
      <c r="L267" s="193">
        <f t="shared" si="59"/>
        <v>0.17948717948717949</v>
      </c>
      <c r="M267" s="188" t="s">
        <v>589</v>
      </c>
      <c r="N267" s="194">
        <v>42478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5">
        <v>34</v>
      </c>
      <c r="B268" s="196">
        <v>42195</v>
      </c>
      <c r="C268" s="196"/>
      <c r="D268" s="197" t="s">
        <v>672</v>
      </c>
      <c r="E268" s="198" t="s">
        <v>620</v>
      </c>
      <c r="F268" s="199">
        <v>122.5</v>
      </c>
      <c r="G268" s="199"/>
      <c r="H268" s="200">
        <v>61</v>
      </c>
      <c r="I268" s="200">
        <v>172</v>
      </c>
      <c r="J268" s="201" t="s">
        <v>673</v>
      </c>
      <c r="K268" s="202">
        <f t="shared" si="58"/>
        <v>-61.5</v>
      </c>
      <c r="L268" s="203">
        <f t="shared" si="59"/>
        <v>-0.50204081632653064</v>
      </c>
      <c r="M268" s="199" t="s">
        <v>601</v>
      </c>
      <c r="N268" s="196">
        <v>43333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35</v>
      </c>
      <c r="B269" s="186">
        <v>42219</v>
      </c>
      <c r="C269" s="186"/>
      <c r="D269" s="187" t="s">
        <v>674</v>
      </c>
      <c r="E269" s="188" t="s">
        <v>620</v>
      </c>
      <c r="F269" s="189">
        <v>297.5</v>
      </c>
      <c r="G269" s="188"/>
      <c r="H269" s="188">
        <v>350</v>
      </c>
      <c r="I269" s="190">
        <v>360</v>
      </c>
      <c r="J269" s="191" t="s">
        <v>675</v>
      </c>
      <c r="K269" s="192">
        <f t="shared" si="58"/>
        <v>52.5</v>
      </c>
      <c r="L269" s="193">
        <f t="shared" si="59"/>
        <v>0.17647058823529413</v>
      </c>
      <c r="M269" s="188" t="s">
        <v>589</v>
      </c>
      <c r="N269" s="194">
        <v>42232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36</v>
      </c>
      <c r="B270" s="186">
        <v>42219</v>
      </c>
      <c r="C270" s="186"/>
      <c r="D270" s="187" t="s">
        <v>676</v>
      </c>
      <c r="E270" s="188" t="s">
        <v>620</v>
      </c>
      <c r="F270" s="189">
        <v>115.5</v>
      </c>
      <c r="G270" s="188"/>
      <c r="H270" s="188">
        <v>149</v>
      </c>
      <c r="I270" s="190">
        <v>140</v>
      </c>
      <c r="J270" s="191" t="s">
        <v>677</v>
      </c>
      <c r="K270" s="192">
        <f t="shared" si="58"/>
        <v>33.5</v>
      </c>
      <c r="L270" s="193">
        <f t="shared" si="59"/>
        <v>0.29004329004329005</v>
      </c>
      <c r="M270" s="188" t="s">
        <v>589</v>
      </c>
      <c r="N270" s="194">
        <v>42740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37</v>
      </c>
      <c r="B271" s="186">
        <v>42251</v>
      </c>
      <c r="C271" s="186"/>
      <c r="D271" s="187" t="s">
        <v>670</v>
      </c>
      <c r="E271" s="188" t="s">
        <v>620</v>
      </c>
      <c r="F271" s="189">
        <v>226</v>
      </c>
      <c r="G271" s="188"/>
      <c r="H271" s="188">
        <v>292</v>
      </c>
      <c r="I271" s="190">
        <v>292</v>
      </c>
      <c r="J271" s="191" t="s">
        <v>678</v>
      </c>
      <c r="K271" s="192">
        <f t="shared" si="58"/>
        <v>66</v>
      </c>
      <c r="L271" s="193">
        <f t="shared" si="59"/>
        <v>0.29203539823008851</v>
      </c>
      <c r="M271" s="188" t="s">
        <v>589</v>
      </c>
      <c r="N271" s="194">
        <v>42286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38</v>
      </c>
      <c r="B272" s="186">
        <v>42254</v>
      </c>
      <c r="C272" s="186"/>
      <c r="D272" s="187" t="s">
        <v>665</v>
      </c>
      <c r="E272" s="188" t="s">
        <v>620</v>
      </c>
      <c r="F272" s="189">
        <v>232.5</v>
      </c>
      <c r="G272" s="188"/>
      <c r="H272" s="188">
        <v>312.5</v>
      </c>
      <c r="I272" s="190">
        <v>310</v>
      </c>
      <c r="J272" s="191" t="s">
        <v>622</v>
      </c>
      <c r="K272" s="192">
        <f t="shared" si="58"/>
        <v>80</v>
      </c>
      <c r="L272" s="193">
        <f t="shared" si="59"/>
        <v>0.34408602150537637</v>
      </c>
      <c r="M272" s="188" t="s">
        <v>589</v>
      </c>
      <c r="N272" s="194">
        <v>42823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39</v>
      </c>
      <c r="B273" s="186">
        <v>42268</v>
      </c>
      <c r="C273" s="186"/>
      <c r="D273" s="187" t="s">
        <v>679</v>
      </c>
      <c r="E273" s="188" t="s">
        <v>620</v>
      </c>
      <c r="F273" s="189">
        <v>196.5</v>
      </c>
      <c r="G273" s="188"/>
      <c r="H273" s="188">
        <v>238</v>
      </c>
      <c r="I273" s="190">
        <v>238</v>
      </c>
      <c r="J273" s="191" t="s">
        <v>678</v>
      </c>
      <c r="K273" s="192">
        <f t="shared" si="58"/>
        <v>41.5</v>
      </c>
      <c r="L273" s="193">
        <f t="shared" si="59"/>
        <v>0.21119592875318066</v>
      </c>
      <c r="M273" s="188" t="s">
        <v>589</v>
      </c>
      <c r="N273" s="194">
        <v>42291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40</v>
      </c>
      <c r="B274" s="186">
        <v>42271</v>
      </c>
      <c r="C274" s="186"/>
      <c r="D274" s="187" t="s">
        <v>619</v>
      </c>
      <c r="E274" s="188" t="s">
        <v>620</v>
      </c>
      <c r="F274" s="189">
        <v>65</v>
      </c>
      <c r="G274" s="188"/>
      <c r="H274" s="188">
        <v>82</v>
      </c>
      <c r="I274" s="190">
        <v>82</v>
      </c>
      <c r="J274" s="191" t="s">
        <v>678</v>
      </c>
      <c r="K274" s="192">
        <f t="shared" si="58"/>
        <v>17</v>
      </c>
      <c r="L274" s="193">
        <f t="shared" si="59"/>
        <v>0.26153846153846155</v>
      </c>
      <c r="M274" s="188" t="s">
        <v>589</v>
      </c>
      <c r="N274" s="194">
        <v>42578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41</v>
      </c>
      <c r="B275" s="186">
        <v>42291</v>
      </c>
      <c r="C275" s="186"/>
      <c r="D275" s="187" t="s">
        <v>680</v>
      </c>
      <c r="E275" s="188" t="s">
        <v>620</v>
      </c>
      <c r="F275" s="189">
        <v>144</v>
      </c>
      <c r="G275" s="188"/>
      <c r="H275" s="188">
        <v>182.5</v>
      </c>
      <c r="I275" s="190">
        <v>181</v>
      </c>
      <c r="J275" s="191" t="s">
        <v>678</v>
      </c>
      <c r="K275" s="192">
        <f t="shared" si="58"/>
        <v>38.5</v>
      </c>
      <c r="L275" s="193">
        <f t="shared" si="59"/>
        <v>0.2673611111111111</v>
      </c>
      <c r="M275" s="188" t="s">
        <v>589</v>
      </c>
      <c r="N275" s="194">
        <v>42817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42</v>
      </c>
      <c r="B276" s="186">
        <v>42291</v>
      </c>
      <c r="C276" s="186"/>
      <c r="D276" s="187" t="s">
        <v>681</v>
      </c>
      <c r="E276" s="188" t="s">
        <v>620</v>
      </c>
      <c r="F276" s="189">
        <v>264</v>
      </c>
      <c r="G276" s="188"/>
      <c r="H276" s="188">
        <v>311</v>
      </c>
      <c r="I276" s="190">
        <v>311</v>
      </c>
      <c r="J276" s="191" t="s">
        <v>678</v>
      </c>
      <c r="K276" s="192">
        <f t="shared" si="58"/>
        <v>47</v>
      </c>
      <c r="L276" s="193">
        <f t="shared" si="59"/>
        <v>0.17803030303030304</v>
      </c>
      <c r="M276" s="188" t="s">
        <v>589</v>
      </c>
      <c r="N276" s="194">
        <v>42604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43</v>
      </c>
      <c r="B277" s="186">
        <v>42318</v>
      </c>
      <c r="C277" s="186"/>
      <c r="D277" s="187" t="s">
        <v>682</v>
      </c>
      <c r="E277" s="188" t="s">
        <v>591</v>
      </c>
      <c r="F277" s="189">
        <v>549.5</v>
      </c>
      <c r="G277" s="188"/>
      <c r="H277" s="188">
        <v>630</v>
      </c>
      <c r="I277" s="190">
        <v>630</v>
      </c>
      <c r="J277" s="191" t="s">
        <v>678</v>
      </c>
      <c r="K277" s="192">
        <f t="shared" si="58"/>
        <v>80.5</v>
      </c>
      <c r="L277" s="193">
        <f t="shared" si="59"/>
        <v>0.1464968152866242</v>
      </c>
      <c r="M277" s="188" t="s">
        <v>589</v>
      </c>
      <c r="N277" s="194">
        <v>42419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44</v>
      </c>
      <c r="B278" s="186">
        <v>42342</v>
      </c>
      <c r="C278" s="186"/>
      <c r="D278" s="187" t="s">
        <v>683</v>
      </c>
      <c r="E278" s="188" t="s">
        <v>620</v>
      </c>
      <c r="F278" s="189">
        <v>1027.5</v>
      </c>
      <c r="G278" s="188"/>
      <c r="H278" s="188">
        <v>1315</v>
      </c>
      <c r="I278" s="190">
        <v>1250</v>
      </c>
      <c r="J278" s="191" t="s">
        <v>678</v>
      </c>
      <c r="K278" s="192">
        <f t="shared" si="58"/>
        <v>287.5</v>
      </c>
      <c r="L278" s="193">
        <f t="shared" si="59"/>
        <v>0.27980535279805352</v>
      </c>
      <c r="M278" s="188" t="s">
        <v>589</v>
      </c>
      <c r="N278" s="194">
        <v>43244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45</v>
      </c>
      <c r="B279" s="186">
        <v>42367</v>
      </c>
      <c r="C279" s="186"/>
      <c r="D279" s="187" t="s">
        <v>684</v>
      </c>
      <c r="E279" s="188" t="s">
        <v>620</v>
      </c>
      <c r="F279" s="189">
        <v>465</v>
      </c>
      <c r="G279" s="188"/>
      <c r="H279" s="188">
        <v>540</v>
      </c>
      <c r="I279" s="190">
        <v>540</v>
      </c>
      <c r="J279" s="191" t="s">
        <v>678</v>
      </c>
      <c r="K279" s="192">
        <f t="shared" si="58"/>
        <v>75</v>
      </c>
      <c r="L279" s="193">
        <f t="shared" si="59"/>
        <v>0.16129032258064516</v>
      </c>
      <c r="M279" s="188" t="s">
        <v>589</v>
      </c>
      <c r="N279" s="194">
        <v>42530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46</v>
      </c>
      <c r="B280" s="186">
        <v>42380</v>
      </c>
      <c r="C280" s="186"/>
      <c r="D280" s="187" t="s">
        <v>381</v>
      </c>
      <c r="E280" s="188" t="s">
        <v>591</v>
      </c>
      <c r="F280" s="189">
        <v>81</v>
      </c>
      <c r="G280" s="188"/>
      <c r="H280" s="188">
        <v>110</v>
      </c>
      <c r="I280" s="190">
        <v>110</v>
      </c>
      <c r="J280" s="191" t="s">
        <v>678</v>
      </c>
      <c r="K280" s="192">
        <f t="shared" si="58"/>
        <v>29</v>
      </c>
      <c r="L280" s="193">
        <f t="shared" si="59"/>
        <v>0.35802469135802467</v>
      </c>
      <c r="M280" s="188" t="s">
        <v>589</v>
      </c>
      <c r="N280" s="194">
        <v>42745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47</v>
      </c>
      <c r="B281" s="186">
        <v>42382</v>
      </c>
      <c r="C281" s="186"/>
      <c r="D281" s="187" t="s">
        <v>685</v>
      </c>
      <c r="E281" s="188" t="s">
        <v>591</v>
      </c>
      <c r="F281" s="189">
        <v>417.5</v>
      </c>
      <c r="G281" s="188"/>
      <c r="H281" s="188">
        <v>547</v>
      </c>
      <c r="I281" s="190">
        <v>535</v>
      </c>
      <c r="J281" s="191" t="s">
        <v>678</v>
      </c>
      <c r="K281" s="192">
        <f t="shared" si="58"/>
        <v>129.5</v>
      </c>
      <c r="L281" s="193">
        <f t="shared" si="59"/>
        <v>0.31017964071856285</v>
      </c>
      <c r="M281" s="188" t="s">
        <v>589</v>
      </c>
      <c r="N281" s="194">
        <v>42578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48</v>
      </c>
      <c r="B282" s="186">
        <v>42408</v>
      </c>
      <c r="C282" s="186"/>
      <c r="D282" s="187" t="s">
        <v>686</v>
      </c>
      <c r="E282" s="188" t="s">
        <v>620</v>
      </c>
      <c r="F282" s="189">
        <v>650</v>
      </c>
      <c r="G282" s="188"/>
      <c r="H282" s="188">
        <v>800</v>
      </c>
      <c r="I282" s="190">
        <v>800</v>
      </c>
      <c r="J282" s="191" t="s">
        <v>678</v>
      </c>
      <c r="K282" s="192">
        <f t="shared" si="58"/>
        <v>150</v>
      </c>
      <c r="L282" s="193">
        <f t="shared" si="59"/>
        <v>0.23076923076923078</v>
      </c>
      <c r="M282" s="188" t="s">
        <v>589</v>
      </c>
      <c r="N282" s="194">
        <v>43154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49</v>
      </c>
      <c r="B283" s="186">
        <v>42433</v>
      </c>
      <c r="C283" s="186"/>
      <c r="D283" s="187" t="s">
        <v>210</v>
      </c>
      <c r="E283" s="188" t="s">
        <v>620</v>
      </c>
      <c r="F283" s="189">
        <v>437.5</v>
      </c>
      <c r="G283" s="188"/>
      <c r="H283" s="188">
        <v>504.5</v>
      </c>
      <c r="I283" s="190">
        <v>522</v>
      </c>
      <c r="J283" s="191" t="s">
        <v>687</v>
      </c>
      <c r="K283" s="192">
        <f t="shared" si="58"/>
        <v>67</v>
      </c>
      <c r="L283" s="193">
        <f t="shared" si="59"/>
        <v>0.15314285714285714</v>
      </c>
      <c r="M283" s="188" t="s">
        <v>589</v>
      </c>
      <c r="N283" s="194">
        <v>42480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50</v>
      </c>
      <c r="B284" s="186">
        <v>42438</v>
      </c>
      <c r="C284" s="186"/>
      <c r="D284" s="187" t="s">
        <v>688</v>
      </c>
      <c r="E284" s="188" t="s">
        <v>620</v>
      </c>
      <c r="F284" s="189">
        <v>189.5</v>
      </c>
      <c r="G284" s="188"/>
      <c r="H284" s="188">
        <v>218</v>
      </c>
      <c r="I284" s="190">
        <v>218</v>
      </c>
      <c r="J284" s="191" t="s">
        <v>678</v>
      </c>
      <c r="K284" s="192">
        <f t="shared" si="58"/>
        <v>28.5</v>
      </c>
      <c r="L284" s="193">
        <f t="shared" si="59"/>
        <v>0.15039577836411611</v>
      </c>
      <c r="M284" s="188" t="s">
        <v>589</v>
      </c>
      <c r="N284" s="194">
        <v>43034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51</v>
      </c>
      <c r="B285" s="196">
        <v>42471</v>
      </c>
      <c r="C285" s="196"/>
      <c r="D285" s="204" t="s">
        <v>689</v>
      </c>
      <c r="E285" s="199" t="s">
        <v>620</v>
      </c>
      <c r="F285" s="199">
        <v>36.5</v>
      </c>
      <c r="G285" s="200"/>
      <c r="H285" s="200">
        <v>15.85</v>
      </c>
      <c r="I285" s="200">
        <v>60</v>
      </c>
      <c r="J285" s="201" t="s">
        <v>690</v>
      </c>
      <c r="K285" s="202">
        <f t="shared" si="58"/>
        <v>-20.65</v>
      </c>
      <c r="L285" s="203">
        <f t="shared" si="59"/>
        <v>-0.5657534246575342</v>
      </c>
      <c r="M285" s="199" t="s">
        <v>601</v>
      </c>
      <c r="N285" s="207">
        <v>43627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52</v>
      </c>
      <c r="B286" s="186">
        <v>42472</v>
      </c>
      <c r="C286" s="186"/>
      <c r="D286" s="187" t="s">
        <v>691</v>
      </c>
      <c r="E286" s="188" t="s">
        <v>620</v>
      </c>
      <c r="F286" s="189">
        <v>93</v>
      </c>
      <c r="G286" s="188"/>
      <c r="H286" s="188">
        <v>149</v>
      </c>
      <c r="I286" s="190">
        <v>140</v>
      </c>
      <c r="J286" s="191" t="s">
        <v>692</v>
      </c>
      <c r="K286" s="192">
        <f t="shared" si="58"/>
        <v>56</v>
      </c>
      <c r="L286" s="193">
        <f t="shared" si="59"/>
        <v>0.60215053763440862</v>
      </c>
      <c r="M286" s="188" t="s">
        <v>589</v>
      </c>
      <c r="N286" s="194">
        <v>42740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53</v>
      </c>
      <c r="B287" s="186">
        <v>42472</v>
      </c>
      <c r="C287" s="186"/>
      <c r="D287" s="187" t="s">
        <v>693</v>
      </c>
      <c r="E287" s="188" t="s">
        <v>620</v>
      </c>
      <c r="F287" s="189">
        <v>130</v>
      </c>
      <c r="G287" s="188"/>
      <c r="H287" s="188">
        <v>150</v>
      </c>
      <c r="I287" s="190" t="s">
        <v>694</v>
      </c>
      <c r="J287" s="191" t="s">
        <v>678</v>
      </c>
      <c r="K287" s="192">
        <f t="shared" si="58"/>
        <v>20</v>
      </c>
      <c r="L287" s="193">
        <f t="shared" si="59"/>
        <v>0.15384615384615385</v>
      </c>
      <c r="M287" s="188" t="s">
        <v>589</v>
      </c>
      <c r="N287" s="194">
        <v>42564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54</v>
      </c>
      <c r="B288" s="186">
        <v>42473</v>
      </c>
      <c r="C288" s="186"/>
      <c r="D288" s="187" t="s">
        <v>695</v>
      </c>
      <c r="E288" s="188" t="s">
        <v>620</v>
      </c>
      <c r="F288" s="189">
        <v>196</v>
      </c>
      <c r="G288" s="188"/>
      <c r="H288" s="188">
        <v>299</v>
      </c>
      <c r="I288" s="190">
        <v>299</v>
      </c>
      <c r="J288" s="191" t="s">
        <v>678</v>
      </c>
      <c r="K288" s="192">
        <v>103</v>
      </c>
      <c r="L288" s="193">
        <v>0.52551020408163296</v>
      </c>
      <c r="M288" s="188" t="s">
        <v>589</v>
      </c>
      <c r="N288" s="194">
        <v>42620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55</v>
      </c>
      <c r="B289" s="186">
        <v>42473</v>
      </c>
      <c r="C289" s="186"/>
      <c r="D289" s="187" t="s">
        <v>696</v>
      </c>
      <c r="E289" s="188" t="s">
        <v>620</v>
      </c>
      <c r="F289" s="189">
        <v>88</v>
      </c>
      <c r="G289" s="188"/>
      <c r="H289" s="188">
        <v>103</v>
      </c>
      <c r="I289" s="190">
        <v>103</v>
      </c>
      <c r="J289" s="191" t="s">
        <v>678</v>
      </c>
      <c r="K289" s="192">
        <v>15</v>
      </c>
      <c r="L289" s="193">
        <v>0.170454545454545</v>
      </c>
      <c r="M289" s="188" t="s">
        <v>589</v>
      </c>
      <c r="N289" s="194">
        <v>42530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56</v>
      </c>
      <c r="B290" s="186">
        <v>42492</v>
      </c>
      <c r="C290" s="186"/>
      <c r="D290" s="187" t="s">
        <v>697</v>
      </c>
      <c r="E290" s="188" t="s">
        <v>620</v>
      </c>
      <c r="F290" s="189">
        <v>127.5</v>
      </c>
      <c r="G290" s="188"/>
      <c r="H290" s="188">
        <v>148</v>
      </c>
      <c r="I290" s="190" t="s">
        <v>698</v>
      </c>
      <c r="J290" s="191" t="s">
        <v>678</v>
      </c>
      <c r="K290" s="192">
        <f>H290-F290</f>
        <v>20.5</v>
      </c>
      <c r="L290" s="193">
        <f>K290/F290</f>
        <v>0.16078431372549021</v>
      </c>
      <c r="M290" s="188" t="s">
        <v>589</v>
      </c>
      <c r="N290" s="194">
        <v>42564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57</v>
      </c>
      <c r="B291" s="186">
        <v>42493</v>
      </c>
      <c r="C291" s="186"/>
      <c r="D291" s="187" t="s">
        <v>699</v>
      </c>
      <c r="E291" s="188" t="s">
        <v>620</v>
      </c>
      <c r="F291" s="189">
        <v>675</v>
      </c>
      <c r="G291" s="188"/>
      <c r="H291" s="188">
        <v>815</v>
      </c>
      <c r="I291" s="190" t="s">
        <v>700</v>
      </c>
      <c r="J291" s="191" t="s">
        <v>678</v>
      </c>
      <c r="K291" s="192">
        <f>H291-F291</f>
        <v>140</v>
      </c>
      <c r="L291" s="193">
        <f>K291/F291</f>
        <v>0.2074074074074074</v>
      </c>
      <c r="M291" s="188" t="s">
        <v>589</v>
      </c>
      <c r="N291" s="194">
        <v>43154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5">
        <v>58</v>
      </c>
      <c r="B292" s="196">
        <v>42522</v>
      </c>
      <c r="C292" s="196"/>
      <c r="D292" s="197" t="s">
        <v>701</v>
      </c>
      <c r="E292" s="198" t="s">
        <v>620</v>
      </c>
      <c r="F292" s="199">
        <v>500</v>
      </c>
      <c r="G292" s="199"/>
      <c r="H292" s="200">
        <v>232.5</v>
      </c>
      <c r="I292" s="200" t="s">
        <v>702</v>
      </c>
      <c r="J292" s="201" t="s">
        <v>703</v>
      </c>
      <c r="K292" s="202">
        <f>H292-F292</f>
        <v>-267.5</v>
      </c>
      <c r="L292" s="203">
        <f>K292/F292</f>
        <v>-0.53500000000000003</v>
      </c>
      <c r="M292" s="199" t="s">
        <v>601</v>
      </c>
      <c r="N292" s="196">
        <v>43735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59</v>
      </c>
      <c r="B293" s="186">
        <v>42527</v>
      </c>
      <c r="C293" s="186"/>
      <c r="D293" s="187" t="s">
        <v>540</v>
      </c>
      <c r="E293" s="188" t="s">
        <v>620</v>
      </c>
      <c r="F293" s="189">
        <v>110</v>
      </c>
      <c r="G293" s="188"/>
      <c r="H293" s="188">
        <v>126.5</v>
      </c>
      <c r="I293" s="190">
        <v>125</v>
      </c>
      <c r="J293" s="191" t="s">
        <v>629</v>
      </c>
      <c r="K293" s="192">
        <f>H293-F293</f>
        <v>16.5</v>
      </c>
      <c r="L293" s="193">
        <f>K293/F293</f>
        <v>0.15</v>
      </c>
      <c r="M293" s="188" t="s">
        <v>589</v>
      </c>
      <c r="N293" s="194">
        <v>42552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60</v>
      </c>
      <c r="B294" s="186">
        <v>42538</v>
      </c>
      <c r="C294" s="186"/>
      <c r="D294" s="187" t="s">
        <v>704</v>
      </c>
      <c r="E294" s="188" t="s">
        <v>620</v>
      </c>
      <c r="F294" s="189">
        <v>44</v>
      </c>
      <c r="G294" s="188"/>
      <c r="H294" s="188">
        <v>69.5</v>
      </c>
      <c r="I294" s="190">
        <v>69.5</v>
      </c>
      <c r="J294" s="191" t="s">
        <v>705</v>
      </c>
      <c r="K294" s="192">
        <f>H294-F294</f>
        <v>25.5</v>
      </c>
      <c r="L294" s="193">
        <f>K294/F294</f>
        <v>0.57954545454545459</v>
      </c>
      <c r="M294" s="188" t="s">
        <v>589</v>
      </c>
      <c r="N294" s="194">
        <v>42977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61</v>
      </c>
      <c r="B295" s="186">
        <v>42549</v>
      </c>
      <c r="C295" s="186"/>
      <c r="D295" s="187" t="s">
        <v>706</v>
      </c>
      <c r="E295" s="188" t="s">
        <v>620</v>
      </c>
      <c r="F295" s="189">
        <v>262.5</v>
      </c>
      <c r="G295" s="188"/>
      <c r="H295" s="188">
        <v>340</v>
      </c>
      <c r="I295" s="190">
        <v>333</v>
      </c>
      <c r="J295" s="191" t="s">
        <v>707</v>
      </c>
      <c r="K295" s="192">
        <v>77.5</v>
      </c>
      <c r="L295" s="193">
        <v>0.29523809523809502</v>
      </c>
      <c r="M295" s="188" t="s">
        <v>589</v>
      </c>
      <c r="N295" s="194">
        <v>43017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62</v>
      </c>
      <c r="B296" s="186">
        <v>42549</v>
      </c>
      <c r="C296" s="186"/>
      <c r="D296" s="187" t="s">
        <v>708</v>
      </c>
      <c r="E296" s="188" t="s">
        <v>620</v>
      </c>
      <c r="F296" s="189">
        <v>840</v>
      </c>
      <c r="G296" s="188"/>
      <c r="H296" s="188">
        <v>1230</v>
      </c>
      <c r="I296" s="190">
        <v>1230</v>
      </c>
      <c r="J296" s="191" t="s">
        <v>678</v>
      </c>
      <c r="K296" s="192">
        <v>390</v>
      </c>
      <c r="L296" s="193">
        <v>0.46428571428571402</v>
      </c>
      <c r="M296" s="188" t="s">
        <v>589</v>
      </c>
      <c r="N296" s="194">
        <v>42649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8">
        <v>63</v>
      </c>
      <c r="B297" s="209">
        <v>42556</v>
      </c>
      <c r="C297" s="209"/>
      <c r="D297" s="210" t="s">
        <v>709</v>
      </c>
      <c r="E297" s="211" t="s">
        <v>620</v>
      </c>
      <c r="F297" s="211">
        <v>395</v>
      </c>
      <c r="G297" s="212"/>
      <c r="H297" s="212">
        <f>(468.5+342.5)/2</f>
        <v>405.5</v>
      </c>
      <c r="I297" s="212">
        <v>510</v>
      </c>
      <c r="J297" s="213" t="s">
        <v>710</v>
      </c>
      <c r="K297" s="214">
        <f t="shared" ref="K297:K303" si="60">H297-F297</f>
        <v>10.5</v>
      </c>
      <c r="L297" s="215">
        <f t="shared" ref="L297:L303" si="61">K297/F297</f>
        <v>2.6582278481012658E-2</v>
      </c>
      <c r="M297" s="211" t="s">
        <v>711</v>
      </c>
      <c r="N297" s="209">
        <v>43606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5">
        <v>64</v>
      </c>
      <c r="B298" s="196">
        <v>42584</v>
      </c>
      <c r="C298" s="196"/>
      <c r="D298" s="197" t="s">
        <v>712</v>
      </c>
      <c r="E298" s="198" t="s">
        <v>591</v>
      </c>
      <c r="F298" s="199">
        <f>169.5-12.8</f>
        <v>156.69999999999999</v>
      </c>
      <c r="G298" s="199"/>
      <c r="H298" s="200">
        <v>77</v>
      </c>
      <c r="I298" s="200" t="s">
        <v>713</v>
      </c>
      <c r="J298" s="201" t="s">
        <v>714</v>
      </c>
      <c r="K298" s="202">
        <f t="shared" si="60"/>
        <v>-79.699999999999989</v>
      </c>
      <c r="L298" s="203">
        <f t="shared" si="61"/>
        <v>-0.50861518825781749</v>
      </c>
      <c r="M298" s="199" t="s">
        <v>601</v>
      </c>
      <c r="N298" s="196">
        <v>43522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5">
        <v>65</v>
      </c>
      <c r="B299" s="196">
        <v>42586</v>
      </c>
      <c r="C299" s="196"/>
      <c r="D299" s="197" t="s">
        <v>715</v>
      </c>
      <c r="E299" s="198" t="s">
        <v>620</v>
      </c>
      <c r="F299" s="199">
        <v>400</v>
      </c>
      <c r="G299" s="199"/>
      <c r="H299" s="200">
        <v>305</v>
      </c>
      <c r="I299" s="200">
        <v>475</v>
      </c>
      <c r="J299" s="201" t="s">
        <v>716</v>
      </c>
      <c r="K299" s="202">
        <f t="shared" si="60"/>
        <v>-95</v>
      </c>
      <c r="L299" s="203">
        <f t="shared" si="61"/>
        <v>-0.23749999999999999</v>
      </c>
      <c r="M299" s="199" t="s">
        <v>601</v>
      </c>
      <c r="N299" s="196">
        <v>43606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66</v>
      </c>
      <c r="B300" s="186">
        <v>42593</v>
      </c>
      <c r="C300" s="186"/>
      <c r="D300" s="187" t="s">
        <v>717</v>
      </c>
      <c r="E300" s="188" t="s">
        <v>620</v>
      </c>
      <c r="F300" s="189">
        <v>86.5</v>
      </c>
      <c r="G300" s="188"/>
      <c r="H300" s="188">
        <v>130</v>
      </c>
      <c r="I300" s="190">
        <v>130</v>
      </c>
      <c r="J300" s="191" t="s">
        <v>718</v>
      </c>
      <c r="K300" s="192">
        <f t="shared" si="60"/>
        <v>43.5</v>
      </c>
      <c r="L300" s="193">
        <f t="shared" si="61"/>
        <v>0.50289017341040465</v>
      </c>
      <c r="M300" s="188" t="s">
        <v>589</v>
      </c>
      <c r="N300" s="194">
        <v>43091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5">
        <v>67</v>
      </c>
      <c r="B301" s="196">
        <v>42600</v>
      </c>
      <c r="C301" s="196"/>
      <c r="D301" s="197" t="s">
        <v>109</v>
      </c>
      <c r="E301" s="198" t="s">
        <v>620</v>
      </c>
      <c r="F301" s="199">
        <v>133.5</v>
      </c>
      <c r="G301" s="199"/>
      <c r="H301" s="200">
        <v>126.5</v>
      </c>
      <c r="I301" s="200">
        <v>178</v>
      </c>
      <c r="J301" s="201" t="s">
        <v>719</v>
      </c>
      <c r="K301" s="202">
        <f t="shared" si="60"/>
        <v>-7</v>
      </c>
      <c r="L301" s="203">
        <f t="shared" si="61"/>
        <v>-5.2434456928838954E-2</v>
      </c>
      <c r="M301" s="199" t="s">
        <v>601</v>
      </c>
      <c r="N301" s="196">
        <v>42615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68</v>
      </c>
      <c r="B302" s="186">
        <v>42613</v>
      </c>
      <c r="C302" s="186"/>
      <c r="D302" s="187" t="s">
        <v>720</v>
      </c>
      <c r="E302" s="188" t="s">
        <v>620</v>
      </c>
      <c r="F302" s="189">
        <v>560</v>
      </c>
      <c r="G302" s="188"/>
      <c r="H302" s="188">
        <v>725</v>
      </c>
      <c r="I302" s="190">
        <v>725</v>
      </c>
      <c r="J302" s="191" t="s">
        <v>622</v>
      </c>
      <c r="K302" s="192">
        <f t="shared" si="60"/>
        <v>165</v>
      </c>
      <c r="L302" s="193">
        <f t="shared" si="61"/>
        <v>0.29464285714285715</v>
      </c>
      <c r="M302" s="188" t="s">
        <v>589</v>
      </c>
      <c r="N302" s="194">
        <v>42456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5">
        <v>69</v>
      </c>
      <c r="B303" s="186">
        <v>42614</v>
      </c>
      <c r="C303" s="186"/>
      <c r="D303" s="187" t="s">
        <v>721</v>
      </c>
      <c r="E303" s="188" t="s">
        <v>620</v>
      </c>
      <c r="F303" s="189">
        <v>160.5</v>
      </c>
      <c r="G303" s="188"/>
      <c r="H303" s="188">
        <v>210</v>
      </c>
      <c r="I303" s="190">
        <v>210</v>
      </c>
      <c r="J303" s="191" t="s">
        <v>622</v>
      </c>
      <c r="K303" s="192">
        <f t="shared" si="60"/>
        <v>49.5</v>
      </c>
      <c r="L303" s="193">
        <f t="shared" si="61"/>
        <v>0.30841121495327101</v>
      </c>
      <c r="M303" s="188" t="s">
        <v>589</v>
      </c>
      <c r="N303" s="194">
        <v>42871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5">
        <v>70</v>
      </c>
      <c r="B304" s="186">
        <v>42646</v>
      </c>
      <c r="C304" s="186"/>
      <c r="D304" s="187" t="s">
        <v>395</v>
      </c>
      <c r="E304" s="188" t="s">
        <v>620</v>
      </c>
      <c r="F304" s="189">
        <v>430</v>
      </c>
      <c r="G304" s="188"/>
      <c r="H304" s="188">
        <v>596</v>
      </c>
      <c r="I304" s="190">
        <v>575</v>
      </c>
      <c r="J304" s="191" t="s">
        <v>722</v>
      </c>
      <c r="K304" s="192">
        <v>166</v>
      </c>
      <c r="L304" s="193">
        <v>0.38604651162790699</v>
      </c>
      <c r="M304" s="188" t="s">
        <v>589</v>
      </c>
      <c r="N304" s="194">
        <v>42769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71</v>
      </c>
      <c r="B305" s="186">
        <v>42657</v>
      </c>
      <c r="C305" s="186"/>
      <c r="D305" s="187" t="s">
        <v>723</v>
      </c>
      <c r="E305" s="188" t="s">
        <v>620</v>
      </c>
      <c r="F305" s="189">
        <v>280</v>
      </c>
      <c r="G305" s="188"/>
      <c r="H305" s="188">
        <v>345</v>
      </c>
      <c r="I305" s="190">
        <v>345</v>
      </c>
      <c r="J305" s="191" t="s">
        <v>622</v>
      </c>
      <c r="K305" s="192">
        <f t="shared" ref="K305:K310" si="62">H305-F305</f>
        <v>65</v>
      </c>
      <c r="L305" s="193">
        <f>K305/F305</f>
        <v>0.23214285714285715</v>
      </c>
      <c r="M305" s="188" t="s">
        <v>589</v>
      </c>
      <c r="N305" s="194">
        <v>42814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5">
        <v>72</v>
      </c>
      <c r="B306" s="186">
        <v>42657</v>
      </c>
      <c r="C306" s="186"/>
      <c r="D306" s="187" t="s">
        <v>724</v>
      </c>
      <c r="E306" s="188" t="s">
        <v>620</v>
      </c>
      <c r="F306" s="189">
        <v>245</v>
      </c>
      <c r="G306" s="188"/>
      <c r="H306" s="188">
        <v>325.5</v>
      </c>
      <c r="I306" s="190">
        <v>330</v>
      </c>
      <c r="J306" s="191" t="s">
        <v>725</v>
      </c>
      <c r="K306" s="192">
        <f t="shared" si="62"/>
        <v>80.5</v>
      </c>
      <c r="L306" s="193">
        <f>K306/F306</f>
        <v>0.32857142857142857</v>
      </c>
      <c r="M306" s="188" t="s">
        <v>589</v>
      </c>
      <c r="N306" s="194">
        <v>42769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73</v>
      </c>
      <c r="B307" s="186">
        <v>42660</v>
      </c>
      <c r="C307" s="186"/>
      <c r="D307" s="187" t="s">
        <v>345</v>
      </c>
      <c r="E307" s="188" t="s">
        <v>620</v>
      </c>
      <c r="F307" s="189">
        <v>125</v>
      </c>
      <c r="G307" s="188"/>
      <c r="H307" s="188">
        <v>160</v>
      </c>
      <c r="I307" s="190">
        <v>160</v>
      </c>
      <c r="J307" s="191" t="s">
        <v>678</v>
      </c>
      <c r="K307" s="192">
        <f t="shared" si="62"/>
        <v>35</v>
      </c>
      <c r="L307" s="193">
        <v>0.28000000000000003</v>
      </c>
      <c r="M307" s="188" t="s">
        <v>589</v>
      </c>
      <c r="N307" s="194">
        <v>42803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5">
        <v>74</v>
      </c>
      <c r="B308" s="186">
        <v>42660</v>
      </c>
      <c r="C308" s="186"/>
      <c r="D308" s="187" t="s">
        <v>468</v>
      </c>
      <c r="E308" s="188" t="s">
        <v>620</v>
      </c>
      <c r="F308" s="189">
        <v>114</v>
      </c>
      <c r="G308" s="188"/>
      <c r="H308" s="188">
        <v>145</v>
      </c>
      <c r="I308" s="190">
        <v>145</v>
      </c>
      <c r="J308" s="191" t="s">
        <v>678</v>
      </c>
      <c r="K308" s="192">
        <f t="shared" si="62"/>
        <v>31</v>
      </c>
      <c r="L308" s="193">
        <f>K308/F308</f>
        <v>0.27192982456140352</v>
      </c>
      <c r="M308" s="188" t="s">
        <v>589</v>
      </c>
      <c r="N308" s="194">
        <v>42859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75</v>
      </c>
      <c r="B309" s="186">
        <v>42660</v>
      </c>
      <c r="C309" s="186"/>
      <c r="D309" s="187" t="s">
        <v>726</v>
      </c>
      <c r="E309" s="188" t="s">
        <v>620</v>
      </c>
      <c r="F309" s="189">
        <v>212</v>
      </c>
      <c r="G309" s="188"/>
      <c r="H309" s="188">
        <v>280</v>
      </c>
      <c r="I309" s="190">
        <v>276</v>
      </c>
      <c r="J309" s="191" t="s">
        <v>727</v>
      </c>
      <c r="K309" s="192">
        <f t="shared" si="62"/>
        <v>68</v>
      </c>
      <c r="L309" s="193">
        <f>K309/F309</f>
        <v>0.32075471698113206</v>
      </c>
      <c r="M309" s="188" t="s">
        <v>589</v>
      </c>
      <c r="N309" s="194">
        <v>42858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76</v>
      </c>
      <c r="B310" s="186">
        <v>42678</v>
      </c>
      <c r="C310" s="186"/>
      <c r="D310" s="187" t="s">
        <v>456</v>
      </c>
      <c r="E310" s="188" t="s">
        <v>620</v>
      </c>
      <c r="F310" s="189">
        <v>155</v>
      </c>
      <c r="G310" s="188"/>
      <c r="H310" s="188">
        <v>210</v>
      </c>
      <c r="I310" s="190">
        <v>210</v>
      </c>
      <c r="J310" s="191" t="s">
        <v>728</v>
      </c>
      <c r="K310" s="192">
        <f t="shared" si="62"/>
        <v>55</v>
      </c>
      <c r="L310" s="193">
        <f>K310/F310</f>
        <v>0.35483870967741937</v>
      </c>
      <c r="M310" s="188" t="s">
        <v>589</v>
      </c>
      <c r="N310" s="194">
        <v>42944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5">
        <v>77</v>
      </c>
      <c r="B311" s="196">
        <v>42710</v>
      </c>
      <c r="C311" s="196"/>
      <c r="D311" s="197" t="s">
        <v>729</v>
      </c>
      <c r="E311" s="198" t="s">
        <v>620</v>
      </c>
      <c r="F311" s="199">
        <v>150.5</v>
      </c>
      <c r="G311" s="199"/>
      <c r="H311" s="200">
        <v>72.5</v>
      </c>
      <c r="I311" s="200">
        <v>174</v>
      </c>
      <c r="J311" s="201" t="s">
        <v>730</v>
      </c>
      <c r="K311" s="202">
        <v>-78</v>
      </c>
      <c r="L311" s="203">
        <v>-0.51827242524916906</v>
      </c>
      <c r="M311" s="199" t="s">
        <v>601</v>
      </c>
      <c r="N311" s="196">
        <v>43333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5">
        <v>78</v>
      </c>
      <c r="B312" s="186">
        <v>42712</v>
      </c>
      <c r="C312" s="186"/>
      <c r="D312" s="187" t="s">
        <v>731</v>
      </c>
      <c r="E312" s="188" t="s">
        <v>620</v>
      </c>
      <c r="F312" s="189">
        <v>380</v>
      </c>
      <c r="G312" s="188"/>
      <c r="H312" s="188">
        <v>478</v>
      </c>
      <c r="I312" s="190">
        <v>468</v>
      </c>
      <c r="J312" s="191" t="s">
        <v>678</v>
      </c>
      <c r="K312" s="192">
        <f>H312-F312</f>
        <v>98</v>
      </c>
      <c r="L312" s="193">
        <f>K312/F312</f>
        <v>0.25789473684210529</v>
      </c>
      <c r="M312" s="188" t="s">
        <v>589</v>
      </c>
      <c r="N312" s="194">
        <v>43025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79</v>
      </c>
      <c r="B313" s="186">
        <v>42734</v>
      </c>
      <c r="C313" s="186"/>
      <c r="D313" s="187" t="s">
        <v>108</v>
      </c>
      <c r="E313" s="188" t="s">
        <v>620</v>
      </c>
      <c r="F313" s="189">
        <v>305</v>
      </c>
      <c r="G313" s="188"/>
      <c r="H313" s="188">
        <v>375</v>
      </c>
      <c r="I313" s="190">
        <v>375</v>
      </c>
      <c r="J313" s="191" t="s">
        <v>678</v>
      </c>
      <c r="K313" s="192">
        <f>H313-F313</f>
        <v>70</v>
      </c>
      <c r="L313" s="193">
        <f>K313/F313</f>
        <v>0.22950819672131148</v>
      </c>
      <c r="M313" s="188" t="s">
        <v>589</v>
      </c>
      <c r="N313" s="194">
        <v>42768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5">
        <v>80</v>
      </c>
      <c r="B314" s="186">
        <v>42739</v>
      </c>
      <c r="C314" s="186"/>
      <c r="D314" s="187" t="s">
        <v>94</v>
      </c>
      <c r="E314" s="188" t="s">
        <v>620</v>
      </c>
      <c r="F314" s="189">
        <v>99.5</v>
      </c>
      <c r="G314" s="188"/>
      <c r="H314" s="188">
        <v>158</v>
      </c>
      <c r="I314" s="190">
        <v>158</v>
      </c>
      <c r="J314" s="191" t="s">
        <v>678</v>
      </c>
      <c r="K314" s="192">
        <f>H314-F314</f>
        <v>58.5</v>
      </c>
      <c r="L314" s="193">
        <f>K314/F314</f>
        <v>0.5879396984924623</v>
      </c>
      <c r="M314" s="188" t="s">
        <v>589</v>
      </c>
      <c r="N314" s="194">
        <v>42898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5">
        <v>81</v>
      </c>
      <c r="B315" s="186">
        <v>42739</v>
      </c>
      <c r="C315" s="186"/>
      <c r="D315" s="187" t="s">
        <v>94</v>
      </c>
      <c r="E315" s="188" t="s">
        <v>620</v>
      </c>
      <c r="F315" s="189">
        <v>99.5</v>
      </c>
      <c r="G315" s="188"/>
      <c r="H315" s="188">
        <v>158</v>
      </c>
      <c r="I315" s="190">
        <v>158</v>
      </c>
      <c r="J315" s="191" t="s">
        <v>678</v>
      </c>
      <c r="K315" s="192">
        <v>58.5</v>
      </c>
      <c r="L315" s="193">
        <v>0.58793969849246197</v>
      </c>
      <c r="M315" s="188" t="s">
        <v>589</v>
      </c>
      <c r="N315" s="194">
        <v>42898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5">
        <v>82</v>
      </c>
      <c r="B316" s="186">
        <v>42786</v>
      </c>
      <c r="C316" s="186"/>
      <c r="D316" s="187" t="s">
        <v>185</v>
      </c>
      <c r="E316" s="188" t="s">
        <v>620</v>
      </c>
      <c r="F316" s="189">
        <v>140.5</v>
      </c>
      <c r="G316" s="188"/>
      <c r="H316" s="188">
        <v>220</v>
      </c>
      <c r="I316" s="190">
        <v>220</v>
      </c>
      <c r="J316" s="191" t="s">
        <v>678</v>
      </c>
      <c r="K316" s="192">
        <f>H316-F316</f>
        <v>79.5</v>
      </c>
      <c r="L316" s="193">
        <f>K316/F316</f>
        <v>0.5658362989323843</v>
      </c>
      <c r="M316" s="188" t="s">
        <v>589</v>
      </c>
      <c r="N316" s="194">
        <v>42864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5">
        <v>83</v>
      </c>
      <c r="B317" s="186">
        <v>42786</v>
      </c>
      <c r="C317" s="186"/>
      <c r="D317" s="187" t="s">
        <v>732</v>
      </c>
      <c r="E317" s="188" t="s">
        <v>620</v>
      </c>
      <c r="F317" s="189">
        <v>202.5</v>
      </c>
      <c r="G317" s="188"/>
      <c r="H317" s="188">
        <v>234</v>
      </c>
      <c r="I317" s="190">
        <v>234</v>
      </c>
      <c r="J317" s="191" t="s">
        <v>678</v>
      </c>
      <c r="K317" s="192">
        <v>31.5</v>
      </c>
      <c r="L317" s="193">
        <v>0.155555555555556</v>
      </c>
      <c r="M317" s="188" t="s">
        <v>589</v>
      </c>
      <c r="N317" s="194">
        <v>42836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5">
        <v>84</v>
      </c>
      <c r="B318" s="186">
        <v>42818</v>
      </c>
      <c r="C318" s="186"/>
      <c r="D318" s="187" t="s">
        <v>733</v>
      </c>
      <c r="E318" s="188" t="s">
        <v>620</v>
      </c>
      <c r="F318" s="189">
        <v>300.5</v>
      </c>
      <c r="G318" s="188"/>
      <c r="H318" s="188">
        <v>417.5</v>
      </c>
      <c r="I318" s="190">
        <v>420</v>
      </c>
      <c r="J318" s="191" t="s">
        <v>734</v>
      </c>
      <c r="K318" s="192">
        <f>H318-F318</f>
        <v>117</v>
      </c>
      <c r="L318" s="193">
        <f>K318/F318</f>
        <v>0.38935108153078202</v>
      </c>
      <c r="M318" s="188" t="s">
        <v>589</v>
      </c>
      <c r="N318" s="194">
        <v>43070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5">
        <v>85</v>
      </c>
      <c r="B319" s="186">
        <v>42818</v>
      </c>
      <c r="C319" s="186"/>
      <c r="D319" s="187" t="s">
        <v>708</v>
      </c>
      <c r="E319" s="188" t="s">
        <v>620</v>
      </c>
      <c r="F319" s="189">
        <v>850</v>
      </c>
      <c r="G319" s="188"/>
      <c r="H319" s="188">
        <v>1042.5</v>
      </c>
      <c r="I319" s="190">
        <v>1023</v>
      </c>
      <c r="J319" s="191" t="s">
        <v>735</v>
      </c>
      <c r="K319" s="192">
        <v>192.5</v>
      </c>
      <c r="L319" s="193">
        <v>0.22647058823529401</v>
      </c>
      <c r="M319" s="188" t="s">
        <v>589</v>
      </c>
      <c r="N319" s="194">
        <v>42830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5">
        <v>86</v>
      </c>
      <c r="B320" s="186">
        <v>42830</v>
      </c>
      <c r="C320" s="186"/>
      <c r="D320" s="187" t="s">
        <v>487</v>
      </c>
      <c r="E320" s="188" t="s">
        <v>620</v>
      </c>
      <c r="F320" s="189">
        <v>785</v>
      </c>
      <c r="G320" s="188"/>
      <c r="H320" s="188">
        <v>930</v>
      </c>
      <c r="I320" s="190">
        <v>920</v>
      </c>
      <c r="J320" s="191" t="s">
        <v>736</v>
      </c>
      <c r="K320" s="192">
        <f>H320-F320</f>
        <v>145</v>
      </c>
      <c r="L320" s="193">
        <f>K320/F320</f>
        <v>0.18471337579617833</v>
      </c>
      <c r="M320" s="188" t="s">
        <v>589</v>
      </c>
      <c r="N320" s="194">
        <v>42976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95">
        <v>87</v>
      </c>
      <c r="B321" s="196">
        <v>42831</v>
      </c>
      <c r="C321" s="196"/>
      <c r="D321" s="197" t="s">
        <v>737</v>
      </c>
      <c r="E321" s="198" t="s">
        <v>620</v>
      </c>
      <c r="F321" s="199">
        <v>40</v>
      </c>
      <c r="G321" s="199"/>
      <c r="H321" s="200">
        <v>13.1</v>
      </c>
      <c r="I321" s="200">
        <v>60</v>
      </c>
      <c r="J321" s="201" t="s">
        <v>738</v>
      </c>
      <c r="K321" s="202">
        <v>-26.9</v>
      </c>
      <c r="L321" s="203">
        <v>-0.67249999999999999</v>
      </c>
      <c r="M321" s="199" t="s">
        <v>601</v>
      </c>
      <c r="N321" s="196">
        <v>43138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5">
        <v>88</v>
      </c>
      <c r="B322" s="186">
        <v>42837</v>
      </c>
      <c r="C322" s="186"/>
      <c r="D322" s="187" t="s">
        <v>93</v>
      </c>
      <c r="E322" s="188" t="s">
        <v>620</v>
      </c>
      <c r="F322" s="189">
        <v>289.5</v>
      </c>
      <c r="G322" s="188"/>
      <c r="H322" s="188">
        <v>354</v>
      </c>
      <c r="I322" s="190">
        <v>360</v>
      </c>
      <c r="J322" s="191" t="s">
        <v>739</v>
      </c>
      <c r="K322" s="192">
        <f t="shared" ref="K322:K330" si="63">H322-F322</f>
        <v>64.5</v>
      </c>
      <c r="L322" s="193">
        <f t="shared" ref="L322:L330" si="64">K322/F322</f>
        <v>0.22279792746113988</v>
      </c>
      <c r="M322" s="188" t="s">
        <v>589</v>
      </c>
      <c r="N322" s="194">
        <v>43040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5">
        <v>89</v>
      </c>
      <c r="B323" s="186">
        <v>42845</v>
      </c>
      <c r="C323" s="186"/>
      <c r="D323" s="187" t="s">
        <v>426</v>
      </c>
      <c r="E323" s="188" t="s">
        <v>620</v>
      </c>
      <c r="F323" s="189">
        <v>700</v>
      </c>
      <c r="G323" s="188"/>
      <c r="H323" s="188">
        <v>840</v>
      </c>
      <c r="I323" s="190">
        <v>840</v>
      </c>
      <c r="J323" s="191" t="s">
        <v>740</v>
      </c>
      <c r="K323" s="192">
        <f t="shared" si="63"/>
        <v>140</v>
      </c>
      <c r="L323" s="193">
        <f t="shared" si="64"/>
        <v>0.2</v>
      </c>
      <c r="M323" s="188" t="s">
        <v>589</v>
      </c>
      <c r="N323" s="194">
        <v>42893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85">
        <v>90</v>
      </c>
      <c r="B324" s="186">
        <v>42887</v>
      </c>
      <c r="C324" s="186"/>
      <c r="D324" s="187" t="s">
        <v>741</v>
      </c>
      <c r="E324" s="188" t="s">
        <v>620</v>
      </c>
      <c r="F324" s="189">
        <v>130</v>
      </c>
      <c r="G324" s="188"/>
      <c r="H324" s="188">
        <v>144.25</v>
      </c>
      <c r="I324" s="190">
        <v>170</v>
      </c>
      <c r="J324" s="191" t="s">
        <v>742</v>
      </c>
      <c r="K324" s="192">
        <f t="shared" si="63"/>
        <v>14.25</v>
      </c>
      <c r="L324" s="193">
        <f t="shared" si="64"/>
        <v>0.10961538461538461</v>
      </c>
      <c r="M324" s="188" t="s">
        <v>589</v>
      </c>
      <c r="N324" s="194">
        <v>43675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5">
        <v>91</v>
      </c>
      <c r="B325" s="186">
        <v>42901</v>
      </c>
      <c r="C325" s="186"/>
      <c r="D325" s="187" t="s">
        <v>743</v>
      </c>
      <c r="E325" s="188" t="s">
        <v>620</v>
      </c>
      <c r="F325" s="189">
        <v>214.5</v>
      </c>
      <c r="G325" s="188"/>
      <c r="H325" s="188">
        <v>262</v>
      </c>
      <c r="I325" s="190">
        <v>262</v>
      </c>
      <c r="J325" s="191" t="s">
        <v>744</v>
      </c>
      <c r="K325" s="192">
        <f t="shared" si="63"/>
        <v>47.5</v>
      </c>
      <c r="L325" s="193">
        <f t="shared" si="64"/>
        <v>0.22144522144522144</v>
      </c>
      <c r="M325" s="188" t="s">
        <v>589</v>
      </c>
      <c r="N325" s="194">
        <v>42977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92</v>
      </c>
      <c r="B326" s="217">
        <v>42933</v>
      </c>
      <c r="C326" s="217"/>
      <c r="D326" s="218" t="s">
        <v>745</v>
      </c>
      <c r="E326" s="219" t="s">
        <v>620</v>
      </c>
      <c r="F326" s="220">
        <v>370</v>
      </c>
      <c r="G326" s="219"/>
      <c r="H326" s="219">
        <v>447.5</v>
      </c>
      <c r="I326" s="221">
        <v>450</v>
      </c>
      <c r="J326" s="222" t="s">
        <v>678</v>
      </c>
      <c r="K326" s="192">
        <f t="shared" si="63"/>
        <v>77.5</v>
      </c>
      <c r="L326" s="223">
        <f t="shared" si="64"/>
        <v>0.20945945945945946</v>
      </c>
      <c r="M326" s="219" t="s">
        <v>589</v>
      </c>
      <c r="N326" s="224">
        <v>43035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93</v>
      </c>
      <c r="B327" s="217">
        <v>42943</v>
      </c>
      <c r="C327" s="217"/>
      <c r="D327" s="218" t="s">
        <v>183</v>
      </c>
      <c r="E327" s="219" t="s">
        <v>620</v>
      </c>
      <c r="F327" s="220">
        <v>657.5</v>
      </c>
      <c r="G327" s="219"/>
      <c r="H327" s="219">
        <v>825</v>
      </c>
      <c r="I327" s="221">
        <v>820</v>
      </c>
      <c r="J327" s="222" t="s">
        <v>678</v>
      </c>
      <c r="K327" s="192">
        <f t="shared" si="63"/>
        <v>167.5</v>
      </c>
      <c r="L327" s="223">
        <f t="shared" si="64"/>
        <v>0.25475285171102663</v>
      </c>
      <c r="M327" s="219" t="s">
        <v>589</v>
      </c>
      <c r="N327" s="224">
        <v>43090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85">
        <v>94</v>
      </c>
      <c r="B328" s="186">
        <v>42964</v>
      </c>
      <c r="C328" s="186"/>
      <c r="D328" s="187" t="s">
        <v>361</v>
      </c>
      <c r="E328" s="188" t="s">
        <v>620</v>
      </c>
      <c r="F328" s="189">
        <v>605</v>
      </c>
      <c r="G328" s="188"/>
      <c r="H328" s="188">
        <v>750</v>
      </c>
      <c r="I328" s="190">
        <v>750</v>
      </c>
      <c r="J328" s="191" t="s">
        <v>736</v>
      </c>
      <c r="K328" s="192">
        <f t="shared" si="63"/>
        <v>145</v>
      </c>
      <c r="L328" s="193">
        <f t="shared" si="64"/>
        <v>0.23966942148760331</v>
      </c>
      <c r="M328" s="188" t="s">
        <v>589</v>
      </c>
      <c r="N328" s="194">
        <v>43027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95">
        <v>95</v>
      </c>
      <c r="B329" s="196">
        <v>42979</v>
      </c>
      <c r="C329" s="196"/>
      <c r="D329" s="204" t="s">
        <v>746</v>
      </c>
      <c r="E329" s="199" t="s">
        <v>620</v>
      </c>
      <c r="F329" s="199">
        <v>255</v>
      </c>
      <c r="G329" s="200"/>
      <c r="H329" s="200">
        <v>217.25</v>
      </c>
      <c r="I329" s="200">
        <v>320</v>
      </c>
      <c r="J329" s="201" t="s">
        <v>747</v>
      </c>
      <c r="K329" s="202">
        <f t="shared" si="63"/>
        <v>-37.75</v>
      </c>
      <c r="L329" s="205">
        <f t="shared" si="64"/>
        <v>-0.14803921568627451</v>
      </c>
      <c r="M329" s="199" t="s">
        <v>601</v>
      </c>
      <c r="N329" s="196">
        <v>43661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85">
        <v>96</v>
      </c>
      <c r="B330" s="186">
        <v>42997</v>
      </c>
      <c r="C330" s="186"/>
      <c r="D330" s="187" t="s">
        <v>748</v>
      </c>
      <c r="E330" s="188" t="s">
        <v>620</v>
      </c>
      <c r="F330" s="189">
        <v>215</v>
      </c>
      <c r="G330" s="188"/>
      <c r="H330" s="188">
        <v>258</v>
      </c>
      <c r="I330" s="190">
        <v>258</v>
      </c>
      <c r="J330" s="191" t="s">
        <v>678</v>
      </c>
      <c r="K330" s="192">
        <f t="shared" si="63"/>
        <v>43</v>
      </c>
      <c r="L330" s="193">
        <f t="shared" si="64"/>
        <v>0.2</v>
      </c>
      <c r="M330" s="188" t="s">
        <v>589</v>
      </c>
      <c r="N330" s="194">
        <v>43040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85">
        <v>97</v>
      </c>
      <c r="B331" s="186">
        <v>42997</v>
      </c>
      <c r="C331" s="186"/>
      <c r="D331" s="187" t="s">
        <v>748</v>
      </c>
      <c r="E331" s="188" t="s">
        <v>620</v>
      </c>
      <c r="F331" s="189">
        <v>215</v>
      </c>
      <c r="G331" s="188"/>
      <c r="H331" s="188">
        <v>258</v>
      </c>
      <c r="I331" s="190">
        <v>258</v>
      </c>
      <c r="J331" s="222" t="s">
        <v>678</v>
      </c>
      <c r="K331" s="192">
        <v>43</v>
      </c>
      <c r="L331" s="193">
        <v>0.2</v>
      </c>
      <c r="M331" s="188" t="s">
        <v>589</v>
      </c>
      <c r="N331" s="194">
        <v>43040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98</v>
      </c>
      <c r="B332" s="217">
        <v>42998</v>
      </c>
      <c r="C332" s="217"/>
      <c r="D332" s="218" t="s">
        <v>749</v>
      </c>
      <c r="E332" s="219" t="s">
        <v>620</v>
      </c>
      <c r="F332" s="189">
        <v>75</v>
      </c>
      <c r="G332" s="219"/>
      <c r="H332" s="219">
        <v>90</v>
      </c>
      <c r="I332" s="221">
        <v>90</v>
      </c>
      <c r="J332" s="191" t="s">
        <v>750</v>
      </c>
      <c r="K332" s="192">
        <f t="shared" ref="K332:K337" si="65">H332-F332</f>
        <v>15</v>
      </c>
      <c r="L332" s="193">
        <f t="shared" ref="L332:L337" si="66">K332/F332</f>
        <v>0.2</v>
      </c>
      <c r="M332" s="188" t="s">
        <v>589</v>
      </c>
      <c r="N332" s="194">
        <v>43019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99</v>
      </c>
      <c r="B333" s="217">
        <v>43011</v>
      </c>
      <c r="C333" s="217"/>
      <c r="D333" s="218" t="s">
        <v>603</v>
      </c>
      <c r="E333" s="219" t="s">
        <v>620</v>
      </c>
      <c r="F333" s="220">
        <v>315</v>
      </c>
      <c r="G333" s="219"/>
      <c r="H333" s="219">
        <v>392</v>
      </c>
      <c r="I333" s="221">
        <v>384</v>
      </c>
      <c r="J333" s="222" t="s">
        <v>751</v>
      </c>
      <c r="K333" s="192">
        <f t="shared" si="65"/>
        <v>77</v>
      </c>
      <c r="L333" s="223">
        <f t="shared" si="66"/>
        <v>0.24444444444444444</v>
      </c>
      <c r="M333" s="219" t="s">
        <v>589</v>
      </c>
      <c r="N333" s="224">
        <v>43017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100</v>
      </c>
      <c r="B334" s="217">
        <v>43013</v>
      </c>
      <c r="C334" s="217"/>
      <c r="D334" s="218" t="s">
        <v>461</v>
      </c>
      <c r="E334" s="219" t="s">
        <v>620</v>
      </c>
      <c r="F334" s="220">
        <v>145</v>
      </c>
      <c r="G334" s="219"/>
      <c r="H334" s="219">
        <v>179</v>
      </c>
      <c r="I334" s="221">
        <v>180</v>
      </c>
      <c r="J334" s="222" t="s">
        <v>752</v>
      </c>
      <c r="K334" s="192">
        <f t="shared" si="65"/>
        <v>34</v>
      </c>
      <c r="L334" s="223">
        <f t="shared" si="66"/>
        <v>0.23448275862068965</v>
      </c>
      <c r="M334" s="219" t="s">
        <v>589</v>
      </c>
      <c r="N334" s="224">
        <v>43025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101</v>
      </c>
      <c r="B335" s="217">
        <v>43014</v>
      </c>
      <c r="C335" s="217"/>
      <c r="D335" s="218" t="s">
        <v>335</v>
      </c>
      <c r="E335" s="219" t="s">
        <v>620</v>
      </c>
      <c r="F335" s="220">
        <v>256</v>
      </c>
      <c r="G335" s="219"/>
      <c r="H335" s="219">
        <v>323</v>
      </c>
      <c r="I335" s="221">
        <v>320</v>
      </c>
      <c r="J335" s="222" t="s">
        <v>678</v>
      </c>
      <c r="K335" s="192">
        <f t="shared" si="65"/>
        <v>67</v>
      </c>
      <c r="L335" s="223">
        <f t="shared" si="66"/>
        <v>0.26171875</v>
      </c>
      <c r="M335" s="219" t="s">
        <v>589</v>
      </c>
      <c r="N335" s="224">
        <v>43067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102</v>
      </c>
      <c r="B336" s="217">
        <v>43017</v>
      </c>
      <c r="C336" s="217"/>
      <c r="D336" s="218" t="s">
        <v>351</v>
      </c>
      <c r="E336" s="219" t="s">
        <v>620</v>
      </c>
      <c r="F336" s="220">
        <v>137.5</v>
      </c>
      <c r="G336" s="219"/>
      <c r="H336" s="219">
        <v>184</v>
      </c>
      <c r="I336" s="221">
        <v>183</v>
      </c>
      <c r="J336" s="222" t="s">
        <v>753</v>
      </c>
      <c r="K336" s="192">
        <f t="shared" si="65"/>
        <v>46.5</v>
      </c>
      <c r="L336" s="223">
        <f t="shared" si="66"/>
        <v>0.33818181818181819</v>
      </c>
      <c r="M336" s="219" t="s">
        <v>589</v>
      </c>
      <c r="N336" s="224">
        <v>43108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103</v>
      </c>
      <c r="B337" s="217">
        <v>43018</v>
      </c>
      <c r="C337" s="217"/>
      <c r="D337" s="218" t="s">
        <v>754</v>
      </c>
      <c r="E337" s="219" t="s">
        <v>620</v>
      </c>
      <c r="F337" s="220">
        <v>125.5</v>
      </c>
      <c r="G337" s="219"/>
      <c r="H337" s="219">
        <v>158</v>
      </c>
      <c r="I337" s="221">
        <v>155</v>
      </c>
      <c r="J337" s="222" t="s">
        <v>755</v>
      </c>
      <c r="K337" s="192">
        <f t="shared" si="65"/>
        <v>32.5</v>
      </c>
      <c r="L337" s="223">
        <f t="shared" si="66"/>
        <v>0.25896414342629481</v>
      </c>
      <c r="M337" s="219" t="s">
        <v>589</v>
      </c>
      <c r="N337" s="224">
        <v>43067</v>
      </c>
      <c r="O337" s="1"/>
      <c r="P337" s="1"/>
      <c r="Q337" s="1"/>
      <c r="R337" s="6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104</v>
      </c>
      <c r="B338" s="217">
        <v>43018</v>
      </c>
      <c r="C338" s="217"/>
      <c r="D338" s="218" t="s">
        <v>756</v>
      </c>
      <c r="E338" s="219" t="s">
        <v>620</v>
      </c>
      <c r="F338" s="220">
        <v>895</v>
      </c>
      <c r="G338" s="219"/>
      <c r="H338" s="219">
        <v>1122.5</v>
      </c>
      <c r="I338" s="221">
        <v>1078</v>
      </c>
      <c r="J338" s="222" t="s">
        <v>757</v>
      </c>
      <c r="K338" s="192">
        <v>227.5</v>
      </c>
      <c r="L338" s="223">
        <v>0.25418994413407803</v>
      </c>
      <c r="M338" s="219" t="s">
        <v>589</v>
      </c>
      <c r="N338" s="224">
        <v>43117</v>
      </c>
      <c r="O338" s="1"/>
      <c r="P338" s="1"/>
      <c r="Q338" s="1"/>
      <c r="R338" s="6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105</v>
      </c>
      <c r="B339" s="217">
        <v>43020</v>
      </c>
      <c r="C339" s="217"/>
      <c r="D339" s="218" t="s">
        <v>344</v>
      </c>
      <c r="E339" s="219" t="s">
        <v>620</v>
      </c>
      <c r="F339" s="220">
        <v>525</v>
      </c>
      <c r="G339" s="219"/>
      <c r="H339" s="219">
        <v>629</v>
      </c>
      <c r="I339" s="221">
        <v>629</v>
      </c>
      <c r="J339" s="222" t="s">
        <v>678</v>
      </c>
      <c r="K339" s="192">
        <v>104</v>
      </c>
      <c r="L339" s="223">
        <v>0.19809523809523799</v>
      </c>
      <c r="M339" s="219" t="s">
        <v>589</v>
      </c>
      <c r="N339" s="224">
        <v>43119</v>
      </c>
      <c r="O339" s="1"/>
      <c r="P339" s="1"/>
      <c r="Q339" s="1"/>
      <c r="R339" s="6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106</v>
      </c>
      <c r="B340" s="217">
        <v>43046</v>
      </c>
      <c r="C340" s="217"/>
      <c r="D340" s="218" t="s">
        <v>386</v>
      </c>
      <c r="E340" s="219" t="s">
        <v>620</v>
      </c>
      <c r="F340" s="220">
        <v>740</v>
      </c>
      <c r="G340" s="219"/>
      <c r="H340" s="219">
        <v>892.5</v>
      </c>
      <c r="I340" s="221">
        <v>900</v>
      </c>
      <c r="J340" s="222" t="s">
        <v>758</v>
      </c>
      <c r="K340" s="192">
        <f>H340-F340</f>
        <v>152.5</v>
      </c>
      <c r="L340" s="223">
        <f>K340/F340</f>
        <v>0.20608108108108109</v>
      </c>
      <c r="M340" s="219" t="s">
        <v>589</v>
      </c>
      <c r="N340" s="224">
        <v>43052</v>
      </c>
      <c r="O340" s="1"/>
      <c r="P340" s="1"/>
      <c r="Q340" s="1"/>
      <c r="R340" s="6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85">
        <v>107</v>
      </c>
      <c r="B341" s="186">
        <v>43073</v>
      </c>
      <c r="C341" s="186"/>
      <c r="D341" s="187" t="s">
        <v>759</v>
      </c>
      <c r="E341" s="188" t="s">
        <v>620</v>
      </c>
      <c r="F341" s="189">
        <v>118.5</v>
      </c>
      <c r="G341" s="188"/>
      <c r="H341" s="188">
        <v>143.5</v>
      </c>
      <c r="I341" s="190">
        <v>145</v>
      </c>
      <c r="J341" s="191" t="s">
        <v>610</v>
      </c>
      <c r="K341" s="192">
        <f>H341-F341</f>
        <v>25</v>
      </c>
      <c r="L341" s="193">
        <f>K341/F341</f>
        <v>0.2109704641350211</v>
      </c>
      <c r="M341" s="188" t="s">
        <v>589</v>
      </c>
      <c r="N341" s="194">
        <v>43097</v>
      </c>
      <c r="O341" s="1"/>
      <c r="P341" s="1"/>
      <c r="Q341" s="1"/>
      <c r="R341" s="6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95">
        <v>108</v>
      </c>
      <c r="B342" s="196">
        <v>43090</v>
      </c>
      <c r="C342" s="196"/>
      <c r="D342" s="197" t="s">
        <v>432</v>
      </c>
      <c r="E342" s="198" t="s">
        <v>620</v>
      </c>
      <c r="F342" s="199">
        <v>715</v>
      </c>
      <c r="G342" s="199"/>
      <c r="H342" s="200">
        <v>500</v>
      </c>
      <c r="I342" s="200">
        <v>872</v>
      </c>
      <c r="J342" s="201" t="s">
        <v>760</v>
      </c>
      <c r="K342" s="202">
        <f>H342-F342</f>
        <v>-215</v>
      </c>
      <c r="L342" s="203">
        <f>K342/F342</f>
        <v>-0.30069930069930068</v>
      </c>
      <c r="M342" s="199" t="s">
        <v>601</v>
      </c>
      <c r="N342" s="196">
        <v>43670</v>
      </c>
      <c r="O342" s="1"/>
      <c r="P342" s="1"/>
      <c r="Q342" s="1"/>
      <c r="R342" s="6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85">
        <v>109</v>
      </c>
      <c r="B343" s="186">
        <v>43098</v>
      </c>
      <c r="C343" s="186"/>
      <c r="D343" s="187" t="s">
        <v>603</v>
      </c>
      <c r="E343" s="188" t="s">
        <v>620</v>
      </c>
      <c r="F343" s="189">
        <v>435</v>
      </c>
      <c r="G343" s="188"/>
      <c r="H343" s="188">
        <v>542.5</v>
      </c>
      <c r="I343" s="190">
        <v>539</v>
      </c>
      <c r="J343" s="191" t="s">
        <v>678</v>
      </c>
      <c r="K343" s="192">
        <v>107.5</v>
      </c>
      <c r="L343" s="193">
        <v>0.247126436781609</v>
      </c>
      <c r="M343" s="188" t="s">
        <v>589</v>
      </c>
      <c r="N343" s="194">
        <v>43206</v>
      </c>
      <c r="O343" s="1"/>
      <c r="P343" s="1"/>
      <c r="Q343" s="1"/>
      <c r="R343" s="6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85">
        <v>110</v>
      </c>
      <c r="B344" s="186">
        <v>43098</v>
      </c>
      <c r="C344" s="186"/>
      <c r="D344" s="187" t="s">
        <v>561</v>
      </c>
      <c r="E344" s="188" t="s">
        <v>620</v>
      </c>
      <c r="F344" s="189">
        <v>885</v>
      </c>
      <c r="G344" s="188"/>
      <c r="H344" s="188">
        <v>1090</v>
      </c>
      <c r="I344" s="190">
        <v>1084</v>
      </c>
      <c r="J344" s="191" t="s">
        <v>678</v>
      </c>
      <c r="K344" s="192">
        <v>205</v>
      </c>
      <c r="L344" s="193">
        <v>0.23163841807909599</v>
      </c>
      <c r="M344" s="188" t="s">
        <v>589</v>
      </c>
      <c r="N344" s="194">
        <v>43213</v>
      </c>
      <c r="O344" s="1"/>
      <c r="P344" s="1"/>
      <c r="Q344" s="1"/>
      <c r="R344" s="6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5">
        <v>111</v>
      </c>
      <c r="B345" s="226">
        <v>43192</v>
      </c>
      <c r="C345" s="226"/>
      <c r="D345" s="204" t="s">
        <v>761</v>
      </c>
      <c r="E345" s="199" t="s">
        <v>620</v>
      </c>
      <c r="F345" s="227">
        <v>478.5</v>
      </c>
      <c r="G345" s="199"/>
      <c r="H345" s="199">
        <v>442</v>
      </c>
      <c r="I345" s="200">
        <v>613</v>
      </c>
      <c r="J345" s="201" t="s">
        <v>762</v>
      </c>
      <c r="K345" s="202">
        <f>H345-F345</f>
        <v>-36.5</v>
      </c>
      <c r="L345" s="203">
        <f>K345/F345</f>
        <v>-7.6280041797283177E-2</v>
      </c>
      <c r="M345" s="199" t="s">
        <v>601</v>
      </c>
      <c r="N345" s="196">
        <v>43762</v>
      </c>
      <c r="O345" s="1"/>
      <c r="P345" s="1"/>
      <c r="Q345" s="1"/>
      <c r="R345" s="6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95">
        <v>112</v>
      </c>
      <c r="B346" s="196">
        <v>43194</v>
      </c>
      <c r="C346" s="196"/>
      <c r="D346" s="197" t="s">
        <v>763</v>
      </c>
      <c r="E346" s="198" t="s">
        <v>620</v>
      </c>
      <c r="F346" s="199">
        <f>141.5-7.3</f>
        <v>134.19999999999999</v>
      </c>
      <c r="G346" s="199"/>
      <c r="H346" s="200">
        <v>77</v>
      </c>
      <c r="I346" s="200">
        <v>180</v>
      </c>
      <c r="J346" s="201" t="s">
        <v>764</v>
      </c>
      <c r="K346" s="202">
        <f>H346-F346</f>
        <v>-57.199999999999989</v>
      </c>
      <c r="L346" s="203">
        <f>K346/F346</f>
        <v>-0.42622950819672129</v>
      </c>
      <c r="M346" s="199" t="s">
        <v>601</v>
      </c>
      <c r="N346" s="196">
        <v>43522</v>
      </c>
      <c r="O346" s="1"/>
      <c r="P346" s="1"/>
      <c r="Q346" s="1"/>
      <c r="R346" s="6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95">
        <v>113</v>
      </c>
      <c r="B347" s="196">
        <v>43209</v>
      </c>
      <c r="C347" s="196"/>
      <c r="D347" s="197" t="s">
        <v>765</v>
      </c>
      <c r="E347" s="198" t="s">
        <v>620</v>
      </c>
      <c r="F347" s="199">
        <v>430</v>
      </c>
      <c r="G347" s="199"/>
      <c r="H347" s="200">
        <v>220</v>
      </c>
      <c r="I347" s="200">
        <v>537</v>
      </c>
      <c r="J347" s="201" t="s">
        <v>766</v>
      </c>
      <c r="K347" s="202">
        <f>H347-F347</f>
        <v>-210</v>
      </c>
      <c r="L347" s="203">
        <f>K347/F347</f>
        <v>-0.48837209302325579</v>
      </c>
      <c r="M347" s="199" t="s">
        <v>601</v>
      </c>
      <c r="N347" s="196">
        <v>43252</v>
      </c>
      <c r="O347" s="1"/>
      <c r="P347" s="1"/>
      <c r="Q347" s="1"/>
      <c r="R347" s="6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114</v>
      </c>
      <c r="B348" s="217">
        <v>43220</v>
      </c>
      <c r="C348" s="217"/>
      <c r="D348" s="218" t="s">
        <v>387</v>
      </c>
      <c r="E348" s="219" t="s">
        <v>620</v>
      </c>
      <c r="F348" s="219">
        <v>153.5</v>
      </c>
      <c r="G348" s="219"/>
      <c r="H348" s="219">
        <v>196</v>
      </c>
      <c r="I348" s="221">
        <v>196</v>
      </c>
      <c r="J348" s="191" t="s">
        <v>767</v>
      </c>
      <c r="K348" s="192">
        <f>H348-F348</f>
        <v>42.5</v>
      </c>
      <c r="L348" s="193">
        <f>K348/F348</f>
        <v>0.27687296416938112</v>
      </c>
      <c r="M348" s="188" t="s">
        <v>589</v>
      </c>
      <c r="N348" s="194">
        <v>43605</v>
      </c>
      <c r="O348" s="1"/>
      <c r="P348" s="1"/>
      <c r="Q348" s="1"/>
      <c r="R348" s="6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95">
        <v>115</v>
      </c>
      <c r="B349" s="196">
        <v>43306</v>
      </c>
      <c r="C349" s="196"/>
      <c r="D349" s="197" t="s">
        <v>737</v>
      </c>
      <c r="E349" s="198" t="s">
        <v>620</v>
      </c>
      <c r="F349" s="199">
        <v>27.5</v>
      </c>
      <c r="G349" s="199"/>
      <c r="H349" s="200">
        <v>13.1</v>
      </c>
      <c r="I349" s="200">
        <v>60</v>
      </c>
      <c r="J349" s="201" t="s">
        <v>768</v>
      </c>
      <c r="K349" s="202">
        <v>-14.4</v>
      </c>
      <c r="L349" s="203">
        <v>-0.52363636363636401</v>
      </c>
      <c r="M349" s="199" t="s">
        <v>601</v>
      </c>
      <c r="N349" s="196">
        <v>43138</v>
      </c>
      <c r="O349" s="1"/>
      <c r="P349" s="1"/>
      <c r="Q349" s="1"/>
      <c r="R349" s="6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5">
        <v>116</v>
      </c>
      <c r="B350" s="226">
        <v>43318</v>
      </c>
      <c r="C350" s="226"/>
      <c r="D350" s="204" t="s">
        <v>769</v>
      </c>
      <c r="E350" s="199" t="s">
        <v>620</v>
      </c>
      <c r="F350" s="199">
        <v>148.5</v>
      </c>
      <c r="G350" s="199"/>
      <c r="H350" s="199">
        <v>102</v>
      </c>
      <c r="I350" s="200">
        <v>182</v>
      </c>
      <c r="J350" s="201" t="s">
        <v>770</v>
      </c>
      <c r="K350" s="202">
        <f>H350-F350</f>
        <v>-46.5</v>
      </c>
      <c r="L350" s="203">
        <f>K350/F350</f>
        <v>-0.31313131313131315</v>
      </c>
      <c r="M350" s="199" t="s">
        <v>601</v>
      </c>
      <c r="N350" s="196">
        <v>43661</v>
      </c>
      <c r="O350" s="1"/>
      <c r="P350" s="1"/>
      <c r="Q350" s="1"/>
      <c r="R350" s="6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85">
        <v>117</v>
      </c>
      <c r="B351" s="186">
        <v>43335</v>
      </c>
      <c r="C351" s="186"/>
      <c r="D351" s="187" t="s">
        <v>771</v>
      </c>
      <c r="E351" s="188" t="s">
        <v>620</v>
      </c>
      <c r="F351" s="219">
        <v>285</v>
      </c>
      <c r="G351" s="188"/>
      <c r="H351" s="188">
        <v>355</v>
      </c>
      <c r="I351" s="190">
        <v>364</v>
      </c>
      <c r="J351" s="191" t="s">
        <v>772</v>
      </c>
      <c r="K351" s="192">
        <v>70</v>
      </c>
      <c r="L351" s="193">
        <v>0.24561403508771901</v>
      </c>
      <c r="M351" s="188" t="s">
        <v>589</v>
      </c>
      <c r="N351" s="194">
        <v>43455</v>
      </c>
      <c r="O351" s="1"/>
      <c r="P351" s="1"/>
      <c r="Q351" s="1"/>
      <c r="R351" s="6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85">
        <v>118</v>
      </c>
      <c r="B352" s="186">
        <v>43341</v>
      </c>
      <c r="C352" s="186"/>
      <c r="D352" s="187" t="s">
        <v>375</v>
      </c>
      <c r="E352" s="188" t="s">
        <v>620</v>
      </c>
      <c r="F352" s="219">
        <v>525</v>
      </c>
      <c r="G352" s="188"/>
      <c r="H352" s="188">
        <v>585</v>
      </c>
      <c r="I352" s="190">
        <v>635</v>
      </c>
      <c r="J352" s="191" t="s">
        <v>773</v>
      </c>
      <c r="K352" s="192">
        <f t="shared" ref="K352:K369" si="67">H352-F352</f>
        <v>60</v>
      </c>
      <c r="L352" s="193">
        <f t="shared" ref="L352:L369" si="68">K352/F352</f>
        <v>0.11428571428571428</v>
      </c>
      <c r="M352" s="188" t="s">
        <v>589</v>
      </c>
      <c r="N352" s="194">
        <v>43662</v>
      </c>
      <c r="O352" s="1"/>
      <c r="P352" s="1"/>
      <c r="Q352" s="1"/>
      <c r="R352" s="6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85">
        <v>119</v>
      </c>
      <c r="B353" s="186">
        <v>43395</v>
      </c>
      <c r="C353" s="186"/>
      <c r="D353" s="187" t="s">
        <v>361</v>
      </c>
      <c r="E353" s="188" t="s">
        <v>620</v>
      </c>
      <c r="F353" s="219">
        <v>475</v>
      </c>
      <c r="G353" s="188"/>
      <c r="H353" s="188">
        <v>574</v>
      </c>
      <c r="I353" s="190">
        <v>570</v>
      </c>
      <c r="J353" s="191" t="s">
        <v>678</v>
      </c>
      <c r="K353" s="192">
        <f t="shared" si="67"/>
        <v>99</v>
      </c>
      <c r="L353" s="193">
        <f t="shared" si="68"/>
        <v>0.20842105263157895</v>
      </c>
      <c r="M353" s="188" t="s">
        <v>589</v>
      </c>
      <c r="N353" s="194">
        <v>43403</v>
      </c>
      <c r="O353" s="1"/>
      <c r="P353" s="1"/>
      <c r="Q353" s="1"/>
      <c r="R353" s="6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16">
        <v>120</v>
      </c>
      <c r="B354" s="217">
        <v>43397</v>
      </c>
      <c r="C354" s="217"/>
      <c r="D354" s="218" t="s">
        <v>382</v>
      </c>
      <c r="E354" s="219" t="s">
        <v>620</v>
      </c>
      <c r="F354" s="219">
        <v>707.5</v>
      </c>
      <c r="G354" s="219"/>
      <c r="H354" s="219">
        <v>872</v>
      </c>
      <c r="I354" s="221">
        <v>872</v>
      </c>
      <c r="J354" s="222" t="s">
        <v>678</v>
      </c>
      <c r="K354" s="192">
        <f t="shared" si="67"/>
        <v>164.5</v>
      </c>
      <c r="L354" s="223">
        <f t="shared" si="68"/>
        <v>0.23250883392226149</v>
      </c>
      <c r="M354" s="219" t="s">
        <v>589</v>
      </c>
      <c r="N354" s="224">
        <v>43482</v>
      </c>
      <c r="O354" s="1"/>
      <c r="P354" s="1"/>
      <c r="Q354" s="1"/>
      <c r="R354" s="6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16">
        <v>121</v>
      </c>
      <c r="B355" s="217">
        <v>43398</v>
      </c>
      <c r="C355" s="217"/>
      <c r="D355" s="218" t="s">
        <v>774</v>
      </c>
      <c r="E355" s="219" t="s">
        <v>620</v>
      </c>
      <c r="F355" s="219">
        <v>162</v>
      </c>
      <c r="G355" s="219"/>
      <c r="H355" s="219">
        <v>204</v>
      </c>
      <c r="I355" s="221">
        <v>209</v>
      </c>
      <c r="J355" s="222" t="s">
        <v>775</v>
      </c>
      <c r="K355" s="192">
        <f t="shared" si="67"/>
        <v>42</v>
      </c>
      <c r="L355" s="223">
        <f t="shared" si="68"/>
        <v>0.25925925925925924</v>
      </c>
      <c r="M355" s="219" t="s">
        <v>589</v>
      </c>
      <c r="N355" s="224">
        <v>43539</v>
      </c>
      <c r="O355" s="1"/>
      <c r="P355" s="1"/>
      <c r="Q355" s="1"/>
      <c r="R355" s="6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16">
        <v>122</v>
      </c>
      <c r="B356" s="217">
        <v>43399</v>
      </c>
      <c r="C356" s="217"/>
      <c r="D356" s="218" t="s">
        <v>480</v>
      </c>
      <c r="E356" s="219" t="s">
        <v>620</v>
      </c>
      <c r="F356" s="219">
        <v>240</v>
      </c>
      <c r="G356" s="219"/>
      <c r="H356" s="219">
        <v>297</v>
      </c>
      <c r="I356" s="221">
        <v>297</v>
      </c>
      <c r="J356" s="222" t="s">
        <v>678</v>
      </c>
      <c r="K356" s="228">
        <f t="shared" si="67"/>
        <v>57</v>
      </c>
      <c r="L356" s="223">
        <f t="shared" si="68"/>
        <v>0.23749999999999999</v>
      </c>
      <c r="M356" s="219" t="s">
        <v>589</v>
      </c>
      <c r="N356" s="224">
        <v>43417</v>
      </c>
      <c r="O356" s="1"/>
      <c r="P356" s="1"/>
      <c r="Q356" s="1"/>
      <c r="R356" s="6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85">
        <v>123</v>
      </c>
      <c r="B357" s="186">
        <v>43439</v>
      </c>
      <c r="C357" s="186"/>
      <c r="D357" s="187" t="s">
        <v>776</v>
      </c>
      <c r="E357" s="188" t="s">
        <v>620</v>
      </c>
      <c r="F357" s="188">
        <v>202.5</v>
      </c>
      <c r="G357" s="188"/>
      <c r="H357" s="188">
        <v>255</v>
      </c>
      <c r="I357" s="190">
        <v>252</v>
      </c>
      <c r="J357" s="191" t="s">
        <v>678</v>
      </c>
      <c r="K357" s="192">
        <f t="shared" si="67"/>
        <v>52.5</v>
      </c>
      <c r="L357" s="193">
        <f t="shared" si="68"/>
        <v>0.25925925925925924</v>
      </c>
      <c r="M357" s="188" t="s">
        <v>589</v>
      </c>
      <c r="N357" s="194">
        <v>43542</v>
      </c>
      <c r="O357" s="1"/>
      <c r="P357" s="1"/>
      <c r="Q357" s="1"/>
      <c r="R357" s="6" t="s">
        <v>777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16">
        <v>124</v>
      </c>
      <c r="B358" s="217">
        <v>43465</v>
      </c>
      <c r="C358" s="186"/>
      <c r="D358" s="218" t="s">
        <v>414</v>
      </c>
      <c r="E358" s="219" t="s">
        <v>620</v>
      </c>
      <c r="F358" s="219">
        <v>710</v>
      </c>
      <c r="G358" s="219"/>
      <c r="H358" s="219">
        <v>866</v>
      </c>
      <c r="I358" s="221">
        <v>866</v>
      </c>
      <c r="J358" s="222" t="s">
        <v>678</v>
      </c>
      <c r="K358" s="192">
        <f t="shared" si="67"/>
        <v>156</v>
      </c>
      <c r="L358" s="193">
        <f t="shared" si="68"/>
        <v>0.21971830985915494</v>
      </c>
      <c r="M358" s="188" t="s">
        <v>589</v>
      </c>
      <c r="N358" s="194">
        <v>43553</v>
      </c>
      <c r="O358" s="1"/>
      <c r="P358" s="1"/>
      <c r="Q358" s="1"/>
      <c r="R358" s="6" t="s">
        <v>777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16">
        <v>125</v>
      </c>
      <c r="B359" s="217">
        <v>43522</v>
      </c>
      <c r="C359" s="217"/>
      <c r="D359" s="218" t="s">
        <v>152</v>
      </c>
      <c r="E359" s="219" t="s">
        <v>620</v>
      </c>
      <c r="F359" s="219">
        <v>337.25</v>
      </c>
      <c r="G359" s="219"/>
      <c r="H359" s="219">
        <v>398.5</v>
      </c>
      <c r="I359" s="221">
        <v>411</v>
      </c>
      <c r="J359" s="191" t="s">
        <v>778</v>
      </c>
      <c r="K359" s="192">
        <f t="shared" si="67"/>
        <v>61.25</v>
      </c>
      <c r="L359" s="193">
        <f t="shared" si="68"/>
        <v>0.1816160118606375</v>
      </c>
      <c r="M359" s="188" t="s">
        <v>589</v>
      </c>
      <c r="N359" s="194">
        <v>43760</v>
      </c>
      <c r="O359" s="1"/>
      <c r="P359" s="1"/>
      <c r="Q359" s="1"/>
      <c r="R359" s="6" t="s">
        <v>777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29">
        <v>126</v>
      </c>
      <c r="B360" s="230">
        <v>43559</v>
      </c>
      <c r="C360" s="230"/>
      <c r="D360" s="231" t="s">
        <v>779</v>
      </c>
      <c r="E360" s="232" t="s">
        <v>620</v>
      </c>
      <c r="F360" s="232">
        <v>130</v>
      </c>
      <c r="G360" s="232"/>
      <c r="H360" s="232">
        <v>65</v>
      </c>
      <c r="I360" s="233">
        <v>158</v>
      </c>
      <c r="J360" s="201" t="s">
        <v>780</v>
      </c>
      <c r="K360" s="202">
        <f t="shared" si="67"/>
        <v>-65</v>
      </c>
      <c r="L360" s="203">
        <f t="shared" si="68"/>
        <v>-0.5</v>
      </c>
      <c r="M360" s="199" t="s">
        <v>601</v>
      </c>
      <c r="N360" s="196">
        <v>43726</v>
      </c>
      <c r="O360" s="1"/>
      <c r="P360" s="1"/>
      <c r="Q360" s="1"/>
      <c r="R360" s="6" t="s">
        <v>781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16">
        <v>127</v>
      </c>
      <c r="B361" s="217">
        <v>43017</v>
      </c>
      <c r="C361" s="217"/>
      <c r="D361" s="218" t="s">
        <v>185</v>
      </c>
      <c r="E361" s="219" t="s">
        <v>620</v>
      </c>
      <c r="F361" s="219">
        <v>141.5</v>
      </c>
      <c r="G361" s="219"/>
      <c r="H361" s="219">
        <v>183.5</v>
      </c>
      <c r="I361" s="221">
        <v>210</v>
      </c>
      <c r="J361" s="191" t="s">
        <v>775</v>
      </c>
      <c r="K361" s="192">
        <f t="shared" si="67"/>
        <v>42</v>
      </c>
      <c r="L361" s="193">
        <f t="shared" si="68"/>
        <v>0.29681978798586572</v>
      </c>
      <c r="M361" s="188" t="s">
        <v>589</v>
      </c>
      <c r="N361" s="194">
        <v>43042</v>
      </c>
      <c r="O361" s="1"/>
      <c r="P361" s="1"/>
      <c r="Q361" s="1"/>
      <c r="R361" s="6" t="s">
        <v>781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29">
        <v>128</v>
      </c>
      <c r="B362" s="230">
        <v>43074</v>
      </c>
      <c r="C362" s="230"/>
      <c r="D362" s="231" t="s">
        <v>782</v>
      </c>
      <c r="E362" s="232" t="s">
        <v>620</v>
      </c>
      <c r="F362" s="227">
        <v>172</v>
      </c>
      <c r="G362" s="232"/>
      <c r="H362" s="232">
        <v>155.25</v>
      </c>
      <c r="I362" s="233">
        <v>230</v>
      </c>
      <c r="J362" s="201" t="s">
        <v>783</v>
      </c>
      <c r="K362" s="202">
        <f t="shared" si="67"/>
        <v>-16.75</v>
      </c>
      <c r="L362" s="203">
        <f t="shared" si="68"/>
        <v>-9.7383720930232565E-2</v>
      </c>
      <c r="M362" s="199" t="s">
        <v>601</v>
      </c>
      <c r="N362" s="196">
        <v>43787</v>
      </c>
      <c r="O362" s="1"/>
      <c r="P362" s="1"/>
      <c r="Q362" s="1"/>
      <c r="R362" s="6" t="s">
        <v>781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16">
        <v>129</v>
      </c>
      <c r="B363" s="217">
        <v>43398</v>
      </c>
      <c r="C363" s="217"/>
      <c r="D363" s="218" t="s">
        <v>107</v>
      </c>
      <c r="E363" s="219" t="s">
        <v>620</v>
      </c>
      <c r="F363" s="219">
        <v>698.5</v>
      </c>
      <c r="G363" s="219"/>
      <c r="H363" s="219">
        <v>890</v>
      </c>
      <c r="I363" s="221">
        <v>890</v>
      </c>
      <c r="J363" s="191" t="s">
        <v>851</v>
      </c>
      <c r="K363" s="192">
        <f t="shared" si="67"/>
        <v>191.5</v>
      </c>
      <c r="L363" s="193">
        <f t="shared" si="68"/>
        <v>0.27415891195418757</v>
      </c>
      <c r="M363" s="188" t="s">
        <v>589</v>
      </c>
      <c r="N363" s="194">
        <v>44328</v>
      </c>
      <c r="O363" s="1"/>
      <c r="P363" s="1"/>
      <c r="Q363" s="1"/>
      <c r="R363" s="6" t="s">
        <v>777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16">
        <v>130</v>
      </c>
      <c r="B364" s="217">
        <v>42877</v>
      </c>
      <c r="C364" s="217"/>
      <c r="D364" s="218" t="s">
        <v>374</v>
      </c>
      <c r="E364" s="219" t="s">
        <v>620</v>
      </c>
      <c r="F364" s="219">
        <v>127.6</v>
      </c>
      <c r="G364" s="219"/>
      <c r="H364" s="219">
        <v>138</v>
      </c>
      <c r="I364" s="221">
        <v>190</v>
      </c>
      <c r="J364" s="191" t="s">
        <v>784</v>
      </c>
      <c r="K364" s="192">
        <f t="shared" si="67"/>
        <v>10.400000000000006</v>
      </c>
      <c r="L364" s="193">
        <f t="shared" si="68"/>
        <v>8.1504702194357417E-2</v>
      </c>
      <c r="M364" s="188" t="s">
        <v>589</v>
      </c>
      <c r="N364" s="194">
        <v>43774</v>
      </c>
      <c r="O364" s="1"/>
      <c r="P364" s="1"/>
      <c r="Q364" s="1"/>
      <c r="R364" s="6" t="s">
        <v>781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16">
        <v>131</v>
      </c>
      <c r="B365" s="217">
        <v>43158</v>
      </c>
      <c r="C365" s="217"/>
      <c r="D365" s="218" t="s">
        <v>785</v>
      </c>
      <c r="E365" s="219" t="s">
        <v>620</v>
      </c>
      <c r="F365" s="219">
        <v>317</v>
      </c>
      <c r="G365" s="219"/>
      <c r="H365" s="219">
        <v>382.5</v>
      </c>
      <c r="I365" s="221">
        <v>398</v>
      </c>
      <c r="J365" s="191" t="s">
        <v>786</v>
      </c>
      <c r="K365" s="192">
        <f t="shared" si="67"/>
        <v>65.5</v>
      </c>
      <c r="L365" s="193">
        <f t="shared" si="68"/>
        <v>0.20662460567823343</v>
      </c>
      <c r="M365" s="188" t="s">
        <v>589</v>
      </c>
      <c r="N365" s="194">
        <v>44238</v>
      </c>
      <c r="O365" s="1"/>
      <c r="P365" s="1"/>
      <c r="Q365" s="1"/>
      <c r="R365" s="6" t="s">
        <v>781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29">
        <v>132</v>
      </c>
      <c r="B366" s="230">
        <v>43164</v>
      </c>
      <c r="C366" s="230"/>
      <c r="D366" s="231" t="s">
        <v>144</v>
      </c>
      <c r="E366" s="232" t="s">
        <v>620</v>
      </c>
      <c r="F366" s="227">
        <f>510-14.4</f>
        <v>495.6</v>
      </c>
      <c r="G366" s="232"/>
      <c r="H366" s="232">
        <v>350</v>
      </c>
      <c r="I366" s="233">
        <v>672</v>
      </c>
      <c r="J366" s="201" t="s">
        <v>787</v>
      </c>
      <c r="K366" s="202">
        <f t="shared" si="67"/>
        <v>-145.60000000000002</v>
      </c>
      <c r="L366" s="203">
        <f t="shared" si="68"/>
        <v>-0.29378531073446329</v>
      </c>
      <c r="M366" s="199" t="s">
        <v>601</v>
      </c>
      <c r="N366" s="196">
        <v>43887</v>
      </c>
      <c r="O366" s="1"/>
      <c r="P366" s="1"/>
      <c r="Q366" s="1"/>
      <c r="R366" s="6" t="s">
        <v>777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29">
        <v>133</v>
      </c>
      <c r="B367" s="230">
        <v>43237</v>
      </c>
      <c r="C367" s="230"/>
      <c r="D367" s="231" t="s">
        <v>472</v>
      </c>
      <c r="E367" s="232" t="s">
        <v>620</v>
      </c>
      <c r="F367" s="227">
        <v>230.3</v>
      </c>
      <c r="G367" s="232"/>
      <c r="H367" s="232">
        <v>102.5</v>
      </c>
      <c r="I367" s="233">
        <v>348</v>
      </c>
      <c r="J367" s="201" t="s">
        <v>788</v>
      </c>
      <c r="K367" s="202">
        <f t="shared" si="67"/>
        <v>-127.80000000000001</v>
      </c>
      <c r="L367" s="203">
        <f t="shared" si="68"/>
        <v>-0.55492835432045162</v>
      </c>
      <c r="M367" s="199" t="s">
        <v>601</v>
      </c>
      <c r="N367" s="196">
        <v>43896</v>
      </c>
      <c r="O367" s="1"/>
      <c r="P367" s="1"/>
      <c r="Q367" s="1"/>
      <c r="R367" s="6" t="s">
        <v>777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16">
        <v>134</v>
      </c>
      <c r="B368" s="217">
        <v>43258</v>
      </c>
      <c r="C368" s="217"/>
      <c r="D368" s="218" t="s">
        <v>437</v>
      </c>
      <c r="E368" s="219" t="s">
        <v>620</v>
      </c>
      <c r="F368" s="219">
        <f>342.5-5.1</f>
        <v>337.4</v>
      </c>
      <c r="G368" s="219"/>
      <c r="H368" s="219">
        <v>412.5</v>
      </c>
      <c r="I368" s="221">
        <v>439</v>
      </c>
      <c r="J368" s="191" t="s">
        <v>789</v>
      </c>
      <c r="K368" s="192">
        <f t="shared" si="67"/>
        <v>75.100000000000023</v>
      </c>
      <c r="L368" s="193">
        <f t="shared" si="68"/>
        <v>0.22258446947243635</v>
      </c>
      <c r="M368" s="188" t="s">
        <v>589</v>
      </c>
      <c r="N368" s="194">
        <v>44230</v>
      </c>
      <c r="O368" s="1"/>
      <c r="P368" s="1"/>
      <c r="Q368" s="1"/>
      <c r="R368" s="6" t="s">
        <v>781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10">
        <v>135</v>
      </c>
      <c r="B369" s="209">
        <v>43285</v>
      </c>
      <c r="C369" s="209"/>
      <c r="D369" s="210" t="s">
        <v>55</v>
      </c>
      <c r="E369" s="211" t="s">
        <v>620</v>
      </c>
      <c r="F369" s="211">
        <f>127.5-5.53</f>
        <v>121.97</v>
      </c>
      <c r="G369" s="212"/>
      <c r="H369" s="212">
        <v>122.5</v>
      </c>
      <c r="I369" s="212">
        <v>170</v>
      </c>
      <c r="J369" s="213" t="s">
        <v>818</v>
      </c>
      <c r="K369" s="214">
        <f t="shared" si="67"/>
        <v>0.53000000000000114</v>
      </c>
      <c r="L369" s="215">
        <f t="shared" si="68"/>
        <v>4.3453308190538747E-3</v>
      </c>
      <c r="M369" s="211" t="s">
        <v>711</v>
      </c>
      <c r="N369" s="209">
        <v>44431</v>
      </c>
      <c r="O369" s="1"/>
      <c r="P369" s="1"/>
      <c r="Q369" s="1"/>
      <c r="R369" s="6" t="s">
        <v>777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29">
        <v>136</v>
      </c>
      <c r="B370" s="230">
        <v>43294</v>
      </c>
      <c r="C370" s="230"/>
      <c r="D370" s="231" t="s">
        <v>363</v>
      </c>
      <c r="E370" s="232" t="s">
        <v>620</v>
      </c>
      <c r="F370" s="227">
        <v>46.5</v>
      </c>
      <c r="G370" s="232"/>
      <c r="H370" s="232">
        <v>17</v>
      </c>
      <c r="I370" s="233">
        <v>59</v>
      </c>
      <c r="J370" s="201" t="s">
        <v>790</v>
      </c>
      <c r="K370" s="202">
        <f t="shared" ref="K370:K378" si="69">H370-F370</f>
        <v>-29.5</v>
      </c>
      <c r="L370" s="203">
        <f t="shared" ref="L370:L378" si="70">K370/F370</f>
        <v>-0.63440860215053763</v>
      </c>
      <c r="M370" s="199" t="s">
        <v>601</v>
      </c>
      <c r="N370" s="196">
        <v>43887</v>
      </c>
      <c r="O370" s="1"/>
      <c r="P370" s="1"/>
      <c r="Q370" s="1"/>
      <c r="R370" s="6" t="s">
        <v>777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16">
        <v>137</v>
      </c>
      <c r="B371" s="217">
        <v>43396</v>
      </c>
      <c r="C371" s="217"/>
      <c r="D371" s="218" t="s">
        <v>416</v>
      </c>
      <c r="E371" s="219" t="s">
        <v>620</v>
      </c>
      <c r="F371" s="219">
        <v>156.5</v>
      </c>
      <c r="G371" s="219"/>
      <c r="H371" s="219">
        <v>207.5</v>
      </c>
      <c r="I371" s="221">
        <v>191</v>
      </c>
      <c r="J371" s="191" t="s">
        <v>678</v>
      </c>
      <c r="K371" s="192">
        <f t="shared" si="69"/>
        <v>51</v>
      </c>
      <c r="L371" s="193">
        <f t="shared" si="70"/>
        <v>0.32587859424920129</v>
      </c>
      <c r="M371" s="188" t="s">
        <v>589</v>
      </c>
      <c r="N371" s="194">
        <v>44369</v>
      </c>
      <c r="O371" s="1"/>
      <c r="P371" s="1"/>
      <c r="Q371" s="1"/>
      <c r="R371" s="6" t="s">
        <v>777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16">
        <v>138</v>
      </c>
      <c r="B372" s="217">
        <v>43439</v>
      </c>
      <c r="C372" s="217"/>
      <c r="D372" s="218" t="s">
        <v>325</v>
      </c>
      <c r="E372" s="219" t="s">
        <v>620</v>
      </c>
      <c r="F372" s="219">
        <v>259.5</v>
      </c>
      <c r="G372" s="219"/>
      <c r="H372" s="219">
        <v>320</v>
      </c>
      <c r="I372" s="221">
        <v>320</v>
      </c>
      <c r="J372" s="191" t="s">
        <v>678</v>
      </c>
      <c r="K372" s="192">
        <f t="shared" si="69"/>
        <v>60.5</v>
      </c>
      <c r="L372" s="193">
        <f t="shared" si="70"/>
        <v>0.23314065510597304</v>
      </c>
      <c r="M372" s="188" t="s">
        <v>589</v>
      </c>
      <c r="N372" s="194">
        <v>44323</v>
      </c>
      <c r="O372" s="1"/>
      <c r="P372" s="1"/>
      <c r="Q372" s="1"/>
      <c r="R372" s="6" t="s">
        <v>777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29">
        <v>139</v>
      </c>
      <c r="B373" s="230">
        <v>43439</v>
      </c>
      <c r="C373" s="230"/>
      <c r="D373" s="231" t="s">
        <v>791</v>
      </c>
      <c r="E373" s="232" t="s">
        <v>620</v>
      </c>
      <c r="F373" s="232">
        <v>715</v>
      </c>
      <c r="G373" s="232"/>
      <c r="H373" s="232">
        <v>445</v>
      </c>
      <c r="I373" s="233">
        <v>840</v>
      </c>
      <c r="J373" s="201" t="s">
        <v>792</v>
      </c>
      <c r="K373" s="202">
        <f t="shared" si="69"/>
        <v>-270</v>
      </c>
      <c r="L373" s="203">
        <f t="shared" si="70"/>
        <v>-0.3776223776223776</v>
      </c>
      <c r="M373" s="199" t="s">
        <v>601</v>
      </c>
      <c r="N373" s="196">
        <v>43800</v>
      </c>
      <c r="O373" s="1"/>
      <c r="P373" s="1"/>
      <c r="Q373" s="1"/>
      <c r="R373" s="6" t="s">
        <v>777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16">
        <v>140</v>
      </c>
      <c r="B374" s="217">
        <v>43469</v>
      </c>
      <c r="C374" s="217"/>
      <c r="D374" s="218" t="s">
        <v>157</v>
      </c>
      <c r="E374" s="219" t="s">
        <v>620</v>
      </c>
      <c r="F374" s="219">
        <v>875</v>
      </c>
      <c r="G374" s="219"/>
      <c r="H374" s="219">
        <v>1165</v>
      </c>
      <c r="I374" s="221">
        <v>1185</v>
      </c>
      <c r="J374" s="191" t="s">
        <v>793</v>
      </c>
      <c r="K374" s="192">
        <f t="shared" si="69"/>
        <v>290</v>
      </c>
      <c r="L374" s="193">
        <f t="shared" si="70"/>
        <v>0.33142857142857141</v>
      </c>
      <c r="M374" s="188" t="s">
        <v>589</v>
      </c>
      <c r="N374" s="194">
        <v>43847</v>
      </c>
      <c r="O374" s="1"/>
      <c r="P374" s="1"/>
      <c r="Q374" s="1"/>
      <c r="R374" s="6" t="s">
        <v>777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16">
        <v>141</v>
      </c>
      <c r="B375" s="217">
        <v>43559</v>
      </c>
      <c r="C375" s="217"/>
      <c r="D375" s="218" t="s">
        <v>341</v>
      </c>
      <c r="E375" s="219" t="s">
        <v>620</v>
      </c>
      <c r="F375" s="219">
        <f>387-14.63</f>
        <v>372.37</v>
      </c>
      <c r="G375" s="219"/>
      <c r="H375" s="219">
        <v>490</v>
      </c>
      <c r="I375" s="221">
        <v>490</v>
      </c>
      <c r="J375" s="191" t="s">
        <v>678</v>
      </c>
      <c r="K375" s="192">
        <f t="shared" si="69"/>
        <v>117.63</v>
      </c>
      <c r="L375" s="193">
        <f t="shared" si="70"/>
        <v>0.31589548030185027</v>
      </c>
      <c r="M375" s="188" t="s">
        <v>589</v>
      </c>
      <c r="N375" s="194">
        <v>43850</v>
      </c>
      <c r="O375" s="1"/>
      <c r="P375" s="1"/>
      <c r="Q375" s="1"/>
      <c r="R375" s="6" t="s">
        <v>777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29">
        <v>142</v>
      </c>
      <c r="B376" s="230">
        <v>43578</v>
      </c>
      <c r="C376" s="230"/>
      <c r="D376" s="231" t="s">
        <v>794</v>
      </c>
      <c r="E376" s="232" t="s">
        <v>591</v>
      </c>
      <c r="F376" s="232">
        <v>220</v>
      </c>
      <c r="G376" s="232"/>
      <c r="H376" s="232">
        <v>127.5</v>
      </c>
      <c r="I376" s="233">
        <v>284</v>
      </c>
      <c r="J376" s="201" t="s">
        <v>795</v>
      </c>
      <c r="K376" s="202">
        <f t="shared" si="69"/>
        <v>-92.5</v>
      </c>
      <c r="L376" s="203">
        <f t="shared" si="70"/>
        <v>-0.42045454545454547</v>
      </c>
      <c r="M376" s="199" t="s">
        <v>601</v>
      </c>
      <c r="N376" s="196">
        <v>43896</v>
      </c>
      <c r="O376" s="1"/>
      <c r="P376" s="1"/>
      <c r="Q376" s="1"/>
      <c r="R376" s="6" t="s">
        <v>777</v>
      </c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16">
        <v>143</v>
      </c>
      <c r="B377" s="217">
        <v>43622</v>
      </c>
      <c r="C377" s="217"/>
      <c r="D377" s="218" t="s">
        <v>481</v>
      </c>
      <c r="E377" s="219" t="s">
        <v>591</v>
      </c>
      <c r="F377" s="219">
        <v>332.8</v>
      </c>
      <c r="G377" s="219"/>
      <c r="H377" s="219">
        <v>405</v>
      </c>
      <c r="I377" s="221">
        <v>419</v>
      </c>
      <c r="J377" s="191" t="s">
        <v>796</v>
      </c>
      <c r="K377" s="192">
        <f t="shared" si="69"/>
        <v>72.199999999999989</v>
      </c>
      <c r="L377" s="193">
        <f t="shared" si="70"/>
        <v>0.21694711538461534</v>
      </c>
      <c r="M377" s="188" t="s">
        <v>589</v>
      </c>
      <c r="N377" s="194">
        <v>43860</v>
      </c>
      <c r="O377" s="1"/>
      <c r="P377" s="1"/>
      <c r="Q377" s="1"/>
      <c r="R377" s="6" t="s">
        <v>781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10">
        <v>144</v>
      </c>
      <c r="B378" s="209">
        <v>43641</v>
      </c>
      <c r="C378" s="209"/>
      <c r="D378" s="210" t="s">
        <v>150</v>
      </c>
      <c r="E378" s="211" t="s">
        <v>620</v>
      </c>
      <c r="F378" s="211">
        <v>386</v>
      </c>
      <c r="G378" s="212"/>
      <c r="H378" s="212">
        <v>395</v>
      </c>
      <c r="I378" s="212">
        <v>452</v>
      </c>
      <c r="J378" s="213" t="s">
        <v>797</v>
      </c>
      <c r="K378" s="214">
        <f t="shared" si="69"/>
        <v>9</v>
      </c>
      <c r="L378" s="215">
        <f t="shared" si="70"/>
        <v>2.3316062176165803E-2</v>
      </c>
      <c r="M378" s="211" t="s">
        <v>711</v>
      </c>
      <c r="N378" s="209">
        <v>43868</v>
      </c>
      <c r="O378" s="1"/>
      <c r="P378" s="1"/>
      <c r="Q378" s="1"/>
      <c r="R378" s="6" t="s">
        <v>781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10">
        <v>145</v>
      </c>
      <c r="B379" s="209">
        <v>43707</v>
      </c>
      <c r="C379" s="209"/>
      <c r="D379" s="210" t="s">
        <v>130</v>
      </c>
      <c r="E379" s="211" t="s">
        <v>620</v>
      </c>
      <c r="F379" s="211">
        <v>137.5</v>
      </c>
      <c r="G379" s="212"/>
      <c r="H379" s="212">
        <v>138.5</v>
      </c>
      <c r="I379" s="212">
        <v>190</v>
      </c>
      <c r="J379" s="213" t="s">
        <v>817</v>
      </c>
      <c r="K379" s="214">
        <f>H379-F379</f>
        <v>1</v>
      </c>
      <c r="L379" s="215">
        <f>K379/F379</f>
        <v>7.2727272727272727E-3</v>
      </c>
      <c r="M379" s="211" t="s">
        <v>711</v>
      </c>
      <c r="N379" s="209">
        <v>44432</v>
      </c>
      <c r="O379" s="1"/>
      <c r="P379" s="1"/>
      <c r="Q379" s="1"/>
      <c r="R379" s="6" t="s">
        <v>777</v>
      </c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16">
        <v>146</v>
      </c>
      <c r="B380" s="217">
        <v>43731</v>
      </c>
      <c r="C380" s="217"/>
      <c r="D380" s="218" t="s">
        <v>428</v>
      </c>
      <c r="E380" s="219" t="s">
        <v>620</v>
      </c>
      <c r="F380" s="219">
        <v>235</v>
      </c>
      <c r="G380" s="219"/>
      <c r="H380" s="219">
        <v>295</v>
      </c>
      <c r="I380" s="221">
        <v>296</v>
      </c>
      <c r="J380" s="191" t="s">
        <v>798</v>
      </c>
      <c r="K380" s="192">
        <f t="shared" ref="K380:K386" si="71">H380-F380</f>
        <v>60</v>
      </c>
      <c r="L380" s="193">
        <f t="shared" ref="L380:L386" si="72">K380/F380</f>
        <v>0.25531914893617019</v>
      </c>
      <c r="M380" s="188" t="s">
        <v>589</v>
      </c>
      <c r="N380" s="194">
        <v>43844</v>
      </c>
      <c r="O380" s="1"/>
      <c r="P380" s="1"/>
      <c r="Q380" s="1"/>
      <c r="R380" s="6" t="s">
        <v>781</v>
      </c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16">
        <v>147</v>
      </c>
      <c r="B381" s="217">
        <v>43752</v>
      </c>
      <c r="C381" s="217"/>
      <c r="D381" s="218" t="s">
        <v>799</v>
      </c>
      <c r="E381" s="219" t="s">
        <v>620</v>
      </c>
      <c r="F381" s="219">
        <v>277.5</v>
      </c>
      <c r="G381" s="219"/>
      <c r="H381" s="219">
        <v>333</v>
      </c>
      <c r="I381" s="221">
        <v>333</v>
      </c>
      <c r="J381" s="191" t="s">
        <v>800</v>
      </c>
      <c r="K381" s="192">
        <f t="shared" si="71"/>
        <v>55.5</v>
      </c>
      <c r="L381" s="193">
        <f t="shared" si="72"/>
        <v>0.2</v>
      </c>
      <c r="M381" s="188" t="s">
        <v>589</v>
      </c>
      <c r="N381" s="194">
        <v>43846</v>
      </c>
      <c r="O381" s="1"/>
      <c r="P381" s="1"/>
      <c r="Q381" s="1"/>
      <c r="R381" s="6" t="s">
        <v>777</v>
      </c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16">
        <v>148</v>
      </c>
      <c r="B382" s="217">
        <v>43752</v>
      </c>
      <c r="C382" s="217"/>
      <c r="D382" s="218" t="s">
        <v>801</v>
      </c>
      <c r="E382" s="219" t="s">
        <v>620</v>
      </c>
      <c r="F382" s="219">
        <v>930</v>
      </c>
      <c r="G382" s="219"/>
      <c r="H382" s="219">
        <v>1165</v>
      </c>
      <c r="I382" s="221">
        <v>1200</v>
      </c>
      <c r="J382" s="191" t="s">
        <v>802</v>
      </c>
      <c r="K382" s="192">
        <f t="shared" si="71"/>
        <v>235</v>
      </c>
      <c r="L382" s="193">
        <f t="shared" si="72"/>
        <v>0.25268817204301075</v>
      </c>
      <c r="M382" s="188" t="s">
        <v>589</v>
      </c>
      <c r="N382" s="194">
        <v>43847</v>
      </c>
      <c r="O382" s="1"/>
      <c r="P382" s="1"/>
      <c r="Q382" s="1"/>
      <c r="R382" s="6" t="s">
        <v>781</v>
      </c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16">
        <v>149</v>
      </c>
      <c r="B383" s="217">
        <v>43753</v>
      </c>
      <c r="C383" s="217"/>
      <c r="D383" s="218" t="s">
        <v>803</v>
      </c>
      <c r="E383" s="219" t="s">
        <v>620</v>
      </c>
      <c r="F383" s="189">
        <v>111</v>
      </c>
      <c r="G383" s="219"/>
      <c r="H383" s="219">
        <v>141</v>
      </c>
      <c r="I383" s="221">
        <v>141</v>
      </c>
      <c r="J383" s="191" t="s">
        <v>604</v>
      </c>
      <c r="K383" s="192">
        <f t="shared" si="71"/>
        <v>30</v>
      </c>
      <c r="L383" s="193">
        <f t="shared" si="72"/>
        <v>0.27027027027027029</v>
      </c>
      <c r="M383" s="188" t="s">
        <v>589</v>
      </c>
      <c r="N383" s="194">
        <v>44328</v>
      </c>
      <c r="O383" s="1"/>
      <c r="P383" s="1"/>
      <c r="Q383" s="1"/>
      <c r="R383" s="6" t="s">
        <v>781</v>
      </c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16">
        <v>150</v>
      </c>
      <c r="B384" s="217">
        <v>43753</v>
      </c>
      <c r="C384" s="217"/>
      <c r="D384" s="218" t="s">
        <v>804</v>
      </c>
      <c r="E384" s="219" t="s">
        <v>620</v>
      </c>
      <c r="F384" s="189">
        <v>296</v>
      </c>
      <c r="G384" s="219"/>
      <c r="H384" s="219">
        <v>370</v>
      </c>
      <c r="I384" s="221">
        <v>370</v>
      </c>
      <c r="J384" s="191" t="s">
        <v>678</v>
      </c>
      <c r="K384" s="192">
        <f t="shared" si="71"/>
        <v>74</v>
      </c>
      <c r="L384" s="193">
        <f t="shared" si="72"/>
        <v>0.25</v>
      </c>
      <c r="M384" s="188" t="s">
        <v>589</v>
      </c>
      <c r="N384" s="194">
        <v>43853</v>
      </c>
      <c r="O384" s="1"/>
      <c r="P384" s="1"/>
      <c r="Q384" s="1"/>
      <c r="R384" s="6" t="s">
        <v>781</v>
      </c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216">
        <v>151</v>
      </c>
      <c r="B385" s="217">
        <v>43754</v>
      </c>
      <c r="C385" s="217"/>
      <c r="D385" s="218" t="s">
        <v>805</v>
      </c>
      <c r="E385" s="219" t="s">
        <v>620</v>
      </c>
      <c r="F385" s="189">
        <v>300</v>
      </c>
      <c r="G385" s="219"/>
      <c r="H385" s="219">
        <v>382.5</v>
      </c>
      <c r="I385" s="221">
        <v>344</v>
      </c>
      <c r="J385" s="191" t="s">
        <v>857</v>
      </c>
      <c r="K385" s="192">
        <f t="shared" si="71"/>
        <v>82.5</v>
      </c>
      <c r="L385" s="193">
        <f t="shared" si="72"/>
        <v>0.27500000000000002</v>
      </c>
      <c r="M385" s="188" t="s">
        <v>589</v>
      </c>
      <c r="N385" s="194">
        <v>44238</v>
      </c>
      <c r="O385" s="1"/>
      <c r="P385" s="1"/>
      <c r="Q385" s="1"/>
      <c r="R385" s="6" t="s">
        <v>781</v>
      </c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216">
        <v>152</v>
      </c>
      <c r="B386" s="217">
        <v>43832</v>
      </c>
      <c r="C386" s="217"/>
      <c r="D386" s="218" t="s">
        <v>806</v>
      </c>
      <c r="E386" s="219" t="s">
        <v>620</v>
      </c>
      <c r="F386" s="189">
        <v>495</v>
      </c>
      <c r="G386" s="219"/>
      <c r="H386" s="219">
        <v>595</v>
      </c>
      <c r="I386" s="221">
        <v>590</v>
      </c>
      <c r="J386" s="191" t="s">
        <v>856</v>
      </c>
      <c r="K386" s="192">
        <f t="shared" si="71"/>
        <v>100</v>
      </c>
      <c r="L386" s="193">
        <f t="shared" si="72"/>
        <v>0.20202020202020202</v>
      </c>
      <c r="M386" s="188" t="s">
        <v>589</v>
      </c>
      <c r="N386" s="194">
        <v>44589</v>
      </c>
      <c r="O386" s="1"/>
      <c r="P386" s="1"/>
      <c r="Q386" s="1"/>
      <c r="R386" s="6" t="s">
        <v>781</v>
      </c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16">
        <v>153</v>
      </c>
      <c r="B387" s="217">
        <v>43966</v>
      </c>
      <c r="C387" s="217"/>
      <c r="D387" s="218" t="s">
        <v>71</v>
      </c>
      <c r="E387" s="219" t="s">
        <v>620</v>
      </c>
      <c r="F387" s="189">
        <v>67.5</v>
      </c>
      <c r="G387" s="219"/>
      <c r="H387" s="219">
        <v>86</v>
      </c>
      <c r="I387" s="221">
        <v>86</v>
      </c>
      <c r="J387" s="191" t="s">
        <v>807</v>
      </c>
      <c r="K387" s="192">
        <f t="shared" ref="K387:K394" si="73">H387-F387</f>
        <v>18.5</v>
      </c>
      <c r="L387" s="193">
        <f t="shared" ref="L387:L394" si="74">K387/F387</f>
        <v>0.27407407407407408</v>
      </c>
      <c r="M387" s="188" t="s">
        <v>589</v>
      </c>
      <c r="N387" s="194">
        <v>44008</v>
      </c>
      <c r="O387" s="1"/>
      <c r="P387" s="1"/>
      <c r="Q387" s="1"/>
      <c r="R387" s="6" t="s">
        <v>781</v>
      </c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216">
        <v>154</v>
      </c>
      <c r="B388" s="217">
        <v>44035</v>
      </c>
      <c r="C388" s="217"/>
      <c r="D388" s="218" t="s">
        <v>480</v>
      </c>
      <c r="E388" s="219" t="s">
        <v>620</v>
      </c>
      <c r="F388" s="189">
        <v>231</v>
      </c>
      <c r="G388" s="219"/>
      <c r="H388" s="219">
        <v>281</v>
      </c>
      <c r="I388" s="221">
        <v>281</v>
      </c>
      <c r="J388" s="191" t="s">
        <v>678</v>
      </c>
      <c r="K388" s="192">
        <f t="shared" si="73"/>
        <v>50</v>
      </c>
      <c r="L388" s="193">
        <f t="shared" si="74"/>
        <v>0.21645021645021645</v>
      </c>
      <c r="M388" s="188" t="s">
        <v>589</v>
      </c>
      <c r="N388" s="194">
        <v>44358</v>
      </c>
      <c r="O388" s="1"/>
      <c r="P388" s="1"/>
      <c r="Q388" s="1"/>
      <c r="R388" s="6" t="s">
        <v>781</v>
      </c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216">
        <v>155</v>
      </c>
      <c r="B389" s="217">
        <v>44092</v>
      </c>
      <c r="C389" s="217"/>
      <c r="D389" s="218" t="s">
        <v>405</v>
      </c>
      <c r="E389" s="219" t="s">
        <v>620</v>
      </c>
      <c r="F389" s="219">
        <v>206</v>
      </c>
      <c r="G389" s="219"/>
      <c r="H389" s="219">
        <v>248</v>
      </c>
      <c r="I389" s="221">
        <v>248</v>
      </c>
      <c r="J389" s="191" t="s">
        <v>678</v>
      </c>
      <c r="K389" s="192">
        <f t="shared" si="73"/>
        <v>42</v>
      </c>
      <c r="L389" s="193">
        <f t="shared" si="74"/>
        <v>0.20388349514563106</v>
      </c>
      <c r="M389" s="188" t="s">
        <v>589</v>
      </c>
      <c r="N389" s="194">
        <v>44214</v>
      </c>
      <c r="O389" s="1"/>
      <c r="P389" s="1"/>
      <c r="Q389" s="1"/>
      <c r="R389" s="6" t="s">
        <v>781</v>
      </c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216">
        <v>156</v>
      </c>
      <c r="B390" s="217">
        <v>44140</v>
      </c>
      <c r="C390" s="217"/>
      <c r="D390" s="218" t="s">
        <v>405</v>
      </c>
      <c r="E390" s="219" t="s">
        <v>620</v>
      </c>
      <c r="F390" s="219">
        <v>182.5</v>
      </c>
      <c r="G390" s="219"/>
      <c r="H390" s="219">
        <v>248</v>
      </c>
      <c r="I390" s="221">
        <v>248</v>
      </c>
      <c r="J390" s="191" t="s">
        <v>678</v>
      </c>
      <c r="K390" s="192">
        <f t="shared" si="73"/>
        <v>65.5</v>
      </c>
      <c r="L390" s="193">
        <f t="shared" si="74"/>
        <v>0.35890410958904112</v>
      </c>
      <c r="M390" s="188" t="s">
        <v>589</v>
      </c>
      <c r="N390" s="194">
        <v>44214</v>
      </c>
      <c r="O390" s="1"/>
      <c r="P390" s="1"/>
      <c r="Q390" s="1"/>
      <c r="R390" s="6" t="s">
        <v>781</v>
      </c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216">
        <v>157</v>
      </c>
      <c r="B391" s="217">
        <v>44140</v>
      </c>
      <c r="C391" s="217"/>
      <c r="D391" s="218" t="s">
        <v>325</v>
      </c>
      <c r="E391" s="219" t="s">
        <v>620</v>
      </c>
      <c r="F391" s="219">
        <v>247.5</v>
      </c>
      <c r="G391" s="219"/>
      <c r="H391" s="219">
        <v>320</v>
      </c>
      <c r="I391" s="221">
        <v>320</v>
      </c>
      <c r="J391" s="191" t="s">
        <v>678</v>
      </c>
      <c r="K391" s="192">
        <f t="shared" si="73"/>
        <v>72.5</v>
      </c>
      <c r="L391" s="193">
        <f t="shared" si="74"/>
        <v>0.29292929292929293</v>
      </c>
      <c r="M391" s="188" t="s">
        <v>589</v>
      </c>
      <c r="N391" s="194">
        <v>44323</v>
      </c>
      <c r="O391" s="1"/>
      <c r="P391" s="1"/>
      <c r="Q391" s="1"/>
      <c r="R391" s="6" t="s">
        <v>781</v>
      </c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216">
        <v>158</v>
      </c>
      <c r="B392" s="217">
        <v>44140</v>
      </c>
      <c r="C392" s="217"/>
      <c r="D392" s="218" t="s">
        <v>271</v>
      </c>
      <c r="E392" s="219" t="s">
        <v>620</v>
      </c>
      <c r="F392" s="189">
        <v>925</v>
      </c>
      <c r="G392" s="219"/>
      <c r="H392" s="219">
        <v>1095</v>
      </c>
      <c r="I392" s="221">
        <v>1093</v>
      </c>
      <c r="J392" s="191" t="s">
        <v>808</v>
      </c>
      <c r="K392" s="192">
        <f t="shared" si="73"/>
        <v>170</v>
      </c>
      <c r="L392" s="193">
        <f t="shared" si="74"/>
        <v>0.18378378378378379</v>
      </c>
      <c r="M392" s="188" t="s">
        <v>589</v>
      </c>
      <c r="N392" s="194">
        <v>44201</v>
      </c>
      <c r="O392" s="1"/>
      <c r="P392" s="1"/>
      <c r="Q392" s="1"/>
      <c r="R392" s="6" t="s">
        <v>781</v>
      </c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216">
        <v>159</v>
      </c>
      <c r="B393" s="217">
        <v>44140</v>
      </c>
      <c r="C393" s="217"/>
      <c r="D393" s="218" t="s">
        <v>341</v>
      </c>
      <c r="E393" s="219" t="s">
        <v>620</v>
      </c>
      <c r="F393" s="189">
        <v>332.5</v>
      </c>
      <c r="G393" s="219"/>
      <c r="H393" s="219">
        <v>393</v>
      </c>
      <c r="I393" s="221">
        <v>406</v>
      </c>
      <c r="J393" s="191" t="s">
        <v>809</v>
      </c>
      <c r="K393" s="192">
        <f t="shared" si="73"/>
        <v>60.5</v>
      </c>
      <c r="L393" s="193">
        <f t="shared" si="74"/>
        <v>0.18195488721804512</v>
      </c>
      <c r="M393" s="188" t="s">
        <v>589</v>
      </c>
      <c r="N393" s="194">
        <v>44256</v>
      </c>
      <c r="O393" s="1"/>
      <c r="P393" s="1"/>
      <c r="Q393" s="1"/>
      <c r="R393" s="6" t="s">
        <v>781</v>
      </c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216">
        <v>160</v>
      </c>
      <c r="B394" s="217">
        <v>44141</v>
      </c>
      <c r="C394" s="217"/>
      <c r="D394" s="218" t="s">
        <v>480</v>
      </c>
      <c r="E394" s="219" t="s">
        <v>620</v>
      </c>
      <c r="F394" s="189">
        <v>231</v>
      </c>
      <c r="G394" s="219"/>
      <c r="H394" s="219">
        <v>281</v>
      </c>
      <c r="I394" s="221">
        <v>281</v>
      </c>
      <c r="J394" s="191" t="s">
        <v>678</v>
      </c>
      <c r="K394" s="192">
        <f t="shared" si="73"/>
        <v>50</v>
      </c>
      <c r="L394" s="193">
        <f t="shared" si="74"/>
        <v>0.21645021645021645</v>
      </c>
      <c r="M394" s="188" t="s">
        <v>589</v>
      </c>
      <c r="N394" s="194">
        <v>44358</v>
      </c>
      <c r="O394" s="1"/>
      <c r="P394" s="1"/>
      <c r="Q394" s="1"/>
      <c r="R394" s="6" t="s">
        <v>781</v>
      </c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242">
        <v>161</v>
      </c>
      <c r="B395" s="235">
        <v>44187</v>
      </c>
      <c r="C395" s="235"/>
      <c r="D395" s="236" t="s">
        <v>453</v>
      </c>
      <c r="E395" s="53" t="s">
        <v>620</v>
      </c>
      <c r="F395" s="237" t="s">
        <v>810</v>
      </c>
      <c r="G395" s="53"/>
      <c r="H395" s="53"/>
      <c r="I395" s="238">
        <v>239</v>
      </c>
      <c r="J395" s="234" t="s">
        <v>592</v>
      </c>
      <c r="K395" s="234"/>
      <c r="L395" s="239"/>
      <c r="M395" s="240"/>
      <c r="N395" s="241"/>
      <c r="O395" s="1"/>
      <c r="P395" s="1"/>
      <c r="Q395" s="1"/>
      <c r="R395" s="6" t="s">
        <v>781</v>
      </c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216">
        <v>162</v>
      </c>
      <c r="B396" s="217">
        <v>44258</v>
      </c>
      <c r="C396" s="217"/>
      <c r="D396" s="218" t="s">
        <v>806</v>
      </c>
      <c r="E396" s="219" t="s">
        <v>620</v>
      </c>
      <c r="F396" s="189">
        <v>495</v>
      </c>
      <c r="G396" s="219"/>
      <c r="H396" s="219">
        <v>595</v>
      </c>
      <c r="I396" s="221">
        <v>590</v>
      </c>
      <c r="J396" s="191" t="s">
        <v>856</v>
      </c>
      <c r="K396" s="192">
        <f>H396-F396</f>
        <v>100</v>
      </c>
      <c r="L396" s="193">
        <f>K396/F396</f>
        <v>0.20202020202020202</v>
      </c>
      <c r="M396" s="188" t="s">
        <v>589</v>
      </c>
      <c r="N396" s="194">
        <v>44589</v>
      </c>
      <c r="O396" s="1"/>
      <c r="P396" s="1"/>
      <c r="R396" s="6" t="s">
        <v>781</v>
      </c>
    </row>
    <row r="397" spans="1:26" ht="12.75" customHeight="1">
      <c r="A397" s="216">
        <v>163</v>
      </c>
      <c r="B397" s="217">
        <v>44274</v>
      </c>
      <c r="C397" s="217"/>
      <c r="D397" s="218" t="s">
        <v>341</v>
      </c>
      <c r="E397" s="219" t="s">
        <v>620</v>
      </c>
      <c r="F397" s="189">
        <v>355</v>
      </c>
      <c r="G397" s="219"/>
      <c r="H397" s="219">
        <v>422.5</v>
      </c>
      <c r="I397" s="221">
        <v>420</v>
      </c>
      <c r="J397" s="191" t="s">
        <v>811</v>
      </c>
      <c r="K397" s="192">
        <f>H397-F397</f>
        <v>67.5</v>
      </c>
      <c r="L397" s="193">
        <f>K397/F397</f>
        <v>0.19014084507042253</v>
      </c>
      <c r="M397" s="188" t="s">
        <v>589</v>
      </c>
      <c r="N397" s="194">
        <v>44361</v>
      </c>
      <c r="O397" s="1"/>
      <c r="R397" s="243" t="s">
        <v>781</v>
      </c>
    </row>
    <row r="398" spans="1:26" ht="12.75" customHeight="1">
      <c r="A398" s="216">
        <v>164</v>
      </c>
      <c r="B398" s="217">
        <v>44295</v>
      </c>
      <c r="C398" s="217"/>
      <c r="D398" s="218" t="s">
        <v>812</v>
      </c>
      <c r="E398" s="219" t="s">
        <v>620</v>
      </c>
      <c r="F398" s="189">
        <v>555</v>
      </c>
      <c r="G398" s="219"/>
      <c r="H398" s="219">
        <v>663</v>
      </c>
      <c r="I398" s="221">
        <v>663</v>
      </c>
      <c r="J398" s="191" t="s">
        <v>813</v>
      </c>
      <c r="K398" s="192">
        <f>H398-F398</f>
        <v>108</v>
      </c>
      <c r="L398" s="193">
        <f>K398/F398</f>
        <v>0.19459459459459461</v>
      </c>
      <c r="M398" s="188" t="s">
        <v>589</v>
      </c>
      <c r="N398" s="194">
        <v>44321</v>
      </c>
      <c r="O398" s="1"/>
      <c r="P398" s="1"/>
      <c r="Q398" s="1"/>
      <c r="R398" s="243" t="s">
        <v>781</v>
      </c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216">
        <v>165</v>
      </c>
      <c r="B399" s="217">
        <v>44308</v>
      </c>
      <c r="C399" s="217"/>
      <c r="D399" s="218" t="s">
        <v>374</v>
      </c>
      <c r="E399" s="219" t="s">
        <v>620</v>
      </c>
      <c r="F399" s="189">
        <v>126.5</v>
      </c>
      <c r="G399" s="219"/>
      <c r="H399" s="219">
        <v>155</v>
      </c>
      <c r="I399" s="221">
        <v>155</v>
      </c>
      <c r="J399" s="191" t="s">
        <v>678</v>
      </c>
      <c r="K399" s="192">
        <f>H399-F399</f>
        <v>28.5</v>
      </c>
      <c r="L399" s="193">
        <f>K399/F399</f>
        <v>0.22529644268774704</v>
      </c>
      <c r="M399" s="188" t="s">
        <v>589</v>
      </c>
      <c r="N399" s="194">
        <v>44362</v>
      </c>
      <c r="O399" s="1"/>
      <c r="R399" s="243" t="s">
        <v>781</v>
      </c>
    </row>
    <row r="400" spans="1:26" ht="12.75" customHeight="1">
      <c r="A400" s="286">
        <v>166</v>
      </c>
      <c r="B400" s="287">
        <v>44368</v>
      </c>
      <c r="C400" s="287"/>
      <c r="D400" s="288" t="s">
        <v>392</v>
      </c>
      <c r="E400" s="289" t="s">
        <v>620</v>
      </c>
      <c r="F400" s="290">
        <v>287.5</v>
      </c>
      <c r="G400" s="289"/>
      <c r="H400" s="289">
        <v>245</v>
      </c>
      <c r="I400" s="291">
        <v>344</v>
      </c>
      <c r="J400" s="201" t="s">
        <v>849</v>
      </c>
      <c r="K400" s="202">
        <f>H400-F400</f>
        <v>-42.5</v>
      </c>
      <c r="L400" s="203">
        <f>K400/F400</f>
        <v>-0.14782608695652175</v>
      </c>
      <c r="M400" s="199" t="s">
        <v>601</v>
      </c>
      <c r="N400" s="196">
        <v>44508</v>
      </c>
      <c r="O400" s="1"/>
      <c r="R400" s="243" t="s">
        <v>781</v>
      </c>
    </row>
    <row r="401" spans="1:18" ht="12.75" customHeight="1">
      <c r="A401" s="242">
        <v>167</v>
      </c>
      <c r="B401" s="235">
        <v>44368</v>
      </c>
      <c r="C401" s="235"/>
      <c r="D401" s="236" t="s">
        <v>480</v>
      </c>
      <c r="E401" s="53" t="s">
        <v>620</v>
      </c>
      <c r="F401" s="237" t="s">
        <v>814</v>
      </c>
      <c r="G401" s="53"/>
      <c r="H401" s="53"/>
      <c r="I401" s="238">
        <v>320</v>
      </c>
      <c r="J401" s="234" t="s">
        <v>592</v>
      </c>
      <c r="K401" s="242"/>
      <c r="L401" s="235"/>
      <c r="M401" s="235"/>
      <c r="N401" s="236"/>
      <c r="O401" s="41"/>
      <c r="R401" s="243" t="s">
        <v>781</v>
      </c>
    </row>
    <row r="402" spans="1:18" ht="12.75" customHeight="1">
      <c r="A402" s="216">
        <v>168</v>
      </c>
      <c r="B402" s="217">
        <v>44406</v>
      </c>
      <c r="C402" s="217"/>
      <c r="D402" s="218" t="s">
        <v>374</v>
      </c>
      <c r="E402" s="219" t="s">
        <v>620</v>
      </c>
      <c r="F402" s="189">
        <v>162.5</v>
      </c>
      <c r="G402" s="219"/>
      <c r="H402" s="219">
        <v>200</v>
      </c>
      <c r="I402" s="221">
        <v>200</v>
      </c>
      <c r="J402" s="191" t="s">
        <v>678</v>
      </c>
      <c r="K402" s="192">
        <f>H402-F402</f>
        <v>37.5</v>
      </c>
      <c r="L402" s="193">
        <f>K402/F402</f>
        <v>0.23076923076923078</v>
      </c>
      <c r="M402" s="188" t="s">
        <v>589</v>
      </c>
      <c r="N402" s="194">
        <v>44571</v>
      </c>
      <c r="O402" s="1"/>
      <c r="R402" s="243" t="s">
        <v>781</v>
      </c>
    </row>
    <row r="403" spans="1:18" ht="12.75" customHeight="1">
      <c r="A403" s="216">
        <v>169</v>
      </c>
      <c r="B403" s="217">
        <v>44462</v>
      </c>
      <c r="C403" s="217"/>
      <c r="D403" s="218" t="s">
        <v>819</v>
      </c>
      <c r="E403" s="219" t="s">
        <v>620</v>
      </c>
      <c r="F403" s="189">
        <v>1235</v>
      </c>
      <c r="G403" s="219"/>
      <c r="H403" s="219">
        <v>1505</v>
      </c>
      <c r="I403" s="221">
        <v>1500</v>
      </c>
      <c r="J403" s="191" t="s">
        <v>678</v>
      </c>
      <c r="K403" s="192">
        <f>H403-F403</f>
        <v>270</v>
      </c>
      <c r="L403" s="193">
        <f>K403/F403</f>
        <v>0.21862348178137653</v>
      </c>
      <c r="M403" s="188" t="s">
        <v>589</v>
      </c>
      <c r="N403" s="194">
        <v>44564</v>
      </c>
      <c r="O403" s="1"/>
      <c r="R403" s="243" t="s">
        <v>781</v>
      </c>
    </row>
    <row r="404" spans="1:18" ht="12.75" customHeight="1">
      <c r="A404" s="258">
        <v>170</v>
      </c>
      <c r="B404" s="259">
        <v>44480</v>
      </c>
      <c r="C404" s="259"/>
      <c r="D404" s="260" t="s">
        <v>821</v>
      </c>
      <c r="E404" s="261" t="s">
        <v>620</v>
      </c>
      <c r="F404" s="262" t="s">
        <v>826</v>
      </c>
      <c r="G404" s="261"/>
      <c r="H404" s="261"/>
      <c r="I404" s="261">
        <v>145</v>
      </c>
      <c r="J404" s="263" t="s">
        <v>592</v>
      </c>
      <c r="K404" s="258"/>
      <c r="L404" s="259"/>
      <c r="M404" s="259"/>
      <c r="N404" s="260"/>
      <c r="O404" s="41"/>
      <c r="R404" s="243" t="s">
        <v>781</v>
      </c>
    </row>
    <row r="405" spans="1:18" ht="12.75" customHeight="1">
      <c r="A405" s="264">
        <v>171</v>
      </c>
      <c r="B405" s="265">
        <v>44481</v>
      </c>
      <c r="C405" s="265"/>
      <c r="D405" s="266" t="s">
        <v>260</v>
      </c>
      <c r="E405" s="267" t="s">
        <v>620</v>
      </c>
      <c r="F405" s="268" t="s">
        <v>823</v>
      </c>
      <c r="G405" s="267"/>
      <c r="H405" s="267"/>
      <c r="I405" s="267">
        <v>380</v>
      </c>
      <c r="J405" s="269" t="s">
        <v>592</v>
      </c>
      <c r="K405" s="264"/>
      <c r="L405" s="265"/>
      <c r="M405" s="265"/>
      <c r="N405" s="266"/>
      <c r="O405" s="41"/>
      <c r="R405" s="243" t="s">
        <v>781</v>
      </c>
    </row>
    <row r="406" spans="1:18" ht="12.75" customHeight="1">
      <c r="A406" s="264">
        <v>172</v>
      </c>
      <c r="B406" s="265">
        <v>44481</v>
      </c>
      <c r="C406" s="265"/>
      <c r="D406" s="266" t="s">
        <v>400</v>
      </c>
      <c r="E406" s="267" t="s">
        <v>620</v>
      </c>
      <c r="F406" s="268" t="s">
        <v>824</v>
      </c>
      <c r="G406" s="267"/>
      <c r="H406" s="267"/>
      <c r="I406" s="267">
        <v>56</v>
      </c>
      <c r="J406" s="269" t="s">
        <v>592</v>
      </c>
      <c r="K406" s="264"/>
      <c r="L406" s="265"/>
      <c r="M406" s="265"/>
      <c r="N406" s="266"/>
      <c r="O406" s="41"/>
      <c r="R406" s="243"/>
    </row>
    <row r="407" spans="1:18" ht="12.75" customHeight="1">
      <c r="A407" s="216">
        <v>173</v>
      </c>
      <c r="B407" s="217">
        <v>44551</v>
      </c>
      <c r="C407" s="217"/>
      <c r="D407" s="218" t="s">
        <v>118</v>
      </c>
      <c r="E407" s="219" t="s">
        <v>620</v>
      </c>
      <c r="F407" s="189">
        <v>2300</v>
      </c>
      <c r="G407" s="219"/>
      <c r="H407" s="219">
        <f>(2820+2200)/2</f>
        <v>2510</v>
      </c>
      <c r="I407" s="221">
        <v>3000</v>
      </c>
      <c r="J407" s="191" t="s">
        <v>1189</v>
      </c>
      <c r="K407" s="192">
        <f>H407-F407</f>
        <v>210</v>
      </c>
      <c r="L407" s="193">
        <f>K407/F407</f>
        <v>9.1304347826086957E-2</v>
      </c>
      <c r="M407" s="188" t="s">
        <v>589</v>
      </c>
      <c r="N407" s="194">
        <v>44649</v>
      </c>
      <c r="O407" s="1"/>
      <c r="R407" s="243"/>
    </row>
    <row r="408" spans="1:18" ht="12.75" customHeight="1">
      <c r="A408" s="270">
        <v>174</v>
      </c>
      <c r="B408" s="265">
        <v>44606</v>
      </c>
      <c r="C408" s="270"/>
      <c r="D408" s="270" t="s">
        <v>426</v>
      </c>
      <c r="E408" s="267" t="s">
        <v>620</v>
      </c>
      <c r="F408" s="267" t="s">
        <v>863</v>
      </c>
      <c r="G408" s="267"/>
      <c r="H408" s="267"/>
      <c r="I408" s="267">
        <v>764</v>
      </c>
      <c r="J408" s="267" t="s">
        <v>592</v>
      </c>
      <c r="K408" s="267"/>
      <c r="L408" s="267"/>
      <c r="M408" s="267"/>
      <c r="N408" s="270"/>
      <c r="O408" s="41"/>
      <c r="R408" s="243"/>
    </row>
    <row r="409" spans="1:18" ht="12.75" customHeight="1">
      <c r="A409" s="270">
        <v>175</v>
      </c>
      <c r="B409" s="265">
        <v>44613</v>
      </c>
      <c r="C409" s="270"/>
      <c r="D409" s="270" t="s">
        <v>819</v>
      </c>
      <c r="E409" s="267" t="s">
        <v>620</v>
      </c>
      <c r="F409" s="267" t="s">
        <v>866</v>
      </c>
      <c r="G409" s="267"/>
      <c r="H409" s="267"/>
      <c r="I409" s="267">
        <v>1510</v>
      </c>
      <c r="J409" s="267" t="s">
        <v>592</v>
      </c>
      <c r="K409" s="267"/>
      <c r="L409" s="267"/>
      <c r="M409" s="267"/>
      <c r="N409" s="270"/>
      <c r="O409" s="41"/>
      <c r="R409" s="243"/>
    </row>
    <row r="410" spans="1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243"/>
    </row>
    <row r="411" spans="1:18" ht="12.75" customHeight="1">
      <c r="A411" s="242"/>
      <c r="B411" s="244" t="s">
        <v>815</v>
      </c>
      <c r="F411" s="56"/>
      <c r="G411" s="56"/>
      <c r="H411" s="56"/>
      <c r="I411" s="56"/>
      <c r="J411" s="41"/>
      <c r="K411" s="56"/>
      <c r="L411" s="56"/>
      <c r="M411" s="56"/>
      <c r="O411" s="41"/>
      <c r="R411" s="243"/>
    </row>
    <row r="412" spans="1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1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1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1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1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1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1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1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1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1:18" ht="12.75" customHeight="1">
      <c r="A421" s="245"/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1:18" ht="12.75" customHeight="1">
      <c r="A422" s="245"/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1:18" ht="12.75" customHeight="1">
      <c r="A423" s="53"/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1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1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1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1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1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1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1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1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1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  <row r="555" spans="6:18" ht="12.75" customHeight="1">
      <c r="F555" s="56"/>
      <c r="G555" s="56"/>
      <c r="H555" s="56"/>
      <c r="I555" s="56"/>
      <c r="J555" s="41"/>
      <c r="K555" s="56"/>
      <c r="L555" s="56"/>
      <c r="M555" s="56"/>
      <c r="O555" s="41"/>
      <c r="R555" s="56"/>
    </row>
    <row r="556" spans="6:18" ht="12.75" customHeight="1">
      <c r="F556" s="56"/>
      <c r="G556" s="56"/>
      <c r="H556" s="56"/>
      <c r="I556" s="56"/>
      <c r="J556" s="41"/>
      <c r="K556" s="56"/>
      <c r="L556" s="56"/>
      <c r="M556" s="56"/>
      <c r="O556" s="41"/>
      <c r="R556" s="56"/>
    </row>
    <row r="557" spans="6:18" ht="12.75" customHeight="1">
      <c r="F557" s="56"/>
      <c r="G557" s="56"/>
      <c r="H557" s="56"/>
      <c r="I557" s="56"/>
      <c r="J557" s="41"/>
      <c r="K557" s="56"/>
      <c r="L557" s="56"/>
      <c r="M557" s="56"/>
      <c r="O557" s="41"/>
      <c r="R557" s="56"/>
    </row>
    <row r="558" spans="6:18" ht="12.75" customHeight="1">
      <c r="F558" s="56"/>
      <c r="G558" s="56"/>
      <c r="H558" s="56"/>
      <c r="I558" s="56"/>
      <c r="J558" s="41"/>
      <c r="K558" s="56"/>
      <c r="L558" s="56"/>
      <c r="M558" s="56"/>
      <c r="O558" s="41"/>
      <c r="R558" s="56"/>
    </row>
    <row r="559" spans="6:18" ht="12.75" customHeight="1">
      <c r="F559" s="56"/>
      <c r="G559" s="56"/>
      <c r="H559" s="56"/>
      <c r="I559" s="56"/>
      <c r="J559" s="41"/>
      <c r="K559" s="56"/>
      <c r="L559" s="56"/>
      <c r="M559" s="56"/>
      <c r="O559" s="41"/>
      <c r="R559" s="56"/>
    </row>
    <row r="560" spans="6:18" ht="12.75" customHeight="1">
      <c r="F560" s="56"/>
      <c r="G560" s="56"/>
      <c r="H560" s="56"/>
      <c r="I560" s="56"/>
      <c r="J560" s="41"/>
      <c r="K560" s="56"/>
      <c r="L560" s="56"/>
      <c r="M560" s="56"/>
      <c r="O560" s="41"/>
      <c r="R560" s="56"/>
    </row>
    <row r="561" spans="6:18" ht="12.75" customHeight="1">
      <c r="F561" s="56"/>
      <c r="G561" s="56"/>
      <c r="H561" s="56"/>
      <c r="I561" s="56"/>
      <c r="J561" s="41"/>
      <c r="K561" s="56"/>
      <c r="L561" s="56"/>
      <c r="M561" s="56"/>
      <c r="O561" s="41"/>
      <c r="R561" s="56"/>
    </row>
    <row r="562" spans="6:18" ht="12.75" customHeight="1">
      <c r="F562" s="56"/>
      <c r="G562" s="56"/>
      <c r="H562" s="56"/>
      <c r="I562" s="56"/>
      <c r="J562" s="41"/>
      <c r="K562" s="56"/>
      <c r="L562" s="56"/>
      <c r="M562" s="56"/>
      <c r="O562" s="41"/>
      <c r="R562" s="56"/>
    </row>
    <row r="563" spans="6:18" ht="12.75" customHeight="1">
      <c r="F563" s="56"/>
      <c r="G563" s="56"/>
      <c r="H563" s="56"/>
      <c r="I563" s="56"/>
      <c r="J563" s="41"/>
      <c r="K563" s="56"/>
      <c r="L563" s="56"/>
      <c r="M563" s="56"/>
      <c r="O563" s="41"/>
      <c r="R563" s="56"/>
    </row>
    <row r="564" spans="6:18" ht="12.75" customHeight="1">
      <c r="F564" s="56"/>
      <c r="G564" s="56"/>
      <c r="H564" s="56"/>
      <c r="I564" s="56"/>
      <c r="J564" s="41"/>
      <c r="K564" s="56"/>
      <c r="L564" s="56"/>
      <c r="M564" s="56"/>
      <c r="O564" s="41"/>
      <c r="R564" s="56"/>
    </row>
    <row r="565" spans="6:18" ht="12.75" customHeight="1">
      <c r="F565" s="56"/>
      <c r="G565" s="56"/>
      <c r="H565" s="56"/>
      <c r="I565" s="56"/>
      <c r="J565" s="41"/>
      <c r="K565" s="56"/>
      <c r="L565" s="56"/>
      <c r="M565" s="56"/>
      <c r="O565" s="41"/>
      <c r="R565" s="56"/>
    </row>
    <row r="566" spans="6:18" ht="12.75" customHeight="1">
      <c r="F566" s="56"/>
      <c r="G566" s="56"/>
      <c r="H566" s="56"/>
      <c r="I566" s="56"/>
      <c r="J566" s="41"/>
      <c r="K566" s="56"/>
      <c r="L566" s="56"/>
      <c r="M566" s="56"/>
      <c r="O566" s="41"/>
      <c r="R566" s="56"/>
    </row>
    <row r="567" spans="6:18" ht="12.75" customHeight="1">
      <c r="F567" s="56"/>
      <c r="G567" s="56"/>
      <c r="H567" s="56"/>
      <c r="I567" s="56"/>
      <c r="J567" s="41"/>
      <c r="K567" s="56"/>
      <c r="L567" s="56"/>
      <c r="M567" s="56"/>
      <c r="O567" s="41"/>
      <c r="R567" s="56"/>
    </row>
    <row r="568" spans="6:18" ht="12.75" customHeight="1">
      <c r="F568" s="56"/>
      <c r="G568" s="56"/>
      <c r="H568" s="56"/>
      <c r="I568" s="56"/>
      <c r="J568" s="41"/>
      <c r="K568" s="56"/>
      <c r="L568" s="56"/>
      <c r="M568" s="56"/>
      <c r="O568" s="41"/>
      <c r="R568" s="56"/>
    </row>
    <row r="569" spans="6:18" ht="12.75" customHeight="1">
      <c r="F569" s="56"/>
      <c r="G569" s="56"/>
      <c r="H569" s="56"/>
      <c r="I569" s="56"/>
      <c r="J569" s="41"/>
      <c r="K569" s="56"/>
      <c r="L569" s="56"/>
      <c r="M569" s="56"/>
      <c r="O569" s="41"/>
      <c r="R569" s="56"/>
    </row>
    <row r="570" spans="6:18" ht="12.75" customHeight="1">
      <c r="F570" s="56"/>
      <c r="G570" s="56"/>
      <c r="H570" s="56"/>
      <c r="I570" s="56"/>
      <c r="J570" s="41"/>
      <c r="K570" s="56"/>
      <c r="L570" s="56"/>
      <c r="M570" s="56"/>
      <c r="O570" s="41"/>
      <c r="R570" s="56"/>
    </row>
    <row r="571" spans="6:18" ht="12.75" customHeight="1">
      <c r="F571" s="56"/>
      <c r="G571" s="56"/>
      <c r="H571" s="56"/>
      <c r="I571" s="56"/>
      <c r="J571" s="41"/>
      <c r="K571" s="56"/>
      <c r="L571" s="56"/>
      <c r="M571" s="56"/>
      <c r="O571" s="41"/>
      <c r="R571" s="56"/>
    </row>
    <row r="572" spans="6:18" ht="12.75" customHeight="1">
      <c r="F572" s="56"/>
      <c r="G572" s="56"/>
      <c r="H572" s="56"/>
      <c r="I572" s="56"/>
      <c r="J572" s="41"/>
      <c r="K572" s="56"/>
      <c r="L572" s="56"/>
      <c r="M572" s="56"/>
      <c r="O572" s="41"/>
      <c r="R572" s="56"/>
    </row>
    <row r="573" spans="6:18" ht="12.75" customHeight="1">
      <c r="F573" s="56"/>
      <c r="G573" s="56"/>
      <c r="H573" s="56"/>
      <c r="I573" s="56"/>
      <c r="J573" s="41"/>
      <c r="K573" s="56"/>
      <c r="L573" s="56"/>
      <c r="M573" s="56"/>
      <c r="O573" s="41"/>
      <c r="R573" s="56"/>
    </row>
    <row r="574" spans="6:18" ht="12.75" customHeight="1">
      <c r="F574" s="56"/>
      <c r="G574" s="56"/>
      <c r="H574" s="56"/>
      <c r="I574" s="56"/>
      <c r="J574" s="41"/>
      <c r="K574" s="56"/>
      <c r="L574" s="56"/>
      <c r="M574" s="56"/>
      <c r="O574" s="41"/>
      <c r="R574" s="56"/>
    </row>
    <row r="575" spans="6:18" ht="12.75" customHeight="1">
      <c r="F575" s="56"/>
      <c r="G575" s="56"/>
      <c r="H575" s="56"/>
      <c r="I575" s="56"/>
      <c r="J575" s="41"/>
      <c r="K575" s="56"/>
      <c r="L575" s="56"/>
      <c r="M575" s="56"/>
      <c r="O575" s="41"/>
      <c r="R575" s="56"/>
    </row>
    <row r="576" spans="6:18" ht="12.75" customHeight="1">
      <c r="F576" s="56"/>
      <c r="G576" s="56"/>
      <c r="H576" s="56"/>
      <c r="I576" s="56"/>
      <c r="J576" s="41"/>
      <c r="K576" s="56"/>
      <c r="L576" s="56"/>
      <c r="M576" s="56"/>
      <c r="O576" s="41"/>
      <c r="R576" s="56"/>
    </row>
    <row r="577" spans="6:18" ht="12.75" customHeight="1">
      <c r="F577" s="56"/>
      <c r="G577" s="56"/>
      <c r="H577" s="56"/>
      <c r="I577" s="56"/>
      <c r="J577" s="41"/>
      <c r="K577" s="56"/>
      <c r="L577" s="56"/>
      <c r="M577" s="56"/>
      <c r="O577" s="41"/>
      <c r="R577" s="56"/>
    </row>
    <row r="578" spans="6:18" ht="12.75" customHeight="1">
      <c r="F578" s="56"/>
      <c r="G578" s="56"/>
      <c r="H578" s="56"/>
      <c r="I578" s="56"/>
      <c r="J578" s="41"/>
      <c r="K578" s="56"/>
      <c r="L578" s="56"/>
      <c r="M578" s="56"/>
      <c r="O578" s="41"/>
      <c r="R578" s="56"/>
    </row>
    <row r="579" spans="6:18" ht="12.75" customHeight="1">
      <c r="F579" s="56"/>
      <c r="G579" s="56"/>
      <c r="H579" s="56"/>
      <c r="I579" s="56"/>
      <c r="J579" s="41"/>
      <c r="K579" s="56"/>
      <c r="L579" s="56"/>
      <c r="M579" s="56"/>
      <c r="O579" s="41"/>
      <c r="R579" s="56"/>
    </row>
    <row r="580" spans="6:18" ht="12.75" customHeight="1">
      <c r="F580" s="56"/>
      <c r="G580" s="56"/>
      <c r="H580" s="56"/>
      <c r="I580" s="56"/>
      <c r="J580" s="41"/>
      <c r="K580" s="56"/>
      <c r="L580" s="56"/>
      <c r="M580" s="56"/>
      <c r="O580" s="41"/>
      <c r="R580" s="56"/>
    </row>
    <row r="581" spans="6:18" ht="12.75" customHeight="1">
      <c r="F581" s="56"/>
      <c r="G581" s="56"/>
      <c r="H581" s="56"/>
      <c r="I581" s="56"/>
      <c r="J581" s="41"/>
      <c r="K581" s="56"/>
      <c r="L581" s="56"/>
      <c r="M581" s="56"/>
      <c r="O581" s="41"/>
      <c r="R581" s="56"/>
    </row>
    <row r="582" spans="6:18" ht="12.75" customHeight="1">
      <c r="F582" s="56"/>
      <c r="G582" s="56"/>
      <c r="H582" s="56"/>
      <c r="I582" s="56"/>
      <c r="J582" s="41"/>
      <c r="K582" s="56"/>
      <c r="L582" s="56"/>
      <c r="M582" s="56"/>
      <c r="O582" s="41"/>
      <c r="R582" s="56"/>
    </row>
    <row r="583" spans="6:18" ht="12.75" customHeight="1">
      <c r="F583" s="56"/>
      <c r="G583" s="56"/>
      <c r="H583" s="56"/>
      <c r="I583" s="56"/>
      <c r="J583" s="41"/>
      <c r="K583" s="56"/>
      <c r="L583" s="56"/>
      <c r="M583" s="56"/>
      <c r="O583" s="41"/>
      <c r="R583" s="56"/>
    </row>
    <row r="584" spans="6:18" ht="12.75" customHeight="1">
      <c r="F584" s="56"/>
      <c r="G584" s="56"/>
      <c r="H584" s="56"/>
      <c r="I584" s="56"/>
      <c r="J584" s="41"/>
      <c r="K584" s="56"/>
      <c r="L584" s="56"/>
      <c r="M584" s="56"/>
      <c r="O584" s="41"/>
      <c r="R584" s="56"/>
    </row>
    <row r="585" spans="6:18" ht="12.75" customHeight="1">
      <c r="F585" s="56"/>
      <c r="G585" s="56"/>
      <c r="H585" s="56"/>
      <c r="I585" s="56"/>
      <c r="J585" s="41"/>
      <c r="K585" s="56"/>
      <c r="L585" s="56"/>
      <c r="M585" s="56"/>
      <c r="O585" s="41"/>
      <c r="R585" s="56"/>
    </row>
    <row r="586" spans="6:18" ht="12.75" customHeight="1">
      <c r="F586" s="56"/>
      <c r="G586" s="56"/>
      <c r="H586" s="56"/>
      <c r="I586" s="56"/>
      <c r="J586" s="41"/>
      <c r="K586" s="56"/>
      <c r="L586" s="56"/>
      <c r="M586" s="56"/>
      <c r="O586" s="41"/>
      <c r="R586" s="56"/>
    </row>
    <row r="587" spans="6:18" ht="12.75" customHeight="1">
      <c r="F587" s="56"/>
      <c r="G587" s="56"/>
      <c r="H587" s="56"/>
      <c r="I587" s="56"/>
      <c r="J587" s="41"/>
      <c r="K587" s="56"/>
      <c r="L587" s="56"/>
      <c r="M587" s="56"/>
      <c r="O587" s="41"/>
      <c r="R587" s="56"/>
    </row>
    <row r="588" spans="6:18" ht="12.75" customHeight="1">
      <c r="F588" s="56"/>
      <c r="G588" s="56"/>
      <c r="H588" s="56"/>
      <c r="I588" s="56"/>
      <c r="J588" s="41"/>
      <c r="K588" s="56"/>
      <c r="L588" s="56"/>
      <c r="M588" s="56"/>
      <c r="O588" s="41"/>
      <c r="R588" s="56"/>
    </row>
    <row r="589" spans="6:18" ht="12.75" customHeight="1">
      <c r="F589" s="56"/>
      <c r="G589" s="56"/>
      <c r="H589" s="56"/>
      <c r="I589" s="56"/>
      <c r="J589" s="41"/>
      <c r="K589" s="56"/>
      <c r="L589" s="56"/>
      <c r="M589" s="56"/>
      <c r="O589" s="41"/>
      <c r="R589" s="56"/>
    </row>
    <row r="590" spans="6:18" ht="12.75" customHeight="1">
      <c r="F590" s="56"/>
      <c r="G590" s="56"/>
      <c r="H590" s="56"/>
      <c r="I590" s="56"/>
      <c r="J590" s="41"/>
      <c r="K590" s="56"/>
      <c r="L590" s="56"/>
      <c r="M590" s="56"/>
      <c r="O590" s="41"/>
      <c r="R590" s="56"/>
    </row>
    <row r="591" spans="6:18" ht="12.75" customHeight="1">
      <c r="F591" s="56"/>
      <c r="G591" s="56"/>
      <c r="H591" s="56"/>
      <c r="I591" s="56"/>
      <c r="J591" s="41"/>
      <c r="K591" s="56"/>
      <c r="L591" s="56"/>
      <c r="M591" s="56"/>
      <c r="O591" s="41"/>
      <c r="R591" s="56"/>
    </row>
    <row r="592" spans="6:18" ht="12.75" customHeight="1">
      <c r="F592" s="56"/>
      <c r="G592" s="56"/>
      <c r="H592" s="56"/>
      <c r="I592" s="56"/>
      <c r="J592" s="41"/>
      <c r="K592" s="56"/>
      <c r="L592" s="56"/>
      <c r="M592" s="56"/>
      <c r="O592" s="41"/>
      <c r="R592" s="56"/>
    </row>
    <row r="593" spans="6:18" ht="12.75" customHeight="1">
      <c r="F593" s="56"/>
      <c r="G593" s="56"/>
      <c r="H593" s="56"/>
      <c r="I593" s="56"/>
      <c r="J593" s="41"/>
      <c r="K593" s="56"/>
      <c r="L593" s="56"/>
      <c r="M593" s="56"/>
      <c r="O593" s="41"/>
      <c r="R593" s="56"/>
    </row>
    <row r="594" spans="6:18" ht="12.75" customHeight="1">
      <c r="F594" s="56"/>
      <c r="G594" s="56"/>
      <c r="H594" s="56"/>
      <c r="I594" s="56"/>
      <c r="J594" s="41"/>
      <c r="K594" s="56"/>
      <c r="L594" s="56"/>
      <c r="M594" s="56"/>
      <c r="O594" s="41"/>
      <c r="R594" s="56"/>
    </row>
    <row r="595" spans="6:18" ht="12.75" customHeight="1">
      <c r="F595" s="56"/>
      <c r="G595" s="56"/>
      <c r="H595" s="56"/>
      <c r="I595" s="56"/>
      <c r="J595" s="41"/>
      <c r="K595" s="56"/>
      <c r="L595" s="56"/>
      <c r="M595" s="56"/>
      <c r="O595" s="41"/>
      <c r="R595" s="56"/>
    </row>
    <row r="596" spans="6:18" ht="12.75" customHeight="1">
      <c r="F596" s="56"/>
      <c r="G596" s="56"/>
      <c r="H596" s="56"/>
      <c r="I596" s="56"/>
      <c r="J596" s="41"/>
      <c r="K596" s="56"/>
      <c r="L596" s="56"/>
      <c r="M596" s="56"/>
      <c r="O596" s="41"/>
      <c r="R596" s="56"/>
    </row>
  </sheetData>
  <autoFilter ref="R1:R419"/>
  <mergeCells count="6">
    <mergeCell ref="P118:P119"/>
    <mergeCell ref="J118:J119"/>
    <mergeCell ref="A118:A119"/>
    <mergeCell ref="B118:B119"/>
    <mergeCell ref="M118:M119"/>
    <mergeCell ref="O118:O119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L13 L15 K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2022-04-01T02:49:24Z</dcterms:modified>
</cp:coreProperties>
</file>