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F&amp;O)'!$R$1:$R$271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57" i="7"/>
  <c r="M57" s="1"/>
  <c r="L47"/>
  <c r="K47"/>
  <c r="L25"/>
  <c r="K25"/>
  <c r="M56"/>
  <c r="K56"/>
  <c r="L46"/>
  <c r="K46"/>
  <c r="L45"/>
  <c r="K45"/>
  <c r="L41"/>
  <c r="K42"/>
  <c r="K41"/>
  <c r="L11"/>
  <c r="K11"/>
  <c r="M11" s="1"/>
  <c r="L12"/>
  <c r="K12"/>
  <c r="L13"/>
  <c r="K13"/>
  <c r="M13" s="1"/>
  <c r="K43"/>
  <c r="L43"/>
  <c r="K44"/>
  <c r="L44"/>
  <c r="K55"/>
  <c r="M55" s="1"/>
  <c r="K54"/>
  <c r="M54" s="1"/>
  <c r="L28"/>
  <c r="K28"/>
  <c r="L27"/>
  <c r="K27"/>
  <c r="L26"/>
  <c r="K26"/>
  <c r="M25" l="1"/>
  <c r="M47"/>
  <c r="M46"/>
  <c r="M45"/>
  <c r="M44"/>
  <c r="M12"/>
  <c r="M43"/>
  <c r="M27"/>
  <c r="M26"/>
  <c r="M28"/>
  <c r="L40"/>
  <c r="K40"/>
  <c r="L39"/>
  <c r="K39"/>
  <c r="L69"/>
  <c r="K69"/>
  <c r="K241"/>
  <c r="L241" s="1"/>
  <c r="K221"/>
  <c r="L221" s="1"/>
  <c r="K246"/>
  <c r="L246" s="1"/>
  <c r="K245"/>
  <c r="L245" s="1"/>
  <c r="K248"/>
  <c r="L248" s="1"/>
  <c r="K243"/>
  <c r="L243" s="1"/>
  <c r="M7"/>
  <c r="F231"/>
  <c r="K231" s="1"/>
  <c r="L231" s="1"/>
  <c r="K232"/>
  <c r="L232" s="1"/>
  <c r="K223"/>
  <c r="L223" s="1"/>
  <c r="K226"/>
  <c r="L226" s="1"/>
  <c r="K234"/>
  <c r="L234" s="1"/>
  <c r="F225"/>
  <c r="F224"/>
  <c r="K224" s="1"/>
  <c r="L224" s="1"/>
  <c r="F222"/>
  <c r="K222" s="1"/>
  <c r="L222" s="1"/>
  <c r="F202"/>
  <c r="K202" s="1"/>
  <c r="L202" s="1"/>
  <c r="F154"/>
  <c r="K154" s="1"/>
  <c r="L154" s="1"/>
  <c r="K233"/>
  <c r="L233" s="1"/>
  <c r="K237"/>
  <c r="L237" s="1"/>
  <c r="K238"/>
  <c r="L238" s="1"/>
  <c r="K230"/>
  <c r="L230" s="1"/>
  <c r="K240"/>
  <c r="L240" s="1"/>
  <c r="K236"/>
  <c r="L236" s="1"/>
  <c r="K229"/>
  <c r="L229" s="1"/>
  <c r="K218"/>
  <c r="L218" s="1"/>
  <c r="K220"/>
  <c r="L220" s="1"/>
  <c r="K217"/>
  <c r="L217" s="1"/>
  <c r="K219"/>
  <c r="L219" s="1"/>
  <c r="K148"/>
  <c r="L148" s="1"/>
  <c r="K201"/>
  <c r="L201" s="1"/>
  <c r="K215"/>
  <c r="L215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4"/>
  <c r="L204" s="1"/>
  <c r="K203"/>
  <c r="L203" s="1"/>
  <c r="K198"/>
  <c r="L198" s="1"/>
  <c r="K197"/>
  <c r="L197" s="1"/>
  <c r="K196"/>
  <c r="L196" s="1"/>
  <c r="K193"/>
  <c r="L193" s="1"/>
  <c r="K192"/>
  <c r="L192" s="1"/>
  <c r="K191"/>
  <c r="L191" s="1"/>
  <c r="K190"/>
  <c r="L190" s="1"/>
  <c r="K189"/>
  <c r="L189" s="1"/>
  <c r="K188"/>
  <c r="L188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6"/>
  <c r="L176" s="1"/>
  <c r="K174"/>
  <c r="L174" s="1"/>
  <c r="K172"/>
  <c r="L172" s="1"/>
  <c r="K170"/>
  <c r="L170" s="1"/>
  <c r="K169"/>
  <c r="L169" s="1"/>
  <c r="K168"/>
  <c r="L168" s="1"/>
  <c r="K166"/>
  <c r="L166" s="1"/>
  <c r="K165"/>
  <c r="L165" s="1"/>
  <c r="K164"/>
  <c r="L164" s="1"/>
  <c r="K163"/>
  <c r="K162"/>
  <c r="L162" s="1"/>
  <c r="K161"/>
  <c r="L161" s="1"/>
  <c r="K159"/>
  <c r="L159" s="1"/>
  <c r="K158"/>
  <c r="L158" s="1"/>
  <c r="K157"/>
  <c r="L157" s="1"/>
  <c r="K156"/>
  <c r="L156" s="1"/>
  <c r="K155"/>
  <c r="L155" s="1"/>
  <c r="H153"/>
  <c r="K153" s="1"/>
  <c r="L153" s="1"/>
  <c r="K150"/>
  <c r="L150" s="1"/>
  <c r="K149"/>
  <c r="L149" s="1"/>
  <c r="K147"/>
  <c r="L147" s="1"/>
  <c r="K146"/>
  <c r="L146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H119"/>
  <c r="K119" s="1"/>
  <c r="L119" s="1"/>
  <c r="F118"/>
  <c r="K118" s="1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D7" i="6"/>
  <c r="K6" i="4"/>
  <c r="K6" i="3"/>
  <c r="L6" i="2"/>
  <c r="M40" i="7" l="1"/>
  <c r="M39"/>
  <c r="M69"/>
</calcChain>
</file>

<file path=xl/sharedStrings.xml><?xml version="1.0" encoding="utf-8"?>
<sst xmlns="http://schemas.openxmlformats.org/spreadsheetml/2006/main" count="2659" uniqueCount="1031">
  <si>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</si>
  <si>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</si>
  <si>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</si>
  <si>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</si>
  <si>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</si>
  <si>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</si>
  <si>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</si>
  <si>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</si>
  <si>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</si>
  <si>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</si>
  <si>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</si>
  <si>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</si>
  <si>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</si>
  <si>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</si>
  <si>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</si>
  <si>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</si>
  <si>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</si>
  <si>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</si>
  <si>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</si>
  <si>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</si>
  <si>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</si>
  <si>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</si>
  <si>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</si>
  <si>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</si>
  <si>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</si>
  <si>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</si>
  <si>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</si>
  <si>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</si>
  <si>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</si>
  <si>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</si>
  <si>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</si>
  <si>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</si>
  <si>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</si>
  <si>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</si>
  <si>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</si>
  <si>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</si>
  <si>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</si>
  <si>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</si>
  <si>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</si>
  <si>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</si>
  <si>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</si>
  <si>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</si>
  <si>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</si>
  <si>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</si>
  <si>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</si>
  <si>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</si>
  <si>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</si>
  <si>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</si>
  <si>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</si>
  <si>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</si>
  <si>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</si>
  <si>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</si>
  <si>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</si>
  <si>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</si>
  <si>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</si>
  <si>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</si>
  <si>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</si>
  <si>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</si>
  <si>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</si>
  <si>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</si>
  <si>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</si>
  <si>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</si>
  <si>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</si>
  <si>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</si>
  <si>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</si>
  <si>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</si>
  <si>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</si>
  <si>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</si>
  <si>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</si>
  <si>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</si>
  <si>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</si>
  <si>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</si>
  <si>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</si>
  <si>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</si>
  <si>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</si>
  <si>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</si>
  <si>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</si>
  <si>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</si>
  <si>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</si>
  <si>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</si>
  <si>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</si>
  <si>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</si>
  <si>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</si>
  <si>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</si>
  <si>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</si>
  <si>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</si>
  <si>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</si>
  <si>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</si>
  <si>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</si>
  <si>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</si>
  <si>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</si>
  <si>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</si>
  <si>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</si>
  <si>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</si>
  <si>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</si>
  <si>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</si>
  <si>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</si>
  <si>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</si>
  <si>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</si>
  <si>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</si>
  <si>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</si>
  <si>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</si>
  <si>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</si>
  <si>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</si>
  <si>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</si>
  <si>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</si>
  <si>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</si>
  <si>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</si>
  <si>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</si>
  <si>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</si>
  <si>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</si>
  <si>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</si>
  <si>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</si>
  <si>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</si>
  <si>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</si>
  <si>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</si>
  <si>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</si>
  <si>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</si>
  <si>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</si>
  <si>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</si>
  <si>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</si>
  <si>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</si>
  <si>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</si>
  <si>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</si>
  <si>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</si>
  <si>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</si>
  <si>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</si>
  <si>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</si>
  <si>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</si>
  <si>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</si>
  <si>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</si>
  <si>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</si>
  <si>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</si>
  <si>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</si>
  <si>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</si>
  <si>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</si>
  <si>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</si>
  <si>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</si>
  <si>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</si>
  <si>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</si>
  <si>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</si>
  <si>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</si>
  <si>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</si>
  <si>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</si>
  <si>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</si>
  <si>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</si>
  <si>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</si>
  <si>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</si>
  <si>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</si>
  <si>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</si>
  <si>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</si>
  <si>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</si>
  <si>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</si>
  <si>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</si>
  <si>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</si>
  <si>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</si>
  <si>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</si>
  <si>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</si>
  <si>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</si>
  <si>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</si>
  <si>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</si>
  <si>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</si>
  <si>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</si>
  <si>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</si>
  <si>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</si>
  <si>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</si>
  <si>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</si>
  <si>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</si>
  <si>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</si>
  <si>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</si>
  <si>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</si>
  <si>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</si>
  <si>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</si>
  <si>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</si>
  <si>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</si>
  <si>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</si>
  <si>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</si>
  <si>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</si>
  <si>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</si>
  <si>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</si>
  <si>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</si>
  <si>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</si>
  <si>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</si>
  <si>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</si>
  <si>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</si>
  <si>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</si>
  <si>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</si>
  <si>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</si>
  <si>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</si>
  <si>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</si>
  <si>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</si>
  <si>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</si>
  <si>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</si>
  <si>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</si>
  <si>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</si>
  <si>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</si>
  <si>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</si>
  <si>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</si>
  <si>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</si>
  <si>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</si>
  <si>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</si>
  <si>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</si>
  <si>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</si>
  <si>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</si>
  <si>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</si>
  <si>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</si>
  <si>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</si>
  <si>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</si>
  <si>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</si>
  <si>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</si>
  <si>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</si>
  <si>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</si>
  <si>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</si>
  <si>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</si>
  <si>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</si>
  <si>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</si>
  <si>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</si>
  <si>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</si>
  <si>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</si>
  <si>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</si>
  <si>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</si>
  <si>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</si>
  <si>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</si>
  <si>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</si>
  <si>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</si>
  <si>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</si>
  <si>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</si>
  <si>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</si>
  <si>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</si>
  <si>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</si>
  <si>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</si>
  <si>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</si>
  <si>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</si>
  <si>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</si>
  <si>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</si>
  <si>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</si>
  <si>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</si>
  <si>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</si>
  <si>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</si>
  <si>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</si>
  <si>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</si>
  <si>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</si>
  <si>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</si>
  <si>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</si>
  <si>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</si>
  <si>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</si>
  <si>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</si>
  <si>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</si>
  <si>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</si>
  <si>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</si>
  <si>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</si>
  <si>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</si>
  <si>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</si>
  <si>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</si>
  <si>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</si>
  <si>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</si>
  <si>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</si>
  <si>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</si>
  <si>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</si>
  <si>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</si>
  <si>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</si>
  <si>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</si>
  <si>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</si>
  <si>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</si>
  <si>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</si>
  <si>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</si>
  <si>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</si>
  <si>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</si>
  <si>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</si>
  <si>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</si>
  <si>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</si>
  <si>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</si>
  <si>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</si>
  <si>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</si>
  <si>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</si>
  <si>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</si>
  <si>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</si>
  <si>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</si>
  <si>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</si>
  <si>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</si>
  <si>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</si>
  <si>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</si>
  <si>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</si>
  <si>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</si>
  <si>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</si>
  <si>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</si>
  <si>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</si>
  <si>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</si>
  <si>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</si>
  <si>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</si>
  <si>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</si>
  <si>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</si>
  <si>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</si>
  <si>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</si>
  <si>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</si>
  <si>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</si>
  <si>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</si>
  <si>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</si>
  <si>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</si>
  <si>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</si>
  <si>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</si>
  <si>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</si>
  <si>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</si>
  <si>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</si>
  <si>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</si>
  <si>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</si>
  <si>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</si>
  <si>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</si>
  <si>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</si>
  <si>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</si>
  <si>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</si>
  <si>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</si>
  <si>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</si>
  <si>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</si>
  <si>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</si>
  <si>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</si>
  <si>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</si>
  <si>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</si>
  <si>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</si>
  <si>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</si>
  <si>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</si>
  <si>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</si>
  <si>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</si>
  <si>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</si>
  <si>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</si>
  <si>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</si>
  <si>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</si>
  <si>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</si>
  <si>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</si>
  <si>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</si>
  <si>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</si>
  <si>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</si>
  <si>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</si>
  <si>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</si>
  <si>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</si>
  <si>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</si>
  <si>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</si>
  <si>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</si>
  <si>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</si>
  <si>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</si>
  <si>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</si>
  <si>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</si>
  <si>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</si>
  <si>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</si>
  <si>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</si>
  <si>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</si>
  <si>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</si>
  <si>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</si>
  <si>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</si>
  <si>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</si>
  <si>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</si>
  <si>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</si>
  <si>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</si>
  <si>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</si>
  <si>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</si>
  <si>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</si>
  <si>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</si>
  <si>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</si>
  <si>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</si>
  <si>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</si>
  <si>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</si>
  <si>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</si>
  <si>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</si>
  <si>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</si>
  <si>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</si>
  <si>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</si>
  <si>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</si>
  <si>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</si>
  <si>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</si>
  <si>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</si>
  <si>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</si>
  <si>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</si>
  <si>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</si>
  <si>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</si>
  <si>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</si>
  <si>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</si>
  <si>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</si>
  <si>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</si>
  <si>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</si>
  <si>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</si>
  <si>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</si>
  <si>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</si>
  <si>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</si>
  <si>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</si>
  <si>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</si>
  <si>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</si>
  <si>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</si>
  <si>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</si>
  <si>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</si>
  <si>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</si>
  <si>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</si>
  <si>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</si>
  <si>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</si>
  <si>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</si>
  <si>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</si>
  <si>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</si>
  <si>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</si>
  <si>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</si>
  <si>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</si>
  <si>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</si>
  <si>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</si>
  <si>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</si>
  <si>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</si>
  <si>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</si>
  <si>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</si>
  <si>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</si>
  <si>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</si>
  <si>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</si>
  <si>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</si>
  <si>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</si>
  <si>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</si>
  <si>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</si>
  <si>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</si>
  <si>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</si>
  <si>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</si>
  <si>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</si>
  <si>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</si>
  <si>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</si>
  <si>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</si>
  <si>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</si>
  <si>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</si>
  <si>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</si>
  <si>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</si>
  <si>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</si>
  <si>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</si>
  <si>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</si>
  <si>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</si>
  <si>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</si>
  <si>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</si>
  <si>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</si>
  <si>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</si>
  <si>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</si>
  <si>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</si>
  <si>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</si>
  <si>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</si>
  <si>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</si>
  <si>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</si>
  <si>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</si>
  <si>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</si>
  <si>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</si>
  <si>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</si>
  <si>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</si>
  <si>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</si>
  <si>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</si>
  <si>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</si>
  <si>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</si>
  <si>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</si>
  <si>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</si>
  <si>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</si>
  <si>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</si>
  <si>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</si>
  <si>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</si>
  <si>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</si>
  <si>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</si>
  <si>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</si>
  <si>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</si>
  <si>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</si>
  <si>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</si>
  <si>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</si>
  <si>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</si>
  <si>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</si>
  <si>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</si>
  <si>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</si>
  <si>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</si>
  <si>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</si>
  <si>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</si>
  <si>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</si>
  <si>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</si>
  <si>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</si>
  <si>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</si>
  <si>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</si>
  <si>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</si>
  <si>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</si>
  <si>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</si>
  <si>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</si>
  <si>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</si>
  <si>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</si>
  <si>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</si>
  <si>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</si>
  <si>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</si>
  <si>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</si>
  <si>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</si>
  <si>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</si>
  <si>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</si>
  <si>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</si>
  <si>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</si>
  <si>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</si>
  <si>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</si>
  <si>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</si>
  <si>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</si>
  <si>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</si>
  <si>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</si>
  <si>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</si>
  <si>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</si>
  <si>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</si>
  <si>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</si>
  <si>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</si>
  <si>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</si>
  <si>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</si>
  <si>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</si>
  <si>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</si>
  <si>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</si>
  <si>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</si>
  <si>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</si>
  <si>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</si>
  <si>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</si>
  <si>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</si>
  <si>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</si>
  <si>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</si>
  <si>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</si>
  <si>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</si>
  <si>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</si>
  <si>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</si>
  <si>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</si>
  <si>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</si>
  <si>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</si>
  <si>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</si>
  <si>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</si>
  <si>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</si>
  <si>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</si>
  <si>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</si>
  <si>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</si>
  <si>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</si>
  <si>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</si>
  <si>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</si>
  <si>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</si>
  <si>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</si>
  <si>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</si>
  <si>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</si>
  <si>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</si>
  <si>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</si>
  <si>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</si>
  <si>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</si>
  <si>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</si>
  <si>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</si>
  <si>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</si>
  <si>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</si>
  <si>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</si>
  <si>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</si>
  <si>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</si>
  <si>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</si>
  <si>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</si>
  <si>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</si>
  <si>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</si>
  <si>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</si>
  <si>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</si>
  <si>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</si>
  <si>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</si>
  <si>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</si>
  <si>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</si>
  <si>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</si>
  <si>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</si>
  <si>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</si>
  <si>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</si>
  <si>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</si>
  <si>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</si>
  <si>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</si>
  <si>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</si>
  <si>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</si>
  <si>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</si>
  <si>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</si>
  <si>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</si>
  <si>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</si>
  <si>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</si>
  <si>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</si>
  <si>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</si>
  <si>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</si>
  <si>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</si>
  <si>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</si>
  <si>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</si>
  <si>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</si>
  <si>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</si>
  <si>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</si>
  <si>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</si>
  <si>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</si>
  <si>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</si>
  <si>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</si>
  <si>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</si>
  <si>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</si>
  <si>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</si>
  <si>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</si>
  <si>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</si>
  <si>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</si>
  <si>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</si>
  <si>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</si>
  <si>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</si>
  <si>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</si>
  <si>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</si>
  <si>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</si>
  <si>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</si>
  <si>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</si>
  <si>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</si>
  <si>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</si>
  <si>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</si>
  <si>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</si>
  <si>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</si>
  <si>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</si>
  <si>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</si>
  <si>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</si>
  <si>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</si>
  <si>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</si>
  <si>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</si>
  <si>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</si>
  <si>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</si>
  <si>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</si>
  <si>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</si>
  <si>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</si>
  <si>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</si>
  <si>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</si>
  <si>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</si>
  <si>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</si>
  <si>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</si>
  <si>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</si>
  <si>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</si>
  <si>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</si>
  <si>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</si>
  <si>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</si>
  <si>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</si>
  <si>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</si>
  <si>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</si>
  <si>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</si>
  <si>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</si>
  <si>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</si>
  <si>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</si>
  <si>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</si>
  <si>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</si>
  <si>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</si>
  <si>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</si>
  <si>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</si>
  <si>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</si>
  <si>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</si>
  <si>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</si>
  <si>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</si>
  <si>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</si>
  <si>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</si>
  <si>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</si>
  <si>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</si>
  <si>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</si>
  <si>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</si>
  <si>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</si>
  <si>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</si>
  <si>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</si>
  <si>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</si>
  <si>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</si>
  <si>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</si>
  <si>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</si>
  <si>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</si>
  <si>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</si>
  <si>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</si>
  <si>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</si>
  <si>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</si>
  <si>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</si>
  <si>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</si>
  <si>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</si>
  <si>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</si>
  <si>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</si>
  <si>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</si>
  <si>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</si>
  <si>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</si>
  <si>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</si>
  <si>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</si>
  <si>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</si>
  <si>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</si>
  <si>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</si>
  <si>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</si>
  <si>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</si>
  <si>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</si>
  <si>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</si>
  <si>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</si>
  <si>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</si>
  <si>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</si>
  <si>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</si>
  <si>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</si>
  <si>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</si>
  <si>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</si>
  <si>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</si>
  <si>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</si>
  <si>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</si>
  <si>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</si>
  <si>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</si>
  <si>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</si>
  <si>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</si>
  <si>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</si>
  <si>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</si>
  <si>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</si>
  <si>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</si>
  <si>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</si>
  <si>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</si>
  <si>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</si>
  <si>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</si>
  <si>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</si>
  <si>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</si>
  <si>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</si>
  <si>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</si>
  <si>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</si>
  <si>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</si>
  <si>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</si>
  <si>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</si>
  <si>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</si>
  <si>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</si>
  <si>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</si>
  <si>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</si>
  <si>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</si>
  <si>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</si>
  <si>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</si>
  <si>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</si>
  <si>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</si>
  <si>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</si>
  <si>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</si>
  <si>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</si>
  <si>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</si>
  <si>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</si>
  <si>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</si>
  <si>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</si>
  <si>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</si>
  <si>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</si>
  <si>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</si>
  <si>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</si>
  <si>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</si>
  <si>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</si>
  <si>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</si>
  <si>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</si>
  <si>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</si>
  <si>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</si>
  <si>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</si>
  <si>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</si>
  <si>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</si>
  <si>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</si>
  <si>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</si>
  <si>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</si>
  <si>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</si>
  <si>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</si>
  <si>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</si>
  <si>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</si>
  <si>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</si>
  <si>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</si>
  <si>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</si>
  <si>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</si>
  <si>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</si>
  <si>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</si>
  <si>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</si>
  <si>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</si>
  <si>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</si>
  <si>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</si>
  <si>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</si>
  <si>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</si>
  <si>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</si>
  <si>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</si>
  <si>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</si>
  <si>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</si>
  <si>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</si>
  <si>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</si>
  <si>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</si>
  <si>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</si>
  <si>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</si>
  <si>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</si>
  <si>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</si>
  <si>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</si>
  <si>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</si>
  <si>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</si>
  <si>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</si>
  <si>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</si>
  <si>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</si>
  <si>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</si>
  <si>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</si>
  <si>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</si>
  <si>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</si>
  <si>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</si>
  <si>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</si>
  <si>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</si>
  <si>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</si>
  <si>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</si>
  <si>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</si>
  <si>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</si>
  <si>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</si>
  <si>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</si>
  <si>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</si>
  <si>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</si>
  <si>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</si>
  <si>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</si>
  <si>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</si>
  <si>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</si>
  <si>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</si>
  <si>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</si>
  <si>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</si>
  <si>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</si>
  <si>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</si>
  <si>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</si>
  <si>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</si>
  <si>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</si>
  <si>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</si>
  <si>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</si>
  <si>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</si>
  <si>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</si>
  <si>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</si>
  <si>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</si>
  <si>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</si>
  <si>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</si>
  <si>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</si>
  <si>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</si>
  <si>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</si>
  <si>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</si>
  <si>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</si>
  <si>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</si>
  <si>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</si>
  <si>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</si>
  <si>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</si>
  <si>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</si>
  <si>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</si>
  <si>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</si>
  <si>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</si>
  <si>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</si>
  <si>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</si>
  <si>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</si>
  <si>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</si>
  <si>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</si>
  <si>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</si>
  <si>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</si>
  <si>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</si>
  <si>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</si>
  <si>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</si>
  <si>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</si>
  <si>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</si>
  <si>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</si>
  <si>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</si>
  <si>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</si>
  <si>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</si>
  <si>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</si>
  <si>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</si>
  <si>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</si>
  <si>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</si>
  <si>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</si>
  <si>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</si>
  <si>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</si>
  <si>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</si>
  <si>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</si>
  <si>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</si>
  <si>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</si>
  <si>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</si>
  <si>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OLGA TRADING PRIVATE LIMITED</t>
  </si>
  <si>
    <t>2235-2245</t>
  </si>
  <si>
    <t>2500-2550</t>
  </si>
  <si>
    <t>Profit of Rs.75.10</t>
  </si>
  <si>
    <t>2400-2500</t>
  </si>
  <si>
    <t>1500-1530</t>
  </si>
  <si>
    <t>1800-1850</t>
  </si>
  <si>
    <t>Profit of Rs.65.5</t>
  </si>
  <si>
    <t>Profit of Rs.82.5</t>
  </si>
  <si>
    <t>Part profit of Rs.31/-</t>
  </si>
  <si>
    <t>NIFTY 14600 PE 4-MAR</t>
  </si>
  <si>
    <t>NIFTY MAR FUT</t>
  </si>
  <si>
    <t>SHANGAR</t>
  </si>
  <si>
    <t>TRANWAY</t>
  </si>
  <si>
    <t>Profit of Rs.7/-</t>
  </si>
  <si>
    <t>DRREDDY MAR FUT</t>
  </si>
  <si>
    <t>439-441</t>
  </si>
  <si>
    <t>7NR</t>
  </si>
  <si>
    <t>RIDDHI PINAL SHAH</t>
  </si>
  <si>
    <t>PUSHPA BHAJU</t>
  </si>
  <si>
    <t>590-600</t>
  </si>
  <si>
    <t>3780-3820</t>
  </si>
  <si>
    <t>ESCORTS MAR FUT</t>
  </si>
  <si>
    <t>110-115</t>
  </si>
  <si>
    <t>4600-4700</t>
  </si>
  <si>
    <t>KDLL</t>
  </si>
  <si>
    <t>RLFL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</si>
  <si>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</si>
  <si>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</si>
  <si>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</si>
  <si>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</si>
  <si>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</si>
  <si>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</si>
  <si>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</si>
  <si>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</si>
  <si>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</si>
  <si>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</si>
  <si>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</si>
  <si>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</si>
  <si>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</si>
  <si>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</si>
  <si>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</si>
  <si>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CONCORD</t>
  </si>
  <si>
    <t>NAGI REDDY SEELAM</t>
  </si>
  <si>
    <t>HARISH</t>
  </si>
  <si>
    <t>GIRIDHAR GUPTA SOMISETTY</t>
  </si>
  <si>
    <t>HITECHWIND</t>
  </si>
  <si>
    <t>PLUTUS WEALTH MANAGEMENT LLP</t>
  </si>
  <si>
    <t>KPL</t>
  </si>
  <si>
    <t>ADITYA ARORA</t>
  </si>
  <si>
    <t>PARLEIND</t>
  </si>
  <si>
    <t>NAVEEN GUPTA</t>
  </si>
  <si>
    <t>PIL ENTERPRISE PRIVATE LIMITED</t>
  </si>
  <si>
    <t>SEACOAST</t>
  </si>
  <si>
    <t>KALAIYARASAN RAJANGAM MUDALIAR</t>
  </si>
  <si>
    <t>SHUBHAM</t>
  </si>
  <si>
    <t>NEHAANSHUGOEL</t>
  </si>
  <si>
    <t>UJAAS</t>
  </si>
  <si>
    <t>VIMLA DESAI</t>
  </si>
  <si>
    <t>YOGESH DESAI</t>
  </si>
  <si>
    <t>Loss of Rs.100/-</t>
  </si>
  <si>
    <t>Part Profit of Rs.4.55/-</t>
  </si>
  <si>
    <t>Part Profit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</si>
  <si>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</si>
  <si>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</si>
  <si>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</si>
  <si>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</si>
  <si>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</si>
  <si>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</si>
  <si>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</si>
  <si>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926-930</t>
  </si>
  <si>
    <t>NIFTY 14800 PE 4-MAR</t>
  </si>
  <si>
    <t>Profit of Rs.22.5/-</t>
  </si>
  <si>
    <t>72-75</t>
  </si>
  <si>
    <t>SANJAYKUMAR P AGRAWAL</t>
  </si>
  <si>
    <t>CFEL</t>
  </si>
  <si>
    <t>BABITA SARAOGI</t>
  </si>
  <si>
    <t>DEEPAK KUMAR VIJAYVARGEE</t>
  </si>
  <si>
    <t>MOHIT BUNG</t>
  </si>
  <si>
    <t>FRASER</t>
  </si>
  <si>
    <t>DIVYAKANDA</t>
  </si>
  <si>
    <t>GGENG</t>
  </si>
  <si>
    <t>RASHI GUPTA</t>
  </si>
  <si>
    <t>MAHENDRA GIRDHARILAL WADHWANI</t>
  </si>
  <si>
    <t>SHANKAR LAL JALAN</t>
  </si>
  <si>
    <t>RAJESH JAYANTILAL MODI</t>
  </si>
  <si>
    <t>IONEXCHANG</t>
  </si>
  <si>
    <t>CHETAN RASIKLAL SHAH</t>
  </si>
  <si>
    <t>RAKESH RADHEYSHYAM JHUNJHUNWALA</t>
  </si>
  <si>
    <t>RARE INVESTMENTS</t>
  </si>
  <si>
    <t>JANUSCORP</t>
  </si>
  <si>
    <t>ARUNKUMAR DASHRATHBHAI PRAJAPATI</t>
  </si>
  <si>
    <t>BHUSHANPWANI</t>
  </si>
  <si>
    <t>KANWARPREET SINGH</t>
  </si>
  <si>
    <t>MUNISH KUMAR</t>
  </si>
  <si>
    <t>KESARENT</t>
  </si>
  <si>
    <t>RAVIRAJ DEVELOPERS LIMITED</t>
  </si>
  <si>
    <t>ASHOK LAKHANI</t>
  </si>
  <si>
    <t>NAVIGANT</t>
  </si>
  <si>
    <t>JAYANTILAL HANSRAJ LODHA</t>
  </si>
  <si>
    <t>OZONEWORLD</t>
  </si>
  <si>
    <t>RAM MOONDRA</t>
  </si>
  <si>
    <t>MANISH RAMESHBHAI PATEL</t>
  </si>
  <si>
    <t>POLYLINK</t>
  </si>
  <si>
    <t>MACE VENTURE</t>
  </si>
  <si>
    <t>SANIDHYA MITTAL</t>
  </si>
  <si>
    <t>VENKATA SHILPA PERIKA</t>
  </si>
  <si>
    <t>RAJESHKUMAR MOHANLAL SHAH</t>
  </si>
  <si>
    <t>VAIBHAV RAJENDRA DOSHI</t>
  </si>
  <si>
    <t>SHBAJRG</t>
  </si>
  <si>
    <t>SCAN STEEL LIMITED</t>
  </si>
  <si>
    <t>RANI AGRAWAL</t>
  </si>
  <si>
    <t>MEHTA ATULBHAI AMRATLAL HUF</t>
  </si>
  <si>
    <t>SURESH RAGHURAM THAKKAR - HUF</t>
  </si>
  <si>
    <t>SSPNFIN</t>
  </si>
  <si>
    <t>SUBASH RAMASHISH MISHRA</t>
  </si>
  <si>
    <t>ASHOK KUMAR SINGH</t>
  </si>
  <si>
    <t>DIMPLE VIPUL PATEL</t>
  </si>
  <si>
    <t>HITESH MOHANBHAI PATEL</t>
  </si>
  <si>
    <t>ANSHUGOEL</t>
  </si>
  <si>
    <t>SALIK RAM MISHRA . .</t>
  </si>
  <si>
    <t>VALSONQ</t>
  </si>
  <si>
    <t>KUNAL SURESH MUTREJA</t>
  </si>
  <si>
    <t>VINOD NANAKCHAND MUTREJA</t>
  </si>
  <si>
    <t>ANUP</t>
  </si>
  <si>
    <t>The Anup Engineering Ltd</t>
  </si>
  <si>
    <t>THE ANUP ENGINEERING LIMITED .</t>
  </si>
  <si>
    <t>AROGRANITE</t>
  </si>
  <si>
    <t>Aro Granite Industries Li</t>
  </si>
  <si>
    <t>VANDANA GUPTA</t>
  </si>
  <si>
    <t>BODALCHEM</t>
  </si>
  <si>
    <t>Bodal Chemicals Ltd</t>
  </si>
  <si>
    <t>GRAVITON RESEARCH CAPITAL LLP</t>
  </si>
  <si>
    <t>BTML</t>
  </si>
  <si>
    <t>Bodhi Tree Multimedia Ltd</t>
  </si>
  <si>
    <t>MAULIK CONSULTANCY</t>
  </si>
  <si>
    <t>COMPINFO</t>
  </si>
  <si>
    <t>Compuage Infocom Ltd</t>
  </si>
  <si>
    <t>B M TRADERS</t>
  </si>
  <si>
    <t>HISARMETAL</t>
  </si>
  <si>
    <t>Hisar Metal Ind. Limited</t>
  </si>
  <si>
    <t>ALPHA LEON ENTERPRISES LLP</t>
  </si>
  <si>
    <t>DIGVIJAY SHIVSHANGBHAI CHAVDA</t>
  </si>
  <si>
    <t>CHANDARANA INTERMEDIARIES BROKERS PRIVATE LIMITED</t>
  </si>
  <si>
    <t>Himadri Speciality Chem L</t>
  </si>
  <si>
    <t>QE SECURITIES</t>
  </si>
  <si>
    <t>Justdial Ltd.</t>
  </si>
  <si>
    <t>XTX MARKETS LLP</t>
  </si>
  <si>
    <t>KAMDHENU</t>
  </si>
  <si>
    <t>Kamdhenu Ispat Limited</t>
  </si>
  <si>
    <t>DINESH KUMAR JAIN</t>
  </si>
  <si>
    <t>KEERTI</t>
  </si>
  <si>
    <t>Keerti Know &amp; Skill Ltd.</t>
  </si>
  <si>
    <t>KHFM</t>
  </si>
  <si>
    <t>KHFM Hos Fac Mana Ser Ltd</t>
  </si>
  <si>
    <t>RAGHAV KAROL</t>
  </si>
  <si>
    <t>PGEL</t>
  </si>
  <si>
    <t>PG Electroplast Ltd</t>
  </si>
  <si>
    <t>LTS INVESTMENT FUND LTD</t>
  </si>
  <si>
    <t>PRAKASH</t>
  </si>
  <si>
    <t>Prakash Industries Ltd.</t>
  </si>
  <si>
    <t>RAMLAL KANWARLAL JAIN</t>
  </si>
  <si>
    <t>RAILTEL</t>
  </si>
  <si>
    <t>Railtel Corp of Ind Ltd</t>
  </si>
  <si>
    <t>VAIBHAV STOCK AND DERIVATIVES BROKING PRIVATE LIMITED</t>
  </si>
  <si>
    <t>RIIL</t>
  </si>
  <si>
    <t>Reliance Indl Infra Ltd</t>
  </si>
  <si>
    <t>RPOWER</t>
  </si>
  <si>
    <t>Reliance Power Limited</t>
  </si>
  <si>
    <t>GEETA CHETAN SHAH</t>
  </si>
  <si>
    <t>TOPGAIN FINANCE PRIVATE LIMITED</t>
  </si>
  <si>
    <t>SRIRAM</t>
  </si>
  <si>
    <t>Shri Ram Switchgears Ltd</t>
  </si>
  <si>
    <t>A F ENTERPRISES LIMITED .</t>
  </si>
  <si>
    <t>STEELCITY</t>
  </si>
  <si>
    <t>Steel City Securities Lim</t>
  </si>
  <si>
    <t>STEEL CITY FINANCIAL SERVICES PRIVATE LIMITED</t>
  </si>
  <si>
    <t>TVSELECT</t>
  </si>
  <si>
    <t>TVS Electronics Limited</t>
  </si>
  <si>
    <t>HITECH</t>
  </si>
  <si>
    <t>Hi-Tech Pipes Limited</t>
  </si>
  <si>
    <t>MITTAL ISHWAR CHAND</t>
  </si>
  <si>
    <t>MONEYPLUS FINANCIAL SERVICES PRIVATE LIMITED</t>
  </si>
  <si>
    <t>GRANDHE NEELIMARANI</t>
  </si>
  <si>
    <t>SICAL</t>
  </si>
  <si>
    <t>Sical Logistics Limited</t>
  </si>
  <si>
    <t>BAKLIWAL FINCOM PRIVATE LIMITED</t>
  </si>
  <si>
    <t>ADESH VENTURES LLP</t>
  </si>
  <si>
    <t>TEMBO</t>
  </si>
  <si>
    <t>Tembo Global Ind Ltd</t>
  </si>
  <si>
    <t>VINOD HARILAL JHAVERI</t>
  </si>
  <si>
    <t>NSE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</si>
</sst>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52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44258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21" sqref="C2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44258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31" t="s">
        <v>16</v>
      </c>
      <c r="B9" s="533" t="s">
        <v>17</v>
      </c>
      <c r="C9" s="533" t="s">
        <v>18</v>
      </c>
      <c r="D9" s="533" t="s">
        <v>834</v>
      </c>
      <c r="E9" s="260" t="s">
        <v>19</v>
      </c>
      <c r="F9" s="260" t="s">
        <v>20</v>
      </c>
      <c r="G9" s="528" t="s">
        <v>21</v>
      </c>
      <c r="H9" s="529"/>
      <c r="I9" s="530"/>
      <c r="J9" s="528" t="s">
        <v>22</v>
      </c>
      <c r="K9" s="529"/>
      <c r="L9" s="530"/>
      <c r="M9" s="260"/>
      <c r="N9" s="267"/>
      <c r="O9" s="267"/>
      <c r="P9" s="267"/>
    </row>
    <row r="10" spans="1:16" ht="59.25" customHeight="1">
      <c r="A10" s="532"/>
      <c r="B10" s="534" t="s">
        <v>17</v>
      </c>
      <c r="C10" s="534"/>
      <c r="D10" s="534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44280</v>
      </c>
      <c r="E11" s="284">
        <v>35454.85</v>
      </c>
      <c r="F11" s="284">
        <v>35397.566666666666</v>
      </c>
      <c r="G11" s="296">
        <v>35040.333333333328</v>
      </c>
      <c r="H11" s="296">
        <v>34625.816666666666</v>
      </c>
      <c r="I11" s="296">
        <v>34268.583333333328</v>
      </c>
      <c r="J11" s="296">
        <v>35812.083333333328</v>
      </c>
      <c r="K11" s="296">
        <v>36169.316666666666</v>
      </c>
      <c r="L11" s="296">
        <v>36583.833333333328</v>
      </c>
      <c r="M11" s="283">
        <v>35754.800000000003</v>
      </c>
      <c r="N11" s="283">
        <v>34983.050000000003</v>
      </c>
      <c r="O11" s="466">
        <v>2292800</v>
      </c>
      <c r="P11" s="467">
        <v>7.2190981680442384E-2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44280</v>
      </c>
      <c r="E12" s="297">
        <v>14958.15</v>
      </c>
      <c r="F12" s="297">
        <v>14908.033333333335</v>
      </c>
      <c r="G12" s="298">
        <v>14826.316666666669</v>
      </c>
      <c r="H12" s="298">
        <v>14694.483333333335</v>
      </c>
      <c r="I12" s="298">
        <v>14612.76666666667</v>
      </c>
      <c r="J12" s="298">
        <v>15039.866666666669</v>
      </c>
      <c r="K12" s="298">
        <v>15121.583333333332</v>
      </c>
      <c r="L12" s="298">
        <v>15253.416666666668</v>
      </c>
      <c r="M12" s="285">
        <v>14989.75</v>
      </c>
      <c r="N12" s="285">
        <v>14776.2</v>
      </c>
      <c r="O12" s="300">
        <v>11684475</v>
      </c>
      <c r="P12" s="301">
        <v>3.4908129508828337E-2</v>
      </c>
    </row>
    <row r="13" spans="1:16" ht="15">
      <c r="A13" s="263">
        <v>3</v>
      </c>
      <c r="B13" s="362" t="s">
        <v>34</v>
      </c>
      <c r="C13" s="468" t="s">
        <v>832</v>
      </c>
      <c r="D13" s="469">
        <v>44280</v>
      </c>
      <c r="E13" s="425">
        <v>16444</v>
      </c>
      <c r="F13" s="425">
        <v>16421.033333333333</v>
      </c>
      <c r="G13" s="426">
        <v>16272.966666666667</v>
      </c>
      <c r="H13" s="426">
        <v>16101.933333333334</v>
      </c>
      <c r="I13" s="426">
        <v>15953.866666666669</v>
      </c>
      <c r="J13" s="426">
        <v>16592.066666666666</v>
      </c>
      <c r="K13" s="426">
        <v>16740.133333333331</v>
      </c>
      <c r="L13" s="426">
        <v>16911.166666666664</v>
      </c>
      <c r="M13" s="427">
        <v>16569.099999999999</v>
      </c>
      <c r="N13" s="427">
        <v>16250</v>
      </c>
      <c r="O13" s="428">
        <v>23840</v>
      </c>
      <c r="P13" s="429">
        <v>1.6806722689075631E-3</v>
      </c>
    </row>
    <row r="14" spans="1:16" ht="15">
      <c r="A14" s="263">
        <v>4</v>
      </c>
      <c r="B14" s="382" t="s">
        <v>866</v>
      </c>
      <c r="C14" s="468" t="s">
        <v>735</v>
      </c>
      <c r="D14" s="469">
        <v>44280</v>
      </c>
      <c r="E14" s="297">
        <v>1297.3499999999999</v>
      </c>
      <c r="F14" s="297">
        <v>1296.2</v>
      </c>
      <c r="G14" s="298">
        <v>1279.4000000000001</v>
      </c>
      <c r="H14" s="298">
        <v>1261.45</v>
      </c>
      <c r="I14" s="298">
        <v>1244.6500000000001</v>
      </c>
      <c r="J14" s="298">
        <v>1314.15</v>
      </c>
      <c r="K14" s="298">
        <v>1330.9499999999998</v>
      </c>
      <c r="L14" s="298">
        <v>1348.9</v>
      </c>
      <c r="M14" s="285">
        <v>1313</v>
      </c>
      <c r="N14" s="285">
        <v>1278.25</v>
      </c>
      <c r="O14" s="300">
        <v>413100</v>
      </c>
      <c r="P14" s="301">
        <v>-9.7493036211699163E-2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44280</v>
      </c>
      <c r="E15" s="297">
        <v>1783.45</v>
      </c>
      <c r="F15" s="297">
        <v>1790.8833333333332</v>
      </c>
      <c r="G15" s="298">
        <v>1761.7666666666664</v>
      </c>
      <c r="H15" s="298">
        <v>1740.0833333333333</v>
      </c>
      <c r="I15" s="298">
        <v>1710.9666666666665</v>
      </c>
      <c r="J15" s="298">
        <v>1812.5666666666664</v>
      </c>
      <c r="K15" s="298">
        <v>1841.6833333333332</v>
      </c>
      <c r="L15" s="298">
        <v>1863.3666666666663</v>
      </c>
      <c r="M15" s="285">
        <v>1820</v>
      </c>
      <c r="N15" s="285">
        <v>1769.2</v>
      </c>
      <c r="O15" s="300">
        <v>3127000</v>
      </c>
      <c r="P15" s="301">
        <v>2.9973649538866932E-2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44280</v>
      </c>
      <c r="E16" s="297">
        <v>878.45</v>
      </c>
      <c r="F16" s="297">
        <v>871.91666666666663</v>
      </c>
      <c r="G16" s="298">
        <v>860.98333333333323</v>
      </c>
      <c r="H16" s="298">
        <v>843.51666666666665</v>
      </c>
      <c r="I16" s="298">
        <v>832.58333333333326</v>
      </c>
      <c r="J16" s="298">
        <v>889.38333333333321</v>
      </c>
      <c r="K16" s="298">
        <v>900.31666666666661</v>
      </c>
      <c r="L16" s="298">
        <v>917.78333333333319</v>
      </c>
      <c r="M16" s="285">
        <v>882.85</v>
      </c>
      <c r="N16" s="285">
        <v>854.45</v>
      </c>
      <c r="O16" s="300">
        <v>18732000</v>
      </c>
      <c r="P16" s="301">
        <v>3.5358405657344907E-3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44280</v>
      </c>
      <c r="E17" s="297">
        <v>724</v>
      </c>
      <c r="F17" s="297">
        <v>716.68333333333339</v>
      </c>
      <c r="G17" s="298">
        <v>706.36666666666679</v>
      </c>
      <c r="H17" s="298">
        <v>688.73333333333335</v>
      </c>
      <c r="I17" s="298">
        <v>678.41666666666674</v>
      </c>
      <c r="J17" s="298">
        <v>734.31666666666683</v>
      </c>
      <c r="K17" s="298">
        <v>744.63333333333344</v>
      </c>
      <c r="L17" s="298">
        <v>762.26666666666688</v>
      </c>
      <c r="M17" s="285">
        <v>727</v>
      </c>
      <c r="N17" s="285">
        <v>699.05</v>
      </c>
      <c r="O17" s="300">
        <v>57695000</v>
      </c>
      <c r="P17" s="301">
        <v>-2.8517110266159697E-3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44280</v>
      </c>
      <c r="E18" s="297">
        <v>2936.7</v>
      </c>
      <c r="F18" s="297">
        <v>2907.2333333333336</v>
      </c>
      <c r="G18" s="298">
        <v>2829.4666666666672</v>
      </c>
      <c r="H18" s="298">
        <v>2722.2333333333336</v>
      </c>
      <c r="I18" s="298">
        <v>2644.4666666666672</v>
      </c>
      <c r="J18" s="298">
        <v>3014.4666666666672</v>
      </c>
      <c r="K18" s="298">
        <v>3092.2333333333336</v>
      </c>
      <c r="L18" s="298">
        <v>3199.4666666666672</v>
      </c>
      <c r="M18" s="285">
        <v>2985</v>
      </c>
      <c r="N18" s="285">
        <v>2800</v>
      </c>
      <c r="O18" s="300">
        <v>86600</v>
      </c>
      <c r="P18" s="301">
        <v>2.9363636363636365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44280</v>
      </c>
      <c r="E19" s="297">
        <v>910.15</v>
      </c>
      <c r="F19" s="297">
        <v>904.7166666666667</v>
      </c>
      <c r="G19" s="298">
        <v>897.33333333333337</v>
      </c>
      <c r="H19" s="298">
        <v>884.51666666666665</v>
      </c>
      <c r="I19" s="298">
        <v>877.13333333333333</v>
      </c>
      <c r="J19" s="298">
        <v>917.53333333333342</v>
      </c>
      <c r="K19" s="298">
        <v>924.91666666666663</v>
      </c>
      <c r="L19" s="298">
        <v>937.73333333333346</v>
      </c>
      <c r="M19" s="285">
        <v>912.1</v>
      </c>
      <c r="N19" s="285">
        <v>891.9</v>
      </c>
      <c r="O19" s="300">
        <v>2670000</v>
      </c>
      <c r="P19" s="301">
        <v>-4.8128342245989303E-2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44280</v>
      </c>
      <c r="E20" s="297">
        <v>279.5</v>
      </c>
      <c r="F20" s="297">
        <v>280.36666666666667</v>
      </c>
      <c r="G20" s="298">
        <v>276.63333333333333</v>
      </c>
      <c r="H20" s="298">
        <v>273.76666666666665</v>
      </c>
      <c r="I20" s="298">
        <v>270.0333333333333</v>
      </c>
      <c r="J20" s="298">
        <v>283.23333333333335</v>
      </c>
      <c r="K20" s="298">
        <v>286.9666666666667</v>
      </c>
      <c r="L20" s="298">
        <v>289.83333333333337</v>
      </c>
      <c r="M20" s="285">
        <v>284.10000000000002</v>
      </c>
      <c r="N20" s="285">
        <v>277.5</v>
      </c>
      <c r="O20" s="300">
        <v>15375000</v>
      </c>
      <c r="P20" s="301">
        <v>2.438536877873276E-2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44280</v>
      </c>
      <c r="E21" s="297">
        <v>941.65</v>
      </c>
      <c r="F21" s="297">
        <v>939.2166666666667</v>
      </c>
      <c r="G21" s="298">
        <v>931.43333333333339</v>
      </c>
      <c r="H21" s="298">
        <v>921.2166666666667</v>
      </c>
      <c r="I21" s="298">
        <v>913.43333333333339</v>
      </c>
      <c r="J21" s="298">
        <v>949.43333333333339</v>
      </c>
      <c r="K21" s="298">
        <v>957.2166666666667</v>
      </c>
      <c r="L21" s="298">
        <v>967.43333333333339</v>
      </c>
      <c r="M21" s="285">
        <v>947</v>
      </c>
      <c r="N21" s="285">
        <v>929</v>
      </c>
      <c r="O21" s="300">
        <v>168300</v>
      </c>
      <c r="P21" s="301">
        <v>0.42990654205607476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44280</v>
      </c>
      <c r="E22" s="297">
        <v>3099.05</v>
      </c>
      <c r="F22" s="297">
        <v>3112.35</v>
      </c>
      <c r="G22" s="298">
        <v>3066.7</v>
      </c>
      <c r="H22" s="298">
        <v>3034.35</v>
      </c>
      <c r="I22" s="298">
        <v>2988.7</v>
      </c>
      <c r="J22" s="298">
        <v>3144.7</v>
      </c>
      <c r="K22" s="298">
        <v>3190.3500000000004</v>
      </c>
      <c r="L22" s="298">
        <v>3222.7</v>
      </c>
      <c r="M22" s="285">
        <v>3158</v>
      </c>
      <c r="N22" s="285">
        <v>3080</v>
      </c>
      <c r="O22" s="300">
        <v>1352000</v>
      </c>
      <c r="P22" s="301">
        <v>-1.4771048744460858E-3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44280</v>
      </c>
      <c r="E23" s="297">
        <v>247.1</v>
      </c>
      <c r="F23" s="297">
        <v>246.11666666666665</v>
      </c>
      <c r="G23" s="298">
        <v>243.5333333333333</v>
      </c>
      <c r="H23" s="298">
        <v>239.96666666666667</v>
      </c>
      <c r="I23" s="298">
        <v>237.38333333333333</v>
      </c>
      <c r="J23" s="298">
        <v>249.68333333333328</v>
      </c>
      <c r="K23" s="298">
        <v>252.26666666666659</v>
      </c>
      <c r="L23" s="298">
        <v>255.83333333333326</v>
      </c>
      <c r="M23" s="285">
        <v>248.7</v>
      </c>
      <c r="N23" s="285">
        <v>242.55</v>
      </c>
      <c r="O23" s="300">
        <v>13935000</v>
      </c>
      <c r="P23" s="301">
        <v>-2.6545581557806498E-2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44280</v>
      </c>
      <c r="E24" s="297">
        <v>133.44999999999999</v>
      </c>
      <c r="F24" s="297">
        <v>132.51666666666668</v>
      </c>
      <c r="G24" s="298">
        <v>130.23333333333335</v>
      </c>
      <c r="H24" s="298">
        <v>127.01666666666668</v>
      </c>
      <c r="I24" s="298">
        <v>124.73333333333335</v>
      </c>
      <c r="J24" s="298">
        <v>135.73333333333335</v>
      </c>
      <c r="K24" s="298">
        <v>138.01666666666671</v>
      </c>
      <c r="L24" s="298">
        <v>141.23333333333335</v>
      </c>
      <c r="M24" s="285">
        <v>134.80000000000001</v>
      </c>
      <c r="N24" s="285">
        <v>129.30000000000001</v>
      </c>
      <c r="O24" s="300">
        <v>38475000</v>
      </c>
      <c r="P24" s="301">
        <v>7.9000504795557799E-2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44280</v>
      </c>
      <c r="E25" s="297">
        <v>2398.1</v>
      </c>
      <c r="F25" s="297">
        <v>2391.1</v>
      </c>
      <c r="G25" s="298">
        <v>2372.1999999999998</v>
      </c>
      <c r="H25" s="298">
        <v>2346.2999999999997</v>
      </c>
      <c r="I25" s="298">
        <v>2327.3999999999996</v>
      </c>
      <c r="J25" s="298">
        <v>2417</v>
      </c>
      <c r="K25" s="298">
        <v>2435.9000000000005</v>
      </c>
      <c r="L25" s="298">
        <v>2461.8000000000002</v>
      </c>
      <c r="M25" s="285">
        <v>2410</v>
      </c>
      <c r="N25" s="285">
        <v>2365.1999999999998</v>
      </c>
      <c r="O25" s="300">
        <v>6598200</v>
      </c>
      <c r="P25" s="301">
        <v>-3.5477788010349516E-2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44280</v>
      </c>
      <c r="E26" s="297">
        <v>1161.55</v>
      </c>
      <c r="F26" s="297">
        <v>1164.4833333333333</v>
      </c>
      <c r="G26" s="298">
        <v>1147.0666666666666</v>
      </c>
      <c r="H26" s="298">
        <v>1132.5833333333333</v>
      </c>
      <c r="I26" s="298">
        <v>1115.1666666666665</v>
      </c>
      <c r="J26" s="298">
        <v>1178.9666666666667</v>
      </c>
      <c r="K26" s="298">
        <v>1196.3833333333332</v>
      </c>
      <c r="L26" s="298">
        <v>1210.8666666666668</v>
      </c>
      <c r="M26" s="285">
        <v>1181.9000000000001</v>
      </c>
      <c r="N26" s="285">
        <v>1150</v>
      </c>
      <c r="O26" s="300">
        <v>205500</v>
      </c>
      <c r="P26" s="301">
        <v>7.874015748031496E-2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44280</v>
      </c>
      <c r="E27" s="297">
        <v>889.15</v>
      </c>
      <c r="F27" s="297">
        <v>884.0333333333333</v>
      </c>
      <c r="G27" s="298">
        <v>876.61666666666656</v>
      </c>
      <c r="H27" s="298">
        <v>864.08333333333326</v>
      </c>
      <c r="I27" s="298">
        <v>856.66666666666652</v>
      </c>
      <c r="J27" s="298">
        <v>896.56666666666661</v>
      </c>
      <c r="K27" s="298">
        <v>903.98333333333335</v>
      </c>
      <c r="L27" s="298">
        <v>916.51666666666665</v>
      </c>
      <c r="M27" s="285">
        <v>891.45</v>
      </c>
      <c r="N27" s="285">
        <v>871.5</v>
      </c>
      <c r="O27" s="300">
        <v>9310600</v>
      </c>
      <c r="P27" s="301">
        <v>-1.7962429727135611E-2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44280</v>
      </c>
      <c r="E28" s="297">
        <v>734.1</v>
      </c>
      <c r="F28" s="297">
        <v>721.13333333333333</v>
      </c>
      <c r="G28" s="298">
        <v>699.66666666666663</v>
      </c>
      <c r="H28" s="298">
        <v>665.23333333333335</v>
      </c>
      <c r="I28" s="298">
        <v>643.76666666666665</v>
      </c>
      <c r="J28" s="298">
        <v>755.56666666666661</v>
      </c>
      <c r="K28" s="298">
        <v>777.0333333333333</v>
      </c>
      <c r="L28" s="298">
        <v>811.46666666666658</v>
      </c>
      <c r="M28" s="285">
        <v>742.6</v>
      </c>
      <c r="N28" s="285">
        <v>686.7</v>
      </c>
      <c r="O28" s="300">
        <v>38612400</v>
      </c>
      <c r="P28" s="301">
        <v>2.2985947733197686E-2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44280</v>
      </c>
      <c r="E29" s="297">
        <v>3959.85</v>
      </c>
      <c r="F29" s="297">
        <v>3918.25</v>
      </c>
      <c r="G29" s="298">
        <v>3850.7</v>
      </c>
      <c r="H29" s="298">
        <v>3741.5499999999997</v>
      </c>
      <c r="I29" s="298">
        <v>3673.9999999999995</v>
      </c>
      <c r="J29" s="298">
        <v>4027.4</v>
      </c>
      <c r="K29" s="298">
        <v>4094.9500000000003</v>
      </c>
      <c r="L29" s="298">
        <v>4204.1000000000004</v>
      </c>
      <c r="M29" s="285">
        <v>3985.8</v>
      </c>
      <c r="N29" s="285">
        <v>3809.1</v>
      </c>
      <c r="O29" s="300">
        <v>1969500</v>
      </c>
      <c r="P29" s="301">
        <v>3.3722608581550975E-2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44280</v>
      </c>
      <c r="E30" s="297">
        <v>9907.4</v>
      </c>
      <c r="F30" s="297">
        <v>9911.5</v>
      </c>
      <c r="G30" s="298">
        <v>9801.15</v>
      </c>
      <c r="H30" s="298">
        <v>9694.9</v>
      </c>
      <c r="I30" s="298">
        <v>9584.5499999999993</v>
      </c>
      <c r="J30" s="298">
        <v>10017.75</v>
      </c>
      <c r="K30" s="298">
        <v>10128.099999999999</v>
      </c>
      <c r="L30" s="298">
        <v>10234.35</v>
      </c>
      <c r="M30" s="285">
        <v>10021.85</v>
      </c>
      <c r="N30" s="285">
        <v>9805.25</v>
      </c>
      <c r="O30" s="300">
        <v>548125</v>
      </c>
      <c r="P30" s="301">
        <v>-3.7110232762406672E-2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44280</v>
      </c>
      <c r="E31" s="297">
        <v>5339.95</v>
      </c>
      <c r="F31" s="297">
        <v>5350.9833333333336</v>
      </c>
      <c r="G31" s="298">
        <v>5270.9666666666672</v>
      </c>
      <c r="H31" s="298">
        <v>5201.9833333333336</v>
      </c>
      <c r="I31" s="298">
        <v>5121.9666666666672</v>
      </c>
      <c r="J31" s="298">
        <v>5419.9666666666672</v>
      </c>
      <c r="K31" s="298">
        <v>5499.9833333333336</v>
      </c>
      <c r="L31" s="298">
        <v>5568.9666666666672</v>
      </c>
      <c r="M31" s="285">
        <v>5431</v>
      </c>
      <c r="N31" s="285">
        <v>5282</v>
      </c>
      <c r="O31" s="300">
        <v>3902000</v>
      </c>
      <c r="P31" s="301">
        <v>5.2167192632189092E-3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44280</v>
      </c>
      <c r="E32" s="297">
        <v>1637.15</v>
      </c>
      <c r="F32" s="297">
        <v>1621.3499999999997</v>
      </c>
      <c r="G32" s="298">
        <v>1603.3999999999994</v>
      </c>
      <c r="H32" s="298">
        <v>1569.6499999999996</v>
      </c>
      <c r="I32" s="298">
        <v>1551.6999999999994</v>
      </c>
      <c r="J32" s="298">
        <v>1655.0999999999995</v>
      </c>
      <c r="K32" s="298">
        <v>1673.0499999999997</v>
      </c>
      <c r="L32" s="298">
        <v>1706.7999999999995</v>
      </c>
      <c r="M32" s="285">
        <v>1639.3</v>
      </c>
      <c r="N32" s="285">
        <v>1587.6</v>
      </c>
      <c r="O32" s="300">
        <v>2504000</v>
      </c>
      <c r="P32" s="301">
        <v>-2.1569240387621133E-2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44280</v>
      </c>
      <c r="E33" s="297">
        <v>347.25</v>
      </c>
      <c r="F33" s="297">
        <v>345.2166666666667</v>
      </c>
      <c r="G33" s="298">
        <v>340.93333333333339</v>
      </c>
      <c r="H33" s="298">
        <v>334.61666666666667</v>
      </c>
      <c r="I33" s="298">
        <v>330.33333333333337</v>
      </c>
      <c r="J33" s="298">
        <v>351.53333333333342</v>
      </c>
      <c r="K33" s="298">
        <v>355.81666666666672</v>
      </c>
      <c r="L33" s="298">
        <v>362.13333333333344</v>
      </c>
      <c r="M33" s="285">
        <v>349.5</v>
      </c>
      <c r="N33" s="285">
        <v>338.9</v>
      </c>
      <c r="O33" s="300">
        <v>20017800</v>
      </c>
      <c r="P33" s="301">
        <v>-3.2535885167464113E-2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44280</v>
      </c>
      <c r="E34" s="297">
        <v>80.3</v>
      </c>
      <c r="F34" s="297">
        <v>80.8</v>
      </c>
      <c r="G34" s="298">
        <v>79.3</v>
      </c>
      <c r="H34" s="298">
        <v>78.3</v>
      </c>
      <c r="I34" s="298">
        <v>76.8</v>
      </c>
      <c r="J34" s="298">
        <v>81.8</v>
      </c>
      <c r="K34" s="298">
        <v>83.3</v>
      </c>
      <c r="L34" s="298">
        <v>84.3</v>
      </c>
      <c r="M34" s="285">
        <v>82.3</v>
      </c>
      <c r="N34" s="285">
        <v>79.8</v>
      </c>
      <c r="O34" s="300">
        <v>135509400</v>
      </c>
      <c r="P34" s="301">
        <v>5.1666212657768093E-2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44280</v>
      </c>
      <c r="E35" s="297">
        <v>1504.7</v>
      </c>
      <c r="F35" s="297">
        <v>1495.8333333333333</v>
      </c>
      <c r="G35" s="298">
        <v>1483.9166666666665</v>
      </c>
      <c r="H35" s="298">
        <v>1463.1333333333332</v>
      </c>
      <c r="I35" s="298">
        <v>1451.2166666666665</v>
      </c>
      <c r="J35" s="298">
        <v>1516.6166666666666</v>
      </c>
      <c r="K35" s="298">
        <v>1528.5333333333331</v>
      </c>
      <c r="L35" s="298">
        <v>1549.3166666666666</v>
      </c>
      <c r="M35" s="285">
        <v>1507.75</v>
      </c>
      <c r="N35" s="285">
        <v>1475.05</v>
      </c>
      <c r="O35" s="300">
        <v>1679150</v>
      </c>
      <c r="P35" s="301">
        <v>2.6272577996715929E-3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44280</v>
      </c>
      <c r="E36" s="297">
        <v>151.85</v>
      </c>
      <c r="F36" s="297">
        <v>150.46666666666667</v>
      </c>
      <c r="G36" s="298">
        <v>147.53333333333333</v>
      </c>
      <c r="H36" s="298">
        <v>143.21666666666667</v>
      </c>
      <c r="I36" s="298">
        <v>140.28333333333333</v>
      </c>
      <c r="J36" s="298">
        <v>154.78333333333333</v>
      </c>
      <c r="K36" s="298">
        <v>157.71666666666667</v>
      </c>
      <c r="L36" s="298">
        <v>162.03333333333333</v>
      </c>
      <c r="M36" s="285">
        <v>153.4</v>
      </c>
      <c r="N36" s="285">
        <v>146.15</v>
      </c>
      <c r="O36" s="300">
        <v>35469200</v>
      </c>
      <c r="P36" s="301">
        <v>8.4592145015105744E-2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44280</v>
      </c>
      <c r="E37" s="297">
        <v>716.8</v>
      </c>
      <c r="F37" s="297">
        <v>716.9</v>
      </c>
      <c r="G37" s="298">
        <v>707.3</v>
      </c>
      <c r="H37" s="298">
        <v>697.8</v>
      </c>
      <c r="I37" s="298">
        <v>688.19999999999993</v>
      </c>
      <c r="J37" s="298">
        <v>726.4</v>
      </c>
      <c r="K37" s="298">
        <v>736.00000000000011</v>
      </c>
      <c r="L37" s="298">
        <v>745.5</v>
      </c>
      <c r="M37" s="285">
        <v>726.5</v>
      </c>
      <c r="N37" s="285">
        <v>707.4</v>
      </c>
      <c r="O37" s="300">
        <v>3571700</v>
      </c>
      <c r="P37" s="301">
        <v>-8.5496183206106875E-3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44280</v>
      </c>
      <c r="E38" s="297">
        <v>640.79999999999995</v>
      </c>
      <c r="F38" s="297">
        <v>637.08333333333337</v>
      </c>
      <c r="G38" s="298">
        <v>622.4666666666667</v>
      </c>
      <c r="H38" s="298">
        <v>604.13333333333333</v>
      </c>
      <c r="I38" s="298">
        <v>589.51666666666665</v>
      </c>
      <c r="J38" s="298">
        <v>655.41666666666674</v>
      </c>
      <c r="K38" s="298">
        <v>670.0333333333333</v>
      </c>
      <c r="L38" s="298">
        <v>688.36666666666679</v>
      </c>
      <c r="M38" s="285">
        <v>651.70000000000005</v>
      </c>
      <c r="N38" s="285">
        <v>618.75</v>
      </c>
      <c r="O38" s="300">
        <v>6358500</v>
      </c>
      <c r="P38" s="301">
        <v>8.3254043767840152E-3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44280</v>
      </c>
      <c r="E39" s="297">
        <v>544.4</v>
      </c>
      <c r="F39" s="297">
        <v>541.31666666666661</v>
      </c>
      <c r="G39" s="298">
        <v>535.18333333333317</v>
      </c>
      <c r="H39" s="298">
        <v>525.96666666666658</v>
      </c>
      <c r="I39" s="298">
        <v>519.83333333333314</v>
      </c>
      <c r="J39" s="298">
        <v>550.53333333333319</v>
      </c>
      <c r="K39" s="298">
        <v>556.66666666666663</v>
      </c>
      <c r="L39" s="298">
        <v>565.88333333333321</v>
      </c>
      <c r="M39" s="285">
        <v>547.45000000000005</v>
      </c>
      <c r="N39" s="285">
        <v>532.1</v>
      </c>
      <c r="O39" s="300">
        <v>107448699</v>
      </c>
      <c r="P39" s="301">
        <v>1.6565147619622797E-3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44280</v>
      </c>
      <c r="E40" s="297">
        <v>52.1</v>
      </c>
      <c r="F40" s="297">
        <v>51.333333333333336</v>
      </c>
      <c r="G40" s="298">
        <v>50.166666666666671</v>
      </c>
      <c r="H40" s="298">
        <v>48.233333333333334</v>
      </c>
      <c r="I40" s="298">
        <v>47.06666666666667</v>
      </c>
      <c r="J40" s="298">
        <v>53.266666666666673</v>
      </c>
      <c r="K40" s="298">
        <v>54.433333333333344</v>
      </c>
      <c r="L40" s="298">
        <v>56.366666666666674</v>
      </c>
      <c r="M40" s="285">
        <v>52.5</v>
      </c>
      <c r="N40" s="285">
        <v>49.4</v>
      </c>
      <c r="O40" s="300">
        <v>125748000</v>
      </c>
      <c r="P40" s="301">
        <v>2.1494370522006142E-2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44280</v>
      </c>
      <c r="E41" s="297">
        <v>400.7</v>
      </c>
      <c r="F41" s="297">
        <v>398.86666666666662</v>
      </c>
      <c r="G41" s="298">
        <v>395.28333333333325</v>
      </c>
      <c r="H41" s="298">
        <v>389.86666666666662</v>
      </c>
      <c r="I41" s="298">
        <v>386.28333333333325</v>
      </c>
      <c r="J41" s="298">
        <v>404.28333333333325</v>
      </c>
      <c r="K41" s="298">
        <v>407.86666666666662</v>
      </c>
      <c r="L41" s="298">
        <v>413.28333333333325</v>
      </c>
      <c r="M41" s="285">
        <v>402.45</v>
      </c>
      <c r="N41" s="285">
        <v>393.45</v>
      </c>
      <c r="O41" s="300">
        <v>14375000</v>
      </c>
      <c r="P41" s="301">
        <v>-2.0989974937343357E-2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44280</v>
      </c>
      <c r="E42" s="297">
        <v>15556.55</v>
      </c>
      <c r="F42" s="297">
        <v>15472.25</v>
      </c>
      <c r="G42" s="298">
        <v>15327.65</v>
      </c>
      <c r="H42" s="298">
        <v>15098.75</v>
      </c>
      <c r="I42" s="298">
        <v>14954.15</v>
      </c>
      <c r="J42" s="298">
        <v>15701.15</v>
      </c>
      <c r="K42" s="298">
        <v>15845.749999999998</v>
      </c>
      <c r="L42" s="298">
        <v>16074.65</v>
      </c>
      <c r="M42" s="285">
        <v>15616.85</v>
      </c>
      <c r="N42" s="285">
        <v>15243.35</v>
      </c>
      <c r="O42" s="300">
        <v>95550</v>
      </c>
      <c r="P42" s="301">
        <v>-1.567398119122257E-3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44280</v>
      </c>
      <c r="E43" s="297">
        <v>470.7</v>
      </c>
      <c r="F43" s="297">
        <v>472.90000000000003</v>
      </c>
      <c r="G43" s="298">
        <v>461.35000000000008</v>
      </c>
      <c r="H43" s="298">
        <v>452.00000000000006</v>
      </c>
      <c r="I43" s="298">
        <v>440.4500000000001</v>
      </c>
      <c r="J43" s="298">
        <v>482.25000000000006</v>
      </c>
      <c r="K43" s="298">
        <v>493.8</v>
      </c>
      <c r="L43" s="298">
        <v>503.15000000000003</v>
      </c>
      <c r="M43" s="285">
        <v>484.45</v>
      </c>
      <c r="N43" s="285">
        <v>463.55</v>
      </c>
      <c r="O43" s="300">
        <v>27165600</v>
      </c>
      <c r="P43" s="301">
        <v>0.1326078799249531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44280</v>
      </c>
      <c r="E44" s="297">
        <v>3457.65</v>
      </c>
      <c r="F44" s="297">
        <v>3440.5166666666664</v>
      </c>
      <c r="G44" s="298">
        <v>3418.0333333333328</v>
      </c>
      <c r="H44" s="298">
        <v>3378.4166666666665</v>
      </c>
      <c r="I44" s="298">
        <v>3355.9333333333329</v>
      </c>
      <c r="J44" s="298">
        <v>3480.1333333333328</v>
      </c>
      <c r="K44" s="298">
        <v>3502.6166666666663</v>
      </c>
      <c r="L44" s="298">
        <v>3542.2333333333327</v>
      </c>
      <c r="M44" s="285">
        <v>3463</v>
      </c>
      <c r="N44" s="285">
        <v>3400.9</v>
      </c>
      <c r="O44" s="300">
        <v>2465400</v>
      </c>
      <c r="P44" s="301">
        <v>-2.5071180006327111E-2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44280</v>
      </c>
      <c r="E45" s="297">
        <v>443.65</v>
      </c>
      <c r="F45" s="297">
        <v>441.5333333333333</v>
      </c>
      <c r="G45" s="298">
        <v>438.16666666666663</v>
      </c>
      <c r="H45" s="298">
        <v>432.68333333333334</v>
      </c>
      <c r="I45" s="298">
        <v>429.31666666666666</v>
      </c>
      <c r="J45" s="298">
        <v>447.01666666666659</v>
      </c>
      <c r="K45" s="298">
        <v>450.38333333333327</v>
      </c>
      <c r="L45" s="298">
        <v>455.86666666666656</v>
      </c>
      <c r="M45" s="285">
        <v>444.9</v>
      </c>
      <c r="N45" s="285">
        <v>436.05</v>
      </c>
      <c r="O45" s="300">
        <v>10500600</v>
      </c>
      <c r="P45" s="301">
        <v>7.8125E-3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44280</v>
      </c>
      <c r="E46" s="297">
        <v>159.5</v>
      </c>
      <c r="F46" s="297">
        <v>160.01666666666665</v>
      </c>
      <c r="G46" s="298">
        <v>156.83333333333331</v>
      </c>
      <c r="H46" s="298">
        <v>154.16666666666666</v>
      </c>
      <c r="I46" s="298">
        <v>150.98333333333332</v>
      </c>
      <c r="J46" s="298">
        <v>162.68333333333331</v>
      </c>
      <c r="K46" s="298">
        <v>165.86666666666665</v>
      </c>
      <c r="L46" s="298">
        <v>168.5333333333333</v>
      </c>
      <c r="M46" s="285">
        <v>163.19999999999999</v>
      </c>
      <c r="N46" s="285">
        <v>157.35</v>
      </c>
      <c r="O46" s="300">
        <v>53627400</v>
      </c>
      <c r="P46" s="301">
        <v>1.0070493454179255E-4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44280</v>
      </c>
      <c r="E47" s="297">
        <v>540.45000000000005</v>
      </c>
      <c r="F47" s="297">
        <v>535.7833333333333</v>
      </c>
      <c r="G47" s="298">
        <v>529.56666666666661</v>
      </c>
      <c r="H47" s="298">
        <v>518.68333333333328</v>
      </c>
      <c r="I47" s="298">
        <v>512.46666666666658</v>
      </c>
      <c r="J47" s="298">
        <v>546.66666666666663</v>
      </c>
      <c r="K47" s="298">
        <v>552.88333333333333</v>
      </c>
      <c r="L47" s="298">
        <v>563.76666666666665</v>
      </c>
      <c r="M47" s="285">
        <v>542</v>
      </c>
      <c r="N47" s="285">
        <v>524.9</v>
      </c>
      <c r="O47" s="300">
        <v>4725000</v>
      </c>
      <c r="P47" s="301">
        <v>-7.71484375E-2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44280</v>
      </c>
      <c r="E48" s="297">
        <v>814</v>
      </c>
      <c r="F48" s="297">
        <v>808.13333333333333</v>
      </c>
      <c r="G48" s="298">
        <v>798.4666666666667</v>
      </c>
      <c r="H48" s="298">
        <v>782.93333333333339</v>
      </c>
      <c r="I48" s="298">
        <v>773.26666666666677</v>
      </c>
      <c r="J48" s="298">
        <v>823.66666666666663</v>
      </c>
      <c r="K48" s="298">
        <v>833.33333333333337</v>
      </c>
      <c r="L48" s="298">
        <v>848.86666666666656</v>
      </c>
      <c r="M48" s="285">
        <v>817.8</v>
      </c>
      <c r="N48" s="285">
        <v>792.6</v>
      </c>
      <c r="O48" s="300">
        <v>11351600</v>
      </c>
      <c r="P48" s="301">
        <v>-2.9130531465421394E-2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44280</v>
      </c>
      <c r="E49" s="297">
        <v>150.44999999999999</v>
      </c>
      <c r="F49" s="297">
        <v>150.91666666666666</v>
      </c>
      <c r="G49" s="298">
        <v>148.93333333333331</v>
      </c>
      <c r="H49" s="298">
        <v>147.41666666666666</v>
      </c>
      <c r="I49" s="298">
        <v>145.43333333333331</v>
      </c>
      <c r="J49" s="298">
        <v>152.43333333333331</v>
      </c>
      <c r="K49" s="298">
        <v>154.41666666666666</v>
      </c>
      <c r="L49" s="298">
        <v>155.93333333333331</v>
      </c>
      <c r="M49" s="285">
        <v>152.9</v>
      </c>
      <c r="N49" s="285">
        <v>149.4</v>
      </c>
      <c r="O49" s="300">
        <v>40551000</v>
      </c>
      <c r="P49" s="301">
        <v>-3.9203548952852574E-3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44280</v>
      </c>
      <c r="E50" s="297">
        <v>2616.1999999999998</v>
      </c>
      <c r="F50" s="297">
        <v>2592.2333333333331</v>
      </c>
      <c r="G50" s="298">
        <v>2549.9666666666662</v>
      </c>
      <c r="H50" s="298">
        <v>2483.7333333333331</v>
      </c>
      <c r="I50" s="298">
        <v>2441.4666666666662</v>
      </c>
      <c r="J50" s="298">
        <v>2658.4666666666662</v>
      </c>
      <c r="K50" s="298">
        <v>2700.7333333333336</v>
      </c>
      <c r="L50" s="298">
        <v>2766.9666666666662</v>
      </c>
      <c r="M50" s="285">
        <v>2634.5</v>
      </c>
      <c r="N50" s="285">
        <v>2526</v>
      </c>
      <c r="O50" s="300">
        <v>333000</v>
      </c>
      <c r="P50" s="301">
        <v>-4.3103448275862072E-2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44280</v>
      </c>
      <c r="E51" s="297">
        <v>1612.4</v>
      </c>
      <c r="F51" s="297">
        <v>1605.4000000000003</v>
      </c>
      <c r="G51" s="298">
        <v>1595.1500000000005</v>
      </c>
      <c r="H51" s="298">
        <v>1577.9000000000003</v>
      </c>
      <c r="I51" s="298">
        <v>1567.6500000000005</v>
      </c>
      <c r="J51" s="298">
        <v>1622.6500000000005</v>
      </c>
      <c r="K51" s="298">
        <v>1632.9</v>
      </c>
      <c r="L51" s="298">
        <v>1650.1500000000005</v>
      </c>
      <c r="M51" s="285">
        <v>1615.65</v>
      </c>
      <c r="N51" s="285">
        <v>1588.15</v>
      </c>
      <c r="O51" s="300">
        <v>3228400</v>
      </c>
      <c r="P51" s="301">
        <v>5.4501853063004145E-3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44280</v>
      </c>
      <c r="E52" s="297">
        <v>576.35</v>
      </c>
      <c r="F52" s="297">
        <v>578.16666666666674</v>
      </c>
      <c r="G52" s="298">
        <v>570.38333333333344</v>
      </c>
      <c r="H52" s="298">
        <v>564.41666666666674</v>
      </c>
      <c r="I52" s="298">
        <v>556.63333333333344</v>
      </c>
      <c r="J52" s="298">
        <v>584.13333333333344</v>
      </c>
      <c r="K52" s="298">
        <v>591.91666666666674</v>
      </c>
      <c r="L52" s="298">
        <v>597.88333333333344</v>
      </c>
      <c r="M52" s="285">
        <v>585.95000000000005</v>
      </c>
      <c r="N52" s="285">
        <v>572.20000000000005</v>
      </c>
      <c r="O52" s="300">
        <v>6028491</v>
      </c>
      <c r="P52" s="301">
        <v>-1.1025641025641025E-2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44280</v>
      </c>
      <c r="E53" s="297">
        <v>176.8</v>
      </c>
      <c r="F53" s="297">
        <v>175.88333333333335</v>
      </c>
      <c r="G53" s="298">
        <v>171.3666666666667</v>
      </c>
      <c r="H53" s="298">
        <v>165.93333333333334</v>
      </c>
      <c r="I53" s="298">
        <v>161.41666666666669</v>
      </c>
      <c r="J53" s="298">
        <v>181.31666666666672</v>
      </c>
      <c r="K53" s="298">
        <v>185.83333333333337</v>
      </c>
      <c r="L53" s="298">
        <v>191.26666666666674</v>
      </c>
      <c r="M53" s="285">
        <v>180.4</v>
      </c>
      <c r="N53" s="285">
        <v>170.45</v>
      </c>
      <c r="O53" s="300">
        <v>2309500</v>
      </c>
      <c r="P53" s="301">
        <v>3.1620111731843576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44280</v>
      </c>
      <c r="E54" s="297">
        <v>823.7</v>
      </c>
      <c r="F54" s="297">
        <v>821.2166666666667</v>
      </c>
      <c r="G54" s="298">
        <v>810.48333333333335</v>
      </c>
      <c r="H54" s="298">
        <v>797.26666666666665</v>
      </c>
      <c r="I54" s="298">
        <v>786.5333333333333</v>
      </c>
      <c r="J54" s="298">
        <v>834.43333333333339</v>
      </c>
      <c r="K54" s="298">
        <v>845.16666666666674</v>
      </c>
      <c r="L54" s="298">
        <v>858.38333333333344</v>
      </c>
      <c r="M54" s="285">
        <v>831.95</v>
      </c>
      <c r="N54" s="285">
        <v>808</v>
      </c>
      <c r="O54" s="300">
        <v>1286400</v>
      </c>
      <c r="P54" s="301">
        <v>2.681992337164751E-2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44280</v>
      </c>
      <c r="E55" s="297">
        <v>512.79999999999995</v>
      </c>
      <c r="F55" s="297">
        <v>511.23333333333329</v>
      </c>
      <c r="G55" s="298">
        <v>508.46666666666658</v>
      </c>
      <c r="H55" s="298">
        <v>504.13333333333327</v>
      </c>
      <c r="I55" s="298">
        <v>501.36666666666656</v>
      </c>
      <c r="J55" s="298">
        <v>515.56666666666661</v>
      </c>
      <c r="K55" s="298">
        <v>518.33333333333337</v>
      </c>
      <c r="L55" s="298">
        <v>522.66666666666663</v>
      </c>
      <c r="M55" s="285">
        <v>514</v>
      </c>
      <c r="N55" s="285">
        <v>506.9</v>
      </c>
      <c r="O55" s="300">
        <v>9915000</v>
      </c>
      <c r="P55" s="301">
        <v>-4.121842137072404E-2</v>
      </c>
    </row>
    <row r="56" spans="1:16" ht="15">
      <c r="A56" s="263">
        <v>46</v>
      </c>
      <c r="B56" s="362" t="s">
        <v>866</v>
      </c>
      <c r="C56" s="468" t="s">
        <v>342</v>
      </c>
      <c r="D56" s="469">
        <v>44280</v>
      </c>
      <c r="E56" s="297">
        <v>1616.3</v>
      </c>
      <c r="F56" s="297">
        <v>1603.2666666666667</v>
      </c>
      <c r="G56" s="298">
        <v>1536.5333333333333</v>
      </c>
      <c r="H56" s="298">
        <v>1456.7666666666667</v>
      </c>
      <c r="I56" s="298">
        <v>1390.0333333333333</v>
      </c>
      <c r="J56" s="298">
        <v>1683.0333333333333</v>
      </c>
      <c r="K56" s="298">
        <v>1749.7666666666664</v>
      </c>
      <c r="L56" s="298">
        <v>1829.5333333333333</v>
      </c>
      <c r="M56" s="285">
        <v>1670</v>
      </c>
      <c r="N56" s="285">
        <v>1523.5</v>
      </c>
      <c r="O56" s="300">
        <v>495000</v>
      </c>
      <c r="P56" s="301">
        <v>3.4482758620689655E-2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44280</v>
      </c>
      <c r="E57" s="297">
        <v>3528</v>
      </c>
      <c r="F57" s="297">
        <v>3511.1</v>
      </c>
      <c r="G57" s="298">
        <v>3482.7</v>
      </c>
      <c r="H57" s="298">
        <v>3437.4</v>
      </c>
      <c r="I57" s="298">
        <v>3409</v>
      </c>
      <c r="J57" s="298">
        <v>3556.3999999999996</v>
      </c>
      <c r="K57" s="298">
        <v>3584.8</v>
      </c>
      <c r="L57" s="298">
        <v>3630.0999999999995</v>
      </c>
      <c r="M57" s="285">
        <v>3539.5</v>
      </c>
      <c r="N57" s="285">
        <v>3465.8</v>
      </c>
      <c r="O57" s="300">
        <v>3212400</v>
      </c>
      <c r="P57" s="301">
        <v>-2.4357650488975278E-2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44280</v>
      </c>
      <c r="E58" s="297">
        <v>315.7</v>
      </c>
      <c r="F58" s="297">
        <v>313.76666666666665</v>
      </c>
      <c r="G58" s="298">
        <v>310.83333333333331</v>
      </c>
      <c r="H58" s="298">
        <v>305.96666666666664</v>
      </c>
      <c r="I58" s="298">
        <v>303.0333333333333</v>
      </c>
      <c r="J58" s="298">
        <v>318.63333333333333</v>
      </c>
      <c r="K58" s="298">
        <v>321.56666666666672</v>
      </c>
      <c r="L58" s="298">
        <v>326.43333333333334</v>
      </c>
      <c r="M58" s="285">
        <v>316.7</v>
      </c>
      <c r="N58" s="285">
        <v>308.89999999999998</v>
      </c>
      <c r="O58" s="300">
        <v>24799500</v>
      </c>
      <c r="P58" s="301">
        <v>-4.7675804529201428E-3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44280</v>
      </c>
      <c r="E59" s="297">
        <v>4436.7</v>
      </c>
      <c r="F59" s="297">
        <v>4450.8833333333332</v>
      </c>
      <c r="G59" s="298">
        <v>4396.8166666666666</v>
      </c>
      <c r="H59" s="298">
        <v>4356.9333333333334</v>
      </c>
      <c r="I59" s="298">
        <v>4302.8666666666668</v>
      </c>
      <c r="J59" s="298">
        <v>4490.7666666666664</v>
      </c>
      <c r="K59" s="298">
        <v>4544.8333333333321</v>
      </c>
      <c r="L59" s="298">
        <v>4584.7166666666662</v>
      </c>
      <c r="M59" s="285">
        <v>4504.95</v>
      </c>
      <c r="N59" s="285">
        <v>4411</v>
      </c>
      <c r="O59" s="300">
        <v>3809250</v>
      </c>
      <c r="P59" s="301">
        <v>0.12495847022776772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44280</v>
      </c>
      <c r="E60" s="297">
        <v>2610.4</v>
      </c>
      <c r="F60" s="297">
        <v>2589.7500000000005</v>
      </c>
      <c r="G60" s="298">
        <v>2556.9500000000007</v>
      </c>
      <c r="H60" s="298">
        <v>2503.5000000000005</v>
      </c>
      <c r="I60" s="298">
        <v>2470.7000000000007</v>
      </c>
      <c r="J60" s="298">
        <v>2643.2000000000007</v>
      </c>
      <c r="K60" s="298">
        <v>2676.0000000000009</v>
      </c>
      <c r="L60" s="298">
        <v>2729.4500000000007</v>
      </c>
      <c r="M60" s="285">
        <v>2622.55</v>
      </c>
      <c r="N60" s="285">
        <v>2536.3000000000002</v>
      </c>
      <c r="O60" s="300">
        <v>2811550</v>
      </c>
      <c r="P60" s="301">
        <v>-4.2093966134032913E-2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44280</v>
      </c>
      <c r="E61" s="297">
        <v>1319.6</v>
      </c>
      <c r="F61" s="297">
        <v>1311.4333333333334</v>
      </c>
      <c r="G61" s="298">
        <v>1299.7166666666667</v>
      </c>
      <c r="H61" s="298">
        <v>1279.8333333333333</v>
      </c>
      <c r="I61" s="298">
        <v>1268.1166666666666</v>
      </c>
      <c r="J61" s="298">
        <v>1331.3166666666668</v>
      </c>
      <c r="K61" s="298">
        <v>1343.0333333333335</v>
      </c>
      <c r="L61" s="298">
        <v>1362.916666666667</v>
      </c>
      <c r="M61" s="285">
        <v>1323.15</v>
      </c>
      <c r="N61" s="285">
        <v>1291.55</v>
      </c>
      <c r="O61" s="300">
        <v>2889700</v>
      </c>
      <c r="P61" s="301">
        <v>-1.5203344735841885E-3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44280</v>
      </c>
      <c r="E62" s="297">
        <v>209.3</v>
      </c>
      <c r="F62" s="297">
        <v>209.43333333333331</v>
      </c>
      <c r="G62" s="298">
        <v>207.16666666666663</v>
      </c>
      <c r="H62" s="298">
        <v>205.03333333333333</v>
      </c>
      <c r="I62" s="298">
        <v>202.76666666666665</v>
      </c>
      <c r="J62" s="298">
        <v>211.56666666666661</v>
      </c>
      <c r="K62" s="298">
        <v>213.83333333333331</v>
      </c>
      <c r="L62" s="298">
        <v>215.96666666666658</v>
      </c>
      <c r="M62" s="285">
        <v>211.7</v>
      </c>
      <c r="N62" s="285">
        <v>207.3</v>
      </c>
      <c r="O62" s="300">
        <v>14025600</v>
      </c>
      <c r="P62" s="301">
        <v>5.697232772653283E-2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44280</v>
      </c>
      <c r="E63" s="297">
        <v>83.65</v>
      </c>
      <c r="F63" s="297">
        <v>83.666666666666671</v>
      </c>
      <c r="G63" s="298">
        <v>82.333333333333343</v>
      </c>
      <c r="H63" s="298">
        <v>81.016666666666666</v>
      </c>
      <c r="I63" s="298">
        <v>79.683333333333337</v>
      </c>
      <c r="J63" s="298">
        <v>84.983333333333348</v>
      </c>
      <c r="K63" s="298">
        <v>86.316666666666691</v>
      </c>
      <c r="L63" s="298">
        <v>87.633333333333354</v>
      </c>
      <c r="M63" s="285">
        <v>85</v>
      </c>
      <c r="N63" s="285">
        <v>82.35</v>
      </c>
      <c r="O63" s="300">
        <v>77360000</v>
      </c>
      <c r="P63" s="301">
        <v>-1.5400280005091001E-2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44280</v>
      </c>
      <c r="E64" s="297">
        <v>144.9</v>
      </c>
      <c r="F64" s="297">
        <v>144.85</v>
      </c>
      <c r="G64" s="298">
        <v>142.85</v>
      </c>
      <c r="H64" s="298">
        <v>140.80000000000001</v>
      </c>
      <c r="I64" s="298">
        <v>138.80000000000001</v>
      </c>
      <c r="J64" s="298">
        <v>146.89999999999998</v>
      </c>
      <c r="K64" s="298">
        <v>148.89999999999998</v>
      </c>
      <c r="L64" s="298">
        <v>150.94999999999996</v>
      </c>
      <c r="M64" s="285">
        <v>146.85</v>
      </c>
      <c r="N64" s="285">
        <v>142.80000000000001</v>
      </c>
      <c r="O64" s="300">
        <v>30201100</v>
      </c>
      <c r="P64" s="301">
        <v>2.7178423236514523E-2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44280</v>
      </c>
      <c r="E65" s="297">
        <v>478.7</v>
      </c>
      <c r="F65" s="297">
        <v>477.93333333333334</v>
      </c>
      <c r="G65" s="298">
        <v>470.26666666666665</v>
      </c>
      <c r="H65" s="298">
        <v>461.83333333333331</v>
      </c>
      <c r="I65" s="298">
        <v>454.16666666666663</v>
      </c>
      <c r="J65" s="298">
        <v>486.36666666666667</v>
      </c>
      <c r="K65" s="298">
        <v>494.0333333333333</v>
      </c>
      <c r="L65" s="298">
        <v>502.4666666666667</v>
      </c>
      <c r="M65" s="285">
        <v>485.6</v>
      </c>
      <c r="N65" s="285">
        <v>469.5</v>
      </c>
      <c r="O65" s="300">
        <v>6241050</v>
      </c>
      <c r="P65" s="301">
        <v>2.7062831188493567E-2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44280</v>
      </c>
      <c r="E66" s="297">
        <v>27.8</v>
      </c>
      <c r="F66" s="297">
        <v>27.45</v>
      </c>
      <c r="G66" s="298">
        <v>26.65</v>
      </c>
      <c r="H66" s="298">
        <v>25.5</v>
      </c>
      <c r="I66" s="298">
        <v>24.7</v>
      </c>
      <c r="J66" s="298">
        <v>28.599999999999998</v>
      </c>
      <c r="K66" s="298">
        <v>29.400000000000002</v>
      </c>
      <c r="L66" s="298">
        <v>30.549999999999997</v>
      </c>
      <c r="M66" s="285">
        <v>28.25</v>
      </c>
      <c r="N66" s="285">
        <v>26.3</v>
      </c>
      <c r="O66" s="300">
        <v>154282500</v>
      </c>
      <c r="P66" s="301">
        <v>2.7727817745803358E-2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44280</v>
      </c>
      <c r="E67" s="425">
        <v>697.1</v>
      </c>
      <c r="F67" s="425">
        <v>693.86666666666667</v>
      </c>
      <c r="G67" s="426">
        <v>687.73333333333335</v>
      </c>
      <c r="H67" s="426">
        <v>678.36666666666667</v>
      </c>
      <c r="I67" s="426">
        <v>672.23333333333335</v>
      </c>
      <c r="J67" s="426">
        <v>703.23333333333335</v>
      </c>
      <c r="K67" s="426">
        <v>709.36666666666679</v>
      </c>
      <c r="L67" s="426">
        <v>718.73333333333335</v>
      </c>
      <c r="M67" s="427">
        <v>700</v>
      </c>
      <c r="N67" s="427">
        <v>684.5</v>
      </c>
      <c r="O67" s="428">
        <v>4913000</v>
      </c>
      <c r="P67" s="429">
        <v>4.0889830508474577E-2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44280</v>
      </c>
      <c r="E68" s="297">
        <v>1508.55</v>
      </c>
      <c r="F68" s="297">
        <v>1516.5166666666664</v>
      </c>
      <c r="G68" s="298">
        <v>1487.1333333333328</v>
      </c>
      <c r="H68" s="298">
        <v>1465.7166666666662</v>
      </c>
      <c r="I68" s="298">
        <v>1436.3333333333326</v>
      </c>
      <c r="J68" s="298">
        <v>1537.9333333333329</v>
      </c>
      <c r="K68" s="298">
        <v>1567.3166666666666</v>
      </c>
      <c r="L68" s="298">
        <v>1588.7333333333331</v>
      </c>
      <c r="M68" s="285">
        <v>1545.9</v>
      </c>
      <c r="N68" s="285">
        <v>1495.1</v>
      </c>
      <c r="O68" s="300">
        <v>2007200</v>
      </c>
      <c r="P68" s="301">
        <v>4.2186972662841715E-2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44280</v>
      </c>
      <c r="E69" s="297">
        <v>338.5</v>
      </c>
      <c r="F69" s="297">
        <v>340.90000000000003</v>
      </c>
      <c r="G69" s="298">
        <v>334.30000000000007</v>
      </c>
      <c r="H69" s="298">
        <v>330.1</v>
      </c>
      <c r="I69" s="298">
        <v>323.50000000000006</v>
      </c>
      <c r="J69" s="298">
        <v>345.10000000000008</v>
      </c>
      <c r="K69" s="298">
        <v>351.7000000000001</v>
      </c>
      <c r="L69" s="298">
        <v>355.90000000000009</v>
      </c>
      <c r="M69" s="285">
        <v>347.5</v>
      </c>
      <c r="N69" s="285">
        <v>336.7</v>
      </c>
      <c r="O69" s="300">
        <v>2328100</v>
      </c>
      <c r="P69" s="301">
        <v>0.26006711409395972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44280</v>
      </c>
      <c r="E70" s="297">
        <v>1299.0999999999999</v>
      </c>
      <c r="F70" s="297">
        <v>1290.6833333333334</v>
      </c>
      <c r="G70" s="298">
        <v>1279.4166666666667</v>
      </c>
      <c r="H70" s="298">
        <v>1259.7333333333333</v>
      </c>
      <c r="I70" s="298">
        <v>1248.4666666666667</v>
      </c>
      <c r="J70" s="298">
        <v>1310.3666666666668</v>
      </c>
      <c r="K70" s="298">
        <v>1321.6333333333332</v>
      </c>
      <c r="L70" s="298">
        <v>1341.3166666666668</v>
      </c>
      <c r="M70" s="285">
        <v>1301.95</v>
      </c>
      <c r="N70" s="285">
        <v>1271</v>
      </c>
      <c r="O70" s="300">
        <v>16313400</v>
      </c>
      <c r="P70" s="301">
        <v>-7.5709414552389762E-3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44280</v>
      </c>
      <c r="E71" s="297">
        <v>536.15</v>
      </c>
      <c r="F71" s="297">
        <v>540.05000000000007</v>
      </c>
      <c r="G71" s="298">
        <v>524.10000000000014</v>
      </c>
      <c r="H71" s="298">
        <v>512.05000000000007</v>
      </c>
      <c r="I71" s="298">
        <v>496.10000000000014</v>
      </c>
      <c r="J71" s="298">
        <v>552.10000000000014</v>
      </c>
      <c r="K71" s="298">
        <v>568.05000000000018</v>
      </c>
      <c r="L71" s="298">
        <v>580.10000000000014</v>
      </c>
      <c r="M71" s="285">
        <v>556</v>
      </c>
      <c r="N71" s="285">
        <v>528</v>
      </c>
      <c r="O71" s="300">
        <v>546250</v>
      </c>
      <c r="P71" s="301">
        <v>0.50171821305841924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44280</v>
      </c>
      <c r="E72" s="297">
        <v>1148.8499999999999</v>
      </c>
      <c r="F72" s="297">
        <v>1146.8333333333333</v>
      </c>
      <c r="G72" s="298">
        <v>1126.3666666666666</v>
      </c>
      <c r="H72" s="298">
        <v>1103.8833333333332</v>
      </c>
      <c r="I72" s="298">
        <v>1083.4166666666665</v>
      </c>
      <c r="J72" s="298">
        <v>1169.3166666666666</v>
      </c>
      <c r="K72" s="298">
        <v>1189.7833333333333</v>
      </c>
      <c r="L72" s="298">
        <v>1212.2666666666667</v>
      </c>
      <c r="M72" s="285">
        <v>1167.3</v>
      </c>
      <c r="N72" s="285">
        <v>1124.3499999999999</v>
      </c>
      <c r="O72" s="300">
        <v>3607000</v>
      </c>
      <c r="P72" s="301">
        <v>-4.6019571541920129E-2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44280</v>
      </c>
      <c r="E73" s="297">
        <v>959.5</v>
      </c>
      <c r="F73" s="297">
        <v>951.38333333333333</v>
      </c>
      <c r="G73" s="298">
        <v>941.11666666666667</v>
      </c>
      <c r="H73" s="298">
        <v>922.73333333333335</v>
      </c>
      <c r="I73" s="298">
        <v>912.4666666666667</v>
      </c>
      <c r="J73" s="298">
        <v>969.76666666666665</v>
      </c>
      <c r="K73" s="298">
        <v>980.0333333333333</v>
      </c>
      <c r="L73" s="298">
        <v>998.41666666666663</v>
      </c>
      <c r="M73" s="285">
        <v>961.65</v>
      </c>
      <c r="N73" s="285">
        <v>933</v>
      </c>
      <c r="O73" s="300">
        <v>19678400</v>
      </c>
      <c r="P73" s="301">
        <v>1.8698362081461081E-2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44280</v>
      </c>
      <c r="E74" s="297">
        <v>2581.5500000000002</v>
      </c>
      <c r="F74" s="297">
        <v>2587.666666666667</v>
      </c>
      <c r="G74" s="298">
        <v>2549.4333333333338</v>
      </c>
      <c r="H74" s="298">
        <v>2517.3166666666671</v>
      </c>
      <c r="I74" s="298">
        <v>2479.0833333333339</v>
      </c>
      <c r="J74" s="298">
        <v>2619.7833333333338</v>
      </c>
      <c r="K74" s="298">
        <v>2658.0166666666673</v>
      </c>
      <c r="L74" s="298">
        <v>2690.1333333333337</v>
      </c>
      <c r="M74" s="285">
        <v>2625.9</v>
      </c>
      <c r="N74" s="285">
        <v>2555.5500000000002</v>
      </c>
      <c r="O74" s="300">
        <v>17145600</v>
      </c>
      <c r="P74" s="301">
        <v>4.8564351894321622E-2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44280</v>
      </c>
      <c r="E75" s="297">
        <v>2953.25</v>
      </c>
      <c r="F75" s="297">
        <v>2947.4833333333336</v>
      </c>
      <c r="G75" s="298">
        <v>2921.1166666666672</v>
      </c>
      <c r="H75" s="298">
        <v>2888.9833333333336</v>
      </c>
      <c r="I75" s="298">
        <v>2862.6166666666672</v>
      </c>
      <c r="J75" s="298">
        <v>2979.6166666666672</v>
      </c>
      <c r="K75" s="298">
        <v>3005.983333333334</v>
      </c>
      <c r="L75" s="298">
        <v>3038.1166666666672</v>
      </c>
      <c r="M75" s="285">
        <v>2973.85</v>
      </c>
      <c r="N75" s="285">
        <v>2915.35</v>
      </c>
      <c r="O75" s="300">
        <v>516400</v>
      </c>
      <c r="P75" s="301">
        <v>-1.4879816863792446E-2</v>
      </c>
    </row>
    <row r="76" spans="1:16" ht="15">
      <c r="A76" s="263">
        <v>66</v>
      </c>
      <c r="B76" s="362" t="s">
        <v>53</v>
      </c>
      <c r="C76" t="s">
        <v>109</v>
      </c>
      <c r="D76" s="469">
        <v>44280</v>
      </c>
      <c r="E76" s="425">
        <v>1564.3</v>
      </c>
      <c r="F76" s="425">
        <v>1564.8500000000001</v>
      </c>
      <c r="G76" s="426">
        <v>1545.7000000000003</v>
      </c>
      <c r="H76" s="426">
        <v>1527.1000000000001</v>
      </c>
      <c r="I76" s="426">
        <v>1507.9500000000003</v>
      </c>
      <c r="J76" s="426">
        <v>1583.4500000000003</v>
      </c>
      <c r="K76" s="426">
        <v>1602.6000000000004</v>
      </c>
      <c r="L76" s="426">
        <v>1621.2000000000003</v>
      </c>
      <c r="M76" s="427">
        <v>1584</v>
      </c>
      <c r="N76" s="427">
        <v>1546.25</v>
      </c>
      <c r="O76" s="428">
        <v>26591400</v>
      </c>
      <c r="P76" s="429">
        <v>7.8666726161260095E-2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44280</v>
      </c>
      <c r="E77" s="297">
        <v>724.2</v>
      </c>
      <c r="F77" s="297">
        <v>721.18333333333339</v>
      </c>
      <c r="G77" s="298">
        <v>711.81666666666683</v>
      </c>
      <c r="H77" s="298">
        <v>699.43333333333339</v>
      </c>
      <c r="I77" s="298">
        <v>690.06666666666683</v>
      </c>
      <c r="J77" s="298">
        <v>733.56666666666683</v>
      </c>
      <c r="K77" s="298">
        <v>742.93333333333339</v>
      </c>
      <c r="L77" s="298">
        <v>755.31666666666683</v>
      </c>
      <c r="M77" s="285">
        <v>730.55</v>
      </c>
      <c r="N77" s="285">
        <v>708.8</v>
      </c>
      <c r="O77" s="300">
        <v>7484400</v>
      </c>
      <c r="P77" s="301">
        <v>-5.2367688022284122E-2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44280</v>
      </c>
      <c r="E78" s="297">
        <v>3451.4</v>
      </c>
      <c r="F78" s="297">
        <v>3417.1166666666668</v>
      </c>
      <c r="G78" s="298">
        <v>3364.2833333333338</v>
      </c>
      <c r="H78" s="298">
        <v>3277.166666666667</v>
      </c>
      <c r="I78" s="298">
        <v>3224.3333333333339</v>
      </c>
      <c r="J78" s="298">
        <v>3504.2333333333336</v>
      </c>
      <c r="K78" s="298">
        <v>3557.0666666666666</v>
      </c>
      <c r="L78" s="298">
        <v>3644.1833333333334</v>
      </c>
      <c r="M78" s="285">
        <v>3469.95</v>
      </c>
      <c r="N78" s="285">
        <v>3330</v>
      </c>
      <c r="O78" s="300">
        <v>3851100</v>
      </c>
      <c r="P78" s="301">
        <v>-2.4988607018076866E-2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44280</v>
      </c>
      <c r="E79" s="297">
        <v>347.35</v>
      </c>
      <c r="F79" s="297">
        <v>345.95</v>
      </c>
      <c r="G79" s="298">
        <v>340.9</v>
      </c>
      <c r="H79" s="298">
        <v>334.45</v>
      </c>
      <c r="I79" s="298">
        <v>329.4</v>
      </c>
      <c r="J79" s="298">
        <v>352.4</v>
      </c>
      <c r="K79" s="298">
        <v>357.45000000000005</v>
      </c>
      <c r="L79" s="298">
        <v>363.9</v>
      </c>
      <c r="M79" s="285">
        <v>351</v>
      </c>
      <c r="N79" s="285">
        <v>339.5</v>
      </c>
      <c r="O79" s="300">
        <v>22716900</v>
      </c>
      <c r="P79" s="301">
        <v>5.008944543828265E-2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44280</v>
      </c>
      <c r="E80" s="297">
        <v>251.85</v>
      </c>
      <c r="F80" s="297">
        <v>253.01666666666665</v>
      </c>
      <c r="G80" s="298">
        <v>247.5333333333333</v>
      </c>
      <c r="H80" s="298">
        <v>243.21666666666664</v>
      </c>
      <c r="I80" s="298">
        <v>237.73333333333329</v>
      </c>
      <c r="J80" s="298">
        <v>257.33333333333331</v>
      </c>
      <c r="K80" s="298">
        <v>262.81666666666666</v>
      </c>
      <c r="L80" s="298">
        <v>267.13333333333333</v>
      </c>
      <c r="M80" s="285">
        <v>258.5</v>
      </c>
      <c r="N80" s="285">
        <v>248.7</v>
      </c>
      <c r="O80" s="300">
        <v>35421300</v>
      </c>
      <c r="P80" s="301">
        <v>6.366983737342743E-3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44280</v>
      </c>
      <c r="E81" s="297">
        <v>2185.3000000000002</v>
      </c>
      <c r="F81" s="297">
        <v>2174.75</v>
      </c>
      <c r="G81" s="298">
        <v>2159.5500000000002</v>
      </c>
      <c r="H81" s="298">
        <v>2133.8000000000002</v>
      </c>
      <c r="I81" s="298">
        <v>2118.6000000000004</v>
      </c>
      <c r="J81" s="298">
        <v>2200.5</v>
      </c>
      <c r="K81" s="298">
        <v>2215.6999999999998</v>
      </c>
      <c r="L81" s="298">
        <v>2241.4499999999998</v>
      </c>
      <c r="M81" s="285">
        <v>2189.9499999999998</v>
      </c>
      <c r="N81" s="285">
        <v>2149</v>
      </c>
      <c r="O81" s="300">
        <v>8695800</v>
      </c>
      <c r="P81" s="301">
        <v>-1.267116288575516E-2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44280</v>
      </c>
      <c r="E82" s="297">
        <v>230.55</v>
      </c>
      <c r="F82" s="297">
        <v>230.51666666666665</v>
      </c>
      <c r="G82" s="298">
        <v>224.0333333333333</v>
      </c>
      <c r="H82" s="298">
        <v>217.51666666666665</v>
      </c>
      <c r="I82" s="298">
        <v>211.0333333333333</v>
      </c>
      <c r="J82" s="298">
        <v>237.0333333333333</v>
      </c>
      <c r="K82" s="298">
        <v>243.51666666666665</v>
      </c>
      <c r="L82" s="298">
        <v>250.0333333333333</v>
      </c>
      <c r="M82" s="285">
        <v>237</v>
      </c>
      <c r="N82" s="285">
        <v>224</v>
      </c>
      <c r="O82" s="300">
        <v>34174400</v>
      </c>
      <c r="P82" s="301">
        <v>5.1808033584581623E-2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44280</v>
      </c>
      <c r="E83" s="297">
        <v>612.65</v>
      </c>
      <c r="F83" s="297">
        <v>611.06666666666661</v>
      </c>
      <c r="G83" s="298">
        <v>602.93333333333317</v>
      </c>
      <c r="H83" s="298">
        <v>593.21666666666658</v>
      </c>
      <c r="I83" s="298">
        <v>585.08333333333314</v>
      </c>
      <c r="J83" s="298">
        <v>620.78333333333319</v>
      </c>
      <c r="K83" s="298">
        <v>628.91666666666663</v>
      </c>
      <c r="L83" s="298">
        <v>638.63333333333321</v>
      </c>
      <c r="M83" s="285">
        <v>619.20000000000005</v>
      </c>
      <c r="N83" s="285">
        <v>601.35</v>
      </c>
      <c r="O83" s="300">
        <v>105565625</v>
      </c>
      <c r="P83" s="301">
        <v>-7.1256757106277317E-3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44280</v>
      </c>
      <c r="E84" s="297">
        <v>1440.5</v>
      </c>
      <c r="F84" s="297">
        <v>1447.0166666666667</v>
      </c>
      <c r="G84" s="298">
        <v>1424.0333333333333</v>
      </c>
      <c r="H84" s="298">
        <v>1407.5666666666666</v>
      </c>
      <c r="I84" s="298">
        <v>1384.5833333333333</v>
      </c>
      <c r="J84" s="298">
        <v>1463.4833333333333</v>
      </c>
      <c r="K84" s="298">
        <v>1486.4666666666665</v>
      </c>
      <c r="L84" s="298">
        <v>1502.9333333333334</v>
      </c>
      <c r="M84" s="285">
        <v>1470</v>
      </c>
      <c r="N84" s="285">
        <v>1430.55</v>
      </c>
      <c r="O84" s="300">
        <v>938400</v>
      </c>
      <c r="P84" s="301">
        <v>3.0331311245916939E-2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44280</v>
      </c>
      <c r="E85" s="297">
        <v>479.4</v>
      </c>
      <c r="F85" s="297">
        <v>477.98333333333335</v>
      </c>
      <c r="G85" s="298">
        <v>474.4666666666667</v>
      </c>
      <c r="H85" s="298">
        <v>469.53333333333336</v>
      </c>
      <c r="I85" s="298">
        <v>466.01666666666671</v>
      </c>
      <c r="J85" s="298">
        <v>482.91666666666669</v>
      </c>
      <c r="K85" s="298">
        <v>486.43333333333334</v>
      </c>
      <c r="L85" s="298">
        <v>491.36666666666667</v>
      </c>
      <c r="M85" s="285">
        <v>481.5</v>
      </c>
      <c r="N85" s="285">
        <v>473.05</v>
      </c>
      <c r="O85" s="300">
        <v>6651000</v>
      </c>
      <c r="P85" s="301">
        <v>-2.5494505494505496E-2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44280</v>
      </c>
      <c r="E86" s="297">
        <v>11.5</v>
      </c>
      <c r="F86" s="297">
        <v>11.35</v>
      </c>
      <c r="G86" s="298">
        <v>11.1</v>
      </c>
      <c r="H86" s="298">
        <v>10.7</v>
      </c>
      <c r="I86" s="298">
        <v>10.45</v>
      </c>
      <c r="J86" s="298">
        <v>11.75</v>
      </c>
      <c r="K86" s="298">
        <v>12</v>
      </c>
      <c r="L86" s="298">
        <v>12.4</v>
      </c>
      <c r="M86" s="285">
        <v>11.6</v>
      </c>
      <c r="N86" s="285">
        <v>10.95</v>
      </c>
      <c r="O86" s="300">
        <v>915390000</v>
      </c>
      <c r="P86" s="301">
        <v>2.9198803714780418E-2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44280</v>
      </c>
      <c r="E87" s="297">
        <v>64.25</v>
      </c>
      <c r="F87" s="297">
        <v>64.066666666666663</v>
      </c>
      <c r="G87" s="298">
        <v>63.133333333333326</v>
      </c>
      <c r="H87" s="298">
        <v>62.016666666666666</v>
      </c>
      <c r="I87" s="298">
        <v>61.083333333333329</v>
      </c>
      <c r="J87" s="298">
        <v>65.183333333333323</v>
      </c>
      <c r="K87" s="298">
        <v>66.11666666666666</v>
      </c>
      <c r="L87" s="298">
        <v>67.23333333333332</v>
      </c>
      <c r="M87" s="285">
        <v>65</v>
      </c>
      <c r="N87" s="285">
        <v>62.95</v>
      </c>
      <c r="O87" s="300">
        <v>149606000</v>
      </c>
      <c r="P87" s="301">
        <v>2.4993491278312938E-2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44280</v>
      </c>
      <c r="E88" s="297">
        <v>516.85</v>
      </c>
      <c r="F88" s="297">
        <v>513.5333333333333</v>
      </c>
      <c r="G88" s="298">
        <v>506.06666666666661</v>
      </c>
      <c r="H88" s="298">
        <v>495.2833333333333</v>
      </c>
      <c r="I88" s="298">
        <v>487.81666666666661</v>
      </c>
      <c r="J88" s="298">
        <v>524.31666666666661</v>
      </c>
      <c r="K88" s="298">
        <v>531.7833333333333</v>
      </c>
      <c r="L88" s="298">
        <v>542.56666666666661</v>
      </c>
      <c r="M88" s="285">
        <v>521</v>
      </c>
      <c r="N88" s="285">
        <v>502.75</v>
      </c>
      <c r="O88" s="300">
        <v>7330125</v>
      </c>
      <c r="P88" s="301">
        <v>-1.2229016120066704E-2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44280</v>
      </c>
      <c r="E89" s="297">
        <v>1697.95</v>
      </c>
      <c r="F89" s="297">
        <v>1692.3</v>
      </c>
      <c r="G89" s="298">
        <v>1676.6499999999999</v>
      </c>
      <c r="H89" s="298">
        <v>1655.35</v>
      </c>
      <c r="I89" s="298">
        <v>1639.6999999999998</v>
      </c>
      <c r="J89" s="298">
        <v>1713.6</v>
      </c>
      <c r="K89" s="298">
        <v>1729.25</v>
      </c>
      <c r="L89" s="298">
        <v>1750.55</v>
      </c>
      <c r="M89" s="285">
        <v>1707.95</v>
      </c>
      <c r="N89" s="285">
        <v>1671</v>
      </c>
      <c r="O89" s="300">
        <v>3284500</v>
      </c>
      <c r="P89" s="301">
        <v>5.3565962656871744E-3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44280</v>
      </c>
      <c r="E90" s="297">
        <v>1077.1500000000001</v>
      </c>
      <c r="F90" s="297">
        <v>1076.3833333333334</v>
      </c>
      <c r="G90" s="298">
        <v>1063.1166666666668</v>
      </c>
      <c r="H90" s="298">
        <v>1049.0833333333333</v>
      </c>
      <c r="I90" s="298">
        <v>1035.8166666666666</v>
      </c>
      <c r="J90" s="298">
        <v>1090.416666666667</v>
      </c>
      <c r="K90" s="298">
        <v>1103.6833333333338</v>
      </c>
      <c r="L90" s="298">
        <v>1117.7166666666672</v>
      </c>
      <c r="M90" s="285">
        <v>1089.6500000000001</v>
      </c>
      <c r="N90" s="285">
        <v>1062.3499999999999</v>
      </c>
      <c r="O90" s="300">
        <v>20983500</v>
      </c>
      <c r="P90" s="301">
        <v>-7.9567696366266705E-3</v>
      </c>
    </row>
    <row r="91" spans="1:16" ht="15">
      <c r="A91" s="263">
        <v>81</v>
      </c>
      <c r="B91" s="362" t="s">
        <v>67</v>
      </c>
      <c r="C91" s="468" t="s">
        <v>828</v>
      </c>
      <c r="D91" s="469">
        <v>44280</v>
      </c>
      <c r="E91" s="297">
        <v>259.10000000000002</v>
      </c>
      <c r="F91" s="297">
        <v>257.65000000000003</v>
      </c>
      <c r="G91" s="298">
        <v>254.65000000000009</v>
      </c>
      <c r="H91" s="298">
        <v>250.20000000000005</v>
      </c>
      <c r="I91" s="298">
        <v>247.2000000000001</v>
      </c>
      <c r="J91" s="298">
        <v>262.10000000000008</v>
      </c>
      <c r="K91" s="298">
        <v>265.09999999999997</v>
      </c>
      <c r="L91" s="298">
        <v>269.55000000000007</v>
      </c>
      <c r="M91" s="285">
        <v>260.64999999999998</v>
      </c>
      <c r="N91" s="285">
        <v>253.2</v>
      </c>
      <c r="O91" s="300">
        <v>13165600</v>
      </c>
      <c r="P91" s="301">
        <v>-3.2311175138917472E-2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44280</v>
      </c>
      <c r="E92" s="425">
        <v>1313.85</v>
      </c>
      <c r="F92" s="425">
        <v>1306.9666666666665</v>
      </c>
      <c r="G92" s="426">
        <v>1294.9333333333329</v>
      </c>
      <c r="H92" s="426">
        <v>1276.0166666666664</v>
      </c>
      <c r="I92" s="426">
        <v>1263.9833333333329</v>
      </c>
      <c r="J92" s="426">
        <v>1325.883333333333</v>
      </c>
      <c r="K92" s="426">
        <v>1337.9166666666663</v>
      </c>
      <c r="L92" s="426">
        <v>1356.833333333333</v>
      </c>
      <c r="M92" s="427">
        <v>1319</v>
      </c>
      <c r="N92" s="427">
        <v>1288.05</v>
      </c>
      <c r="O92" s="428">
        <v>33150000</v>
      </c>
      <c r="P92" s="429">
        <v>2.1691292046526249E-2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44280</v>
      </c>
      <c r="E93" s="297">
        <v>102.9</v>
      </c>
      <c r="F93" s="297">
        <v>103.28333333333335</v>
      </c>
      <c r="G93" s="298">
        <v>101.76666666666669</v>
      </c>
      <c r="H93" s="298">
        <v>100.63333333333335</v>
      </c>
      <c r="I93" s="298">
        <v>99.116666666666703</v>
      </c>
      <c r="J93" s="298">
        <v>104.41666666666669</v>
      </c>
      <c r="K93" s="298">
        <v>105.93333333333334</v>
      </c>
      <c r="L93" s="298">
        <v>107.06666666666668</v>
      </c>
      <c r="M93" s="285">
        <v>104.8</v>
      </c>
      <c r="N93" s="285">
        <v>102.15</v>
      </c>
      <c r="O93" s="300">
        <v>75452000</v>
      </c>
      <c r="P93" s="301">
        <v>3.4120267260579068E-2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44280</v>
      </c>
      <c r="E94" s="297">
        <v>1909.9</v>
      </c>
      <c r="F94" s="297">
        <v>1928.05</v>
      </c>
      <c r="G94" s="298">
        <v>1859.6</v>
      </c>
      <c r="H94" s="298">
        <v>1809.3</v>
      </c>
      <c r="I94" s="298">
        <v>1740.85</v>
      </c>
      <c r="J94" s="298">
        <v>1978.35</v>
      </c>
      <c r="K94" s="298">
        <v>2046.8000000000002</v>
      </c>
      <c r="L94" s="298">
        <v>2097.1</v>
      </c>
      <c r="M94" s="285">
        <v>1996.5</v>
      </c>
      <c r="N94" s="285">
        <v>1877.75</v>
      </c>
      <c r="O94" s="300">
        <v>1311375</v>
      </c>
      <c r="P94" s="301">
        <v>0.12804025719876991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44280</v>
      </c>
      <c r="E95" s="297">
        <v>211.25</v>
      </c>
      <c r="F95" s="297">
        <v>210.16666666666666</v>
      </c>
      <c r="G95" s="298">
        <v>208.33333333333331</v>
      </c>
      <c r="H95" s="298">
        <v>205.41666666666666</v>
      </c>
      <c r="I95" s="298">
        <v>203.58333333333331</v>
      </c>
      <c r="J95" s="298">
        <v>213.08333333333331</v>
      </c>
      <c r="K95" s="298">
        <v>214.91666666666663</v>
      </c>
      <c r="L95" s="298">
        <v>217.83333333333331</v>
      </c>
      <c r="M95" s="285">
        <v>212</v>
      </c>
      <c r="N95" s="285">
        <v>207.25</v>
      </c>
      <c r="O95" s="300">
        <v>139817600</v>
      </c>
      <c r="P95" s="301">
        <v>1.9262078928661515E-3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44280</v>
      </c>
      <c r="E96" s="297">
        <v>340.6</v>
      </c>
      <c r="F96" s="297">
        <v>341.86666666666662</v>
      </c>
      <c r="G96" s="298">
        <v>336.23333333333323</v>
      </c>
      <c r="H96" s="298">
        <v>331.86666666666662</v>
      </c>
      <c r="I96" s="298">
        <v>326.23333333333323</v>
      </c>
      <c r="J96" s="298">
        <v>346.23333333333323</v>
      </c>
      <c r="K96" s="298">
        <v>351.86666666666656</v>
      </c>
      <c r="L96" s="298">
        <v>356.23333333333323</v>
      </c>
      <c r="M96" s="285">
        <v>347.5</v>
      </c>
      <c r="N96" s="285">
        <v>337.5</v>
      </c>
      <c r="O96" s="300">
        <v>23810000</v>
      </c>
      <c r="P96" s="301">
        <v>5.9399332591768633E-2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44280</v>
      </c>
      <c r="E97" s="297">
        <v>415.35</v>
      </c>
      <c r="F97" s="297">
        <v>411.38333333333338</v>
      </c>
      <c r="G97" s="298">
        <v>406.46666666666675</v>
      </c>
      <c r="H97" s="298">
        <v>397.58333333333337</v>
      </c>
      <c r="I97" s="298">
        <v>392.66666666666674</v>
      </c>
      <c r="J97" s="298">
        <v>420.26666666666677</v>
      </c>
      <c r="K97" s="298">
        <v>425.18333333333339</v>
      </c>
      <c r="L97" s="298">
        <v>434.06666666666678</v>
      </c>
      <c r="M97" s="285">
        <v>416.3</v>
      </c>
      <c r="N97" s="285">
        <v>402.5</v>
      </c>
      <c r="O97" s="300">
        <v>31268700</v>
      </c>
      <c r="P97" s="301">
        <v>1.2325174825174826E-2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44280</v>
      </c>
      <c r="E98" s="297">
        <v>3131.8</v>
      </c>
      <c r="F98" s="297">
        <v>3114.2166666666667</v>
      </c>
      <c r="G98" s="298">
        <v>3090.4833333333336</v>
      </c>
      <c r="H98" s="298">
        <v>3049.166666666667</v>
      </c>
      <c r="I98" s="298">
        <v>3025.4333333333338</v>
      </c>
      <c r="J98" s="298">
        <v>3155.5333333333333</v>
      </c>
      <c r="K98" s="298">
        <v>3179.266666666666</v>
      </c>
      <c r="L98" s="298">
        <v>3220.583333333333</v>
      </c>
      <c r="M98" s="285">
        <v>3137.95</v>
      </c>
      <c r="N98" s="285">
        <v>3072.9</v>
      </c>
      <c r="O98" s="300">
        <v>1285000</v>
      </c>
      <c r="P98" s="301">
        <v>-6.955177743431221E-3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44280</v>
      </c>
      <c r="E99" s="297">
        <v>1846.15</v>
      </c>
      <c r="F99" s="297">
        <v>1847.5500000000002</v>
      </c>
      <c r="G99" s="298">
        <v>1819.1500000000003</v>
      </c>
      <c r="H99" s="298">
        <v>1792.15</v>
      </c>
      <c r="I99" s="298">
        <v>1763.7500000000002</v>
      </c>
      <c r="J99" s="298">
        <v>1874.5500000000004</v>
      </c>
      <c r="K99" s="298">
        <v>1902.95</v>
      </c>
      <c r="L99" s="298">
        <v>1929.9500000000005</v>
      </c>
      <c r="M99" s="285">
        <v>1875.95</v>
      </c>
      <c r="N99" s="285">
        <v>1820.55</v>
      </c>
      <c r="O99" s="300">
        <v>13597600</v>
      </c>
      <c r="P99" s="301">
        <v>4.2856704604718222E-2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44280</v>
      </c>
      <c r="E100" s="297">
        <v>107.65</v>
      </c>
      <c r="F100" s="297">
        <v>108.13333333333334</v>
      </c>
      <c r="G100" s="298">
        <v>106.31666666666668</v>
      </c>
      <c r="H100" s="298">
        <v>104.98333333333333</v>
      </c>
      <c r="I100" s="298">
        <v>103.16666666666667</v>
      </c>
      <c r="J100" s="298">
        <v>109.46666666666668</v>
      </c>
      <c r="K100" s="298">
        <v>111.28333333333335</v>
      </c>
      <c r="L100" s="298">
        <v>112.61666666666669</v>
      </c>
      <c r="M100" s="285">
        <v>109.95</v>
      </c>
      <c r="N100" s="285">
        <v>106.8</v>
      </c>
      <c r="O100" s="300">
        <v>29529516</v>
      </c>
      <c r="P100" s="301">
        <v>-2.1295474711623779E-2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44280</v>
      </c>
      <c r="E101" s="297">
        <v>2328</v>
      </c>
      <c r="F101" s="297">
        <v>2332.6666666666665</v>
      </c>
      <c r="G101" s="298">
        <v>2285.333333333333</v>
      </c>
      <c r="H101" s="298">
        <v>2242.6666666666665</v>
      </c>
      <c r="I101" s="298">
        <v>2195.333333333333</v>
      </c>
      <c r="J101" s="298">
        <v>2375.333333333333</v>
      </c>
      <c r="K101" s="298">
        <v>2422.6666666666661</v>
      </c>
      <c r="L101" s="298">
        <v>2465.333333333333</v>
      </c>
      <c r="M101" s="285">
        <v>2380</v>
      </c>
      <c r="N101" s="285">
        <v>2290</v>
      </c>
      <c r="O101" s="300">
        <v>129000</v>
      </c>
      <c r="P101" s="301">
        <v>-4.6210720887245843E-2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44280</v>
      </c>
      <c r="E102" s="297">
        <v>442.9</v>
      </c>
      <c r="F102" s="297">
        <v>441.39999999999992</v>
      </c>
      <c r="G102" s="298">
        <v>436.84999999999985</v>
      </c>
      <c r="H102" s="298">
        <v>430.79999999999995</v>
      </c>
      <c r="I102" s="298">
        <v>426.24999999999989</v>
      </c>
      <c r="J102" s="298">
        <v>447.44999999999982</v>
      </c>
      <c r="K102" s="298">
        <v>451.99999999999989</v>
      </c>
      <c r="L102" s="298">
        <v>458.04999999999978</v>
      </c>
      <c r="M102" s="285">
        <v>445.95</v>
      </c>
      <c r="N102" s="285">
        <v>435.35</v>
      </c>
      <c r="O102" s="300">
        <v>9074000</v>
      </c>
      <c r="P102" s="301">
        <v>-3.6116422349691951E-2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44280</v>
      </c>
      <c r="E103" s="297">
        <v>1491.65</v>
      </c>
      <c r="F103" s="297">
        <v>1485.8500000000001</v>
      </c>
      <c r="G103" s="298">
        <v>1477.2000000000003</v>
      </c>
      <c r="H103" s="298">
        <v>1462.7500000000002</v>
      </c>
      <c r="I103" s="298">
        <v>1454.1000000000004</v>
      </c>
      <c r="J103" s="298">
        <v>1500.3000000000002</v>
      </c>
      <c r="K103" s="298">
        <v>1508.9500000000003</v>
      </c>
      <c r="L103" s="298">
        <v>1523.4</v>
      </c>
      <c r="M103" s="285">
        <v>1494.5</v>
      </c>
      <c r="N103" s="285">
        <v>1471.4</v>
      </c>
      <c r="O103" s="300">
        <v>12873100</v>
      </c>
      <c r="P103" s="301">
        <v>1.1429862209170995E-2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44280</v>
      </c>
      <c r="E104" s="297">
        <v>3858.8</v>
      </c>
      <c r="F104" s="297">
        <v>3800.7166666666667</v>
      </c>
      <c r="G104" s="298">
        <v>3705.4333333333334</v>
      </c>
      <c r="H104" s="298">
        <v>3552.0666666666666</v>
      </c>
      <c r="I104" s="298">
        <v>3456.7833333333333</v>
      </c>
      <c r="J104" s="298">
        <v>3954.0833333333335</v>
      </c>
      <c r="K104" s="298">
        <v>4049.3666666666672</v>
      </c>
      <c r="L104" s="298">
        <v>4202.7333333333336</v>
      </c>
      <c r="M104" s="285">
        <v>3896</v>
      </c>
      <c r="N104" s="285">
        <v>3647.35</v>
      </c>
      <c r="O104" s="300">
        <v>86250</v>
      </c>
      <c r="P104" s="301">
        <v>1.0175438596491229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44280</v>
      </c>
      <c r="E105" s="297">
        <v>2749.4</v>
      </c>
      <c r="F105" s="297">
        <v>2705.8333333333335</v>
      </c>
      <c r="G105" s="298">
        <v>2625.1166666666668</v>
      </c>
      <c r="H105" s="298">
        <v>2500.8333333333335</v>
      </c>
      <c r="I105" s="298">
        <v>2420.1166666666668</v>
      </c>
      <c r="J105" s="298">
        <v>2830.1166666666668</v>
      </c>
      <c r="K105" s="298">
        <v>2910.833333333333</v>
      </c>
      <c r="L105" s="298">
        <v>3035.1166666666668</v>
      </c>
      <c r="M105" s="285">
        <v>2786.55</v>
      </c>
      <c r="N105" s="285">
        <v>2581.5500000000002</v>
      </c>
      <c r="O105" s="300">
        <v>119600</v>
      </c>
      <c r="P105" s="301">
        <v>3.2714285714285714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44280</v>
      </c>
      <c r="E106" s="297">
        <v>1057.3</v>
      </c>
      <c r="F106" s="297">
        <v>1049.4999999999998</v>
      </c>
      <c r="G106" s="298">
        <v>1037.6499999999996</v>
      </c>
      <c r="H106" s="298">
        <v>1017.9999999999998</v>
      </c>
      <c r="I106" s="298">
        <v>1006.1499999999996</v>
      </c>
      <c r="J106" s="298">
        <v>1069.1499999999996</v>
      </c>
      <c r="K106" s="298">
        <v>1080.9999999999995</v>
      </c>
      <c r="L106" s="298">
        <v>1100.6499999999996</v>
      </c>
      <c r="M106" s="285">
        <v>1061.3499999999999</v>
      </c>
      <c r="N106" s="285">
        <v>1029.8499999999999</v>
      </c>
      <c r="O106" s="300">
        <v>7595600</v>
      </c>
      <c r="P106" s="301">
        <v>5.5984772141977378E-4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44280</v>
      </c>
      <c r="E107" s="297">
        <v>861.4</v>
      </c>
      <c r="F107" s="297">
        <v>851.71666666666658</v>
      </c>
      <c r="G107" s="298">
        <v>832.48333333333312</v>
      </c>
      <c r="H107" s="298">
        <v>803.56666666666649</v>
      </c>
      <c r="I107" s="298">
        <v>784.33333333333303</v>
      </c>
      <c r="J107" s="298">
        <v>880.63333333333321</v>
      </c>
      <c r="K107" s="298">
        <v>899.86666666666656</v>
      </c>
      <c r="L107" s="298">
        <v>928.7833333333333</v>
      </c>
      <c r="M107" s="285">
        <v>870.95</v>
      </c>
      <c r="N107" s="285">
        <v>822.8</v>
      </c>
      <c r="O107" s="300">
        <v>8673000</v>
      </c>
      <c r="P107" s="301">
        <v>-2.8692380056444027E-2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44280</v>
      </c>
      <c r="E108" s="297">
        <v>208.6</v>
      </c>
      <c r="F108" s="297">
        <v>208.18333333333331</v>
      </c>
      <c r="G108" s="298">
        <v>205.91666666666663</v>
      </c>
      <c r="H108" s="298">
        <v>203.23333333333332</v>
      </c>
      <c r="I108" s="298">
        <v>200.96666666666664</v>
      </c>
      <c r="J108" s="298">
        <v>210.86666666666662</v>
      </c>
      <c r="K108" s="298">
        <v>213.13333333333333</v>
      </c>
      <c r="L108" s="298">
        <v>215.81666666666661</v>
      </c>
      <c r="M108" s="285">
        <v>210.45</v>
      </c>
      <c r="N108" s="285">
        <v>205.5</v>
      </c>
      <c r="O108" s="300">
        <v>12644000</v>
      </c>
      <c r="P108" s="301">
        <v>3.4920634920634921E-3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44280</v>
      </c>
      <c r="E109" s="297">
        <v>174.35</v>
      </c>
      <c r="F109" s="297">
        <v>175.53333333333333</v>
      </c>
      <c r="G109" s="298">
        <v>172.16666666666666</v>
      </c>
      <c r="H109" s="298">
        <v>169.98333333333332</v>
      </c>
      <c r="I109" s="298">
        <v>166.61666666666665</v>
      </c>
      <c r="J109" s="298">
        <v>177.71666666666667</v>
      </c>
      <c r="K109" s="298">
        <v>181.08333333333334</v>
      </c>
      <c r="L109" s="298">
        <v>183.26666666666668</v>
      </c>
      <c r="M109" s="285">
        <v>178.9</v>
      </c>
      <c r="N109" s="285">
        <v>173.35</v>
      </c>
      <c r="O109" s="300">
        <v>18738000</v>
      </c>
      <c r="P109" s="301">
        <v>5.5424129773572153E-2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44280</v>
      </c>
      <c r="E110" s="297">
        <v>406.5</v>
      </c>
      <c r="F110" s="297">
        <v>405.13333333333338</v>
      </c>
      <c r="G110" s="298">
        <v>402.46666666666675</v>
      </c>
      <c r="H110" s="298">
        <v>398.43333333333339</v>
      </c>
      <c r="I110" s="298">
        <v>395.76666666666677</v>
      </c>
      <c r="J110" s="298">
        <v>409.16666666666674</v>
      </c>
      <c r="K110" s="298">
        <v>411.83333333333337</v>
      </c>
      <c r="L110" s="298">
        <v>415.86666666666673</v>
      </c>
      <c r="M110" s="285">
        <v>407.8</v>
      </c>
      <c r="N110" s="285">
        <v>401.1</v>
      </c>
      <c r="O110" s="300">
        <v>7186000</v>
      </c>
      <c r="P110" s="301">
        <v>4.7521865889212825E-2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44280</v>
      </c>
      <c r="E111" s="297">
        <v>7235.35</v>
      </c>
      <c r="F111" s="297">
        <v>7177.2</v>
      </c>
      <c r="G111" s="298">
        <v>7106.4</v>
      </c>
      <c r="H111" s="298">
        <v>6977.45</v>
      </c>
      <c r="I111" s="298">
        <v>6906.65</v>
      </c>
      <c r="J111" s="298">
        <v>7306.15</v>
      </c>
      <c r="K111" s="298">
        <v>7376.9500000000007</v>
      </c>
      <c r="L111" s="298">
        <v>7505.9</v>
      </c>
      <c r="M111" s="285">
        <v>7248</v>
      </c>
      <c r="N111" s="285">
        <v>7048.25</v>
      </c>
      <c r="O111" s="300">
        <v>2712500</v>
      </c>
      <c r="P111" s="301">
        <v>-8.0196676839606643E-2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44280</v>
      </c>
      <c r="E112" s="297">
        <v>554.65</v>
      </c>
      <c r="F112" s="297">
        <v>552.7833333333333</v>
      </c>
      <c r="G112" s="298">
        <v>547.96666666666658</v>
      </c>
      <c r="H112" s="298">
        <v>541.2833333333333</v>
      </c>
      <c r="I112" s="298">
        <v>536.46666666666658</v>
      </c>
      <c r="J112" s="298">
        <v>559.46666666666658</v>
      </c>
      <c r="K112" s="298">
        <v>564.28333333333319</v>
      </c>
      <c r="L112" s="298">
        <v>570.96666666666658</v>
      </c>
      <c r="M112" s="285">
        <v>557.6</v>
      </c>
      <c r="N112" s="285">
        <v>546.1</v>
      </c>
      <c r="O112" s="300">
        <v>14098750</v>
      </c>
      <c r="P112" s="301">
        <v>1.3316761363636363E-3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44280</v>
      </c>
      <c r="E113" s="297">
        <v>902.6</v>
      </c>
      <c r="F113" s="297">
        <v>894.31666666666661</v>
      </c>
      <c r="G113" s="298">
        <v>877.23333333333323</v>
      </c>
      <c r="H113" s="298">
        <v>851.86666666666667</v>
      </c>
      <c r="I113" s="298">
        <v>834.7833333333333</v>
      </c>
      <c r="J113" s="298">
        <v>919.68333333333317</v>
      </c>
      <c r="K113" s="298">
        <v>936.76666666666665</v>
      </c>
      <c r="L113" s="298">
        <v>962.1333333333331</v>
      </c>
      <c r="M113" s="285">
        <v>911.4</v>
      </c>
      <c r="N113" s="285">
        <v>868.95</v>
      </c>
      <c r="O113" s="300">
        <v>3097900</v>
      </c>
      <c r="P113" s="301">
        <v>2.0556745182012847E-2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44280</v>
      </c>
      <c r="E114" s="297">
        <v>1187.6500000000001</v>
      </c>
      <c r="F114" s="297">
        <v>1185.5999999999999</v>
      </c>
      <c r="G114" s="298">
        <v>1167.1499999999999</v>
      </c>
      <c r="H114" s="298">
        <v>1146.6499999999999</v>
      </c>
      <c r="I114" s="298">
        <v>1128.1999999999998</v>
      </c>
      <c r="J114" s="298">
        <v>1206.0999999999999</v>
      </c>
      <c r="K114" s="298">
        <v>1224.5499999999997</v>
      </c>
      <c r="L114" s="298">
        <v>1245.05</v>
      </c>
      <c r="M114" s="285">
        <v>1204.05</v>
      </c>
      <c r="N114" s="285">
        <v>1165.0999999999999</v>
      </c>
      <c r="O114" s="300">
        <v>1485600</v>
      </c>
      <c r="P114" s="301">
        <v>-2.8257456828885402E-2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44280</v>
      </c>
      <c r="E115" s="297">
        <v>1745.55</v>
      </c>
      <c r="F115" s="297">
        <v>1715.1166666666668</v>
      </c>
      <c r="G115" s="298">
        <v>1676.8333333333335</v>
      </c>
      <c r="H115" s="298">
        <v>1608.1166666666668</v>
      </c>
      <c r="I115" s="298">
        <v>1569.8333333333335</v>
      </c>
      <c r="J115" s="298">
        <v>1783.8333333333335</v>
      </c>
      <c r="K115" s="298">
        <v>1822.1166666666668</v>
      </c>
      <c r="L115" s="298">
        <v>1890.8333333333335</v>
      </c>
      <c r="M115" s="285">
        <v>1753.4</v>
      </c>
      <c r="N115" s="285">
        <v>1646.4</v>
      </c>
      <c r="O115" s="300">
        <v>1093600</v>
      </c>
      <c r="P115" s="301">
        <v>7.8926598263614839E-2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44280</v>
      </c>
      <c r="E116" s="297">
        <v>233.1</v>
      </c>
      <c r="F116" s="297">
        <v>232.16666666666666</v>
      </c>
      <c r="G116" s="298">
        <v>227.93333333333331</v>
      </c>
      <c r="H116" s="298">
        <v>222.76666666666665</v>
      </c>
      <c r="I116" s="298">
        <v>218.5333333333333</v>
      </c>
      <c r="J116" s="298">
        <v>237.33333333333331</v>
      </c>
      <c r="K116" s="298">
        <v>241.56666666666666</v>
      </c>
      <c r="L116" s="298">
        <v>246.73333333333332</v>
      </c>
      <c r="M116" s="285">
        <v>236.4</v>
      </c>
      <c r="N116" s="285">
        <v>227</v>
      </c>
      <c r="O116" s="300">
        <v>29596000</v>
      </c>
      <c r="P116" s="301">
        <v>-7.9067741232846878E-2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44280</v>
      </c>
      <c r="E117" s="297">
        <v>1705.3</v>
      </c>
      <c r="F117" s="297">
        <v>1687</v>
      </c>
      <c r="G117" s="298">
        <v>1647.05</v>
      </c>
      <c r="H117" s="298">
        <v>1588.8</v>
      </c>
      <c r="I117" s="298">
        <v>1548.85</v>
      </c>
      <c r="J117" s="298">
        <v>1745.25</v>
      </c>
      <c r="K117" s="298">
        <v>1785.1999999999998</v>
      </c>
      <c r="L117" s="298">
        <v>1843.45</v>
      </c>
      <c r="M117" s="285">
        <v>1726.95</v>
      </c>
      <c r="N117" s="285">
        <v>1628.75</v>
      </c>
      <c r="O117" s="300">
        <v>97500</v>
      </c>
      <c r="P117" s="301">
        <v>4.6603773584905657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44280</v>
      </c>
      <c r="E118" s="297">
        <v>90253.5</v>
      </c>
      <c r="F118" s="297">
        <v>89954.483333333337</v>
      </c>
      <c r="G118" s="298">
        <v>89199.016666666677</v>
      </c>
      <c r="H118" s="298">
        <v>88144.53333333334</v>
      </c>
      <c r="I118" s="298">
        <v>87389.06666666668</v>
      </c>
      <c r="J118" s="298">
        <v>91008.966666666674</v>
      </c>
      <c r="K118" s="298">
        <v>91764.433333333349</v>
      </c>
      <c r="L118" s="298">
        <v>92818.916666666672</v>
      </c>
      <c r="M118" s="285">
        <v>90709.95</v>
      </c>
      <c r="N118" s="285">
        <v>88900</v>
      </c>
      <c r="O118" s="300">
        <v>50940</v>
      </c>
      <c r="P118" s="301">
        <v>-2.2827546518319586E-2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44280</v>
      </c>
      <c r="E119" s="297">
        <v>1307.5</v>
      </c>
      <c r="F119" s="297">
        <v>1306.75</v>
      </c>
      <c r="G119" s="298">
        <v>1292</v>
      </c>
      <c r="H119" s="298">
        <v>1276.5</v>
      </c>
      <c r="I119" s="298">
        <v>1261.75</v>
      </c>
      <c r="J119" s="298">
        <v>1322.25</v>
      </c>
      <c r="K119" s="298">
        <v>1337</v>
      </c>
      <c r="L119" s="298">
        <v>1352.5</v>
      </c>
      <c r="M119" s="285">
        <v>1321.5</v>
      </c>
      <c r="N119" s="285">
        <v>1291.25</v>
      </c>
      <c r="O119" s="300">
        <v>2741250</v>
      </c>
      <c r="P119" s="301">
        <v>-7.063298016843249E-3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44280</v>
      </c>
      <c r="E120" s="297">
        <v>347.95</v>
      </c>
      <c r="F120" s="297">
        <v>348.73333333333335</v>
      </c>
      <c r="G120" s="298">
        <v>339.4666666666667</v>
      </c>
      <c r="H120" s="298">
        <v>330.98333333333335</v>
      </c>
      <c r="I120" s="298">
        <v>321.7166666666667</v>
      </c>
      <c r="J120" s="298">
        <v>357.2166666666667</v>
      </c>
      <c r="K120" s="298">
        <v>366.48333333333335</v>
      </c>
      <c r="L120" s="298">
        <v>374.9666666666667</v>
      </c>
      <c r="M120" s="285">
        <v>358</v>
      </c>
      <c r="N120" s="285">
        <v>340.25</v>
      </c>
      <c r="O120" s="300">
        <v>747200</v>
      </c>
      <c r="P120" s="301">
        <v>0.60481099656357384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44280</v>
      </c>
      <c r="E121" s="297">
        <v>59.25</v>
      </c>
      <c r="F121" s="297">
        <v>59.516666666666673</v>
      </c>
      <c r="G121" s="298">
        <v>58.333333333333343</v>
      </c>
      <c r="H121" s="298">
        <v>57.416666666666671</v>
      </c>
      <c r="I121" s="298">
        <v>56.233333333333341</v>
      </c>
      <c r="J121" s="298">
        <v>60.433333333333344</v>
      </c>
      <c r="K121" s="298">
        <v>61.616666666666667</v>
      </c>
      <c r="L121" s="298">
        <v>62.533333333333346</v>
      </c>
      <c r="M121" s="285">
        <v>60.7</v>
      </c>
      <c r="N121" s="285">
        <v>58.6</v>
      </c>
      <c r="O121" s="300">
        <v>64362000</v>
      </c>
      <c r="P121" s="301">
        <v>2.7687296416938109E-2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44280</v>
      </c>
      <c r="E122" s="297">
        <v>4996.8999999999996</v>
      </c>
      <c r="F122" s="297">
        <v>4985.3666666666659</v>
      </c>
      <c r="G122" s="298">
        <v>4915.7833333333319</v>
      </c>
      <c r="H122" s="298">
        <v>4834.6666666666661</v>
      </c>
      <c r="I122" s="298">
        <v>4765.0833333333321</v>
      </c>
      <c r="J122" s="298">
        <v>5066.4833333333318</v>
      </c>
      <c r="K122" s="298">
        <v>5136.0666666666657</v>
      </c>
      <c r="L122" s="298">
        <v>5217.1833333333316</v>
      </c>
      <c r="M122" s="285">
        <v>5054.95</v>
      </c>
      <c r="N122" s="285">
        <v>4904.25</v>
      </c>
      <c r="O122" s="300">
        <v>864500</v>
      </c>
      <c r="P122" s="301">
        <v>6.0410916896657466E-2</v>
      </c>
    </row>
    <row r="123" spans="1:16" ht="15">
      <c r="A123" s="263">
        <v>113</v>
      </c>
      <c r="B123" s="362" t="s">
        <v>866</v>
      </c>
      <c r="C123" s="468" t="s">
        <v>450</v>
      </c>
      <c r="D123" s="469">
        <v>44280</v>
      </c>
      <c r="E123" s="297">
        <v>2824.25</v>
      </c>
      <c r="F123" s="297">
        <v>2808.3333333333335</v>
      </c>
      <c r="G123" s="298">
        <v>2724.7666666666669</v>
      </c>
      <c r="H123" s="298">
        <v>2625.2833333333333</v>
      </c>
      <c r="I123" s="298">
        <v>2541.7166666666667</v>
      </c>
      <c r="J123" s="298">
        <v>2907.8166666666671</v>
      </c>
      <c r="K123" s="298">
        <v>2991.3833333333337</v>
      </c>
      <c r="L123" s="298">
        <v>3090.8666666666672</v>
      </c>
      <c r="M123" s="285">
        <v>2891.9</v>
      </c>
      <c r="N123" s="285">
        <v>2708.85</v>
      </c>
      <c r="O123" s="300">
        <v>147375</v>
      </c>
      <c r="P123" s="301">
        <v>0.760752688172043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44280</v>
      </c>
      <c r="E124" s="297">
        <v>16631.150000000001</v>
      </c>
      <c r="F124" s="297">
        <v>16544.983333333334</v>
      </c>
      <c r="G124" s="298">
        <v>16419.966666666667</v>
      </c>
      <c r="H124" s="298">
        <v>16208.783333333333</v>
      </c>
      <c r="I124" s="298">
        <v>16083.766666666666</v>
      </c>
      <c r="J124" s="298">
        <v>16756.166666666668</v>
      </c>
      <c r="K124" s="298">
        <v>16881.183333333338</v>
      </c>
      <c r="L124" s="298">
        <v>17092.366666666669</v>
      </c>
      <c r="M124" s="285">
        <v>16670</v>
      </c>
      <c r="N124" s="285">
        <v>16333.8</v>
      </c>
      <c r="O124" s="300">
        <v>347000</v>
      </c>
      <c r="P124" s="301">
        <v>-5.0615595075239397E-2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44280</v>
      </c>
      <c r="E125" s="297">
        <v>133.25</v>
      </c>
      <c r="F125" s="297">
        <v>132.81666666666666</v>
      </c>
      <c r="G125" s="298">
        <v>131.43333333333334</v>
      </c>
      <c r="H125" s="298">
        <v>129.61666666666667</v>
      </c>
      <c r="I125" s="298">
        <v>128.23333333333335</v>
      </c>
      <c r="J125" s="298">
        <v>134.63333333333333</v>
      </c>
      <c r="K125" s="298">
        <v>136.01666666666665</v>
      </c>
      <c r="L125" s="298">
        <v>137.83333333333331</v>
      </c>
      <c r="M125" s="285">
        <v>134.19999999999999</v>
      </c>
      <c r="N125" s="285">
        <v>131</v>
      </c>
      <c r="O125" s="300">
        <v>47355600</v>
      </c>
      <c r="P125" s="301">
        <v>-2.1730103806228373E-2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44280</v>
      </c>
      <c r="E126" s="297">
        <v>113.05</v>
      </c>
      <c r="F126" s="297">
        <v>111.76666666666667</v>
      </c>
      <c r="G126" s="298">
        <v>109.58333333333333</v>
      </c>
      <c r="H126" s="298">
        <v>106.11666666666666</v>
      </c>
      <c r="I126" s="298">
        <v>103.93333333333332</v>
      </c>
      <c r="J126" s="298">
        <v>115.23333333333333</v>
      </c>
      <c r="K126" s="298">
        <v>117.41666666666667</v>
      </c>
      <c r="L126" s="298">
        <v>120.88333333333334</v>
      </c>
      <c r="M126" s="285">
        <v>113.95</v>
      </c>
      <c r="N126" s="285">
        <v>108.3</v>
      </c>
      <c r="O126" s="300">
        <v>82957800</v>
      </c>
      <c r="P126" s="301">
        <v>1.8759624807503851E-2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44280</v>
      </c>
      <c r="E127" s="297">
        <v>112.9</v>
      </c>
      <c r="F127" s="297">
        <v>113.55</v>
      </c>
      <c r="G127" s="298">
        <v>111.1</v>
      </c>
      <c r="H127" s="298">
        <v>109.3</v>
      </c>
      <c r="I127" s="298">
        <v>106.85</v>
      </c>
      <c r="J127" s="298">
        <v>115.35</v>
      </c>
      <c r="K127" s="298">
        <v>117.80000000000001</v>
      </c>
      <c r="L127" s="298">
        <v>119.6</v>
      </c>
      <c r="M127" s="285">
        <v>116</v>
      </c>
      <c r="N127" s="285">
        <v>111.75</v>
      </c>
      <c r="O127" s="300">
        <v>40679100</v>
      </c>
      <c r="P127" s="301">
        <v>-0.10850489368882889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44280</v>
      </c>
      <c r="E128" s="297">
        <v>29537.3</v>
      </c>
      <c r="F128" s="297">
        <v>29155.083333333332</v>
      </c>
      <c r="G128" s="298">
        <v>28690.266666666663</v>
      </c>
      <c r="H128" s="298">
        <v>27843.23333333333</v>
      </c>
      <c r="I128" s="298">
        <v>27378.416666666661</v>
      </c>
      <c r="J128" s="298">
        <v>30002.116666666665</v>
      </c>
      <c r="K128" s="298">
        <v>30466.933333333338</v>
      </c>
      <c r="L128" s="298">
        <v>31313.966666666667</v>
      </c>
      <c r="M128" s="285">
        <v>29619.9</v>
      </c>
      <c r="N128" s="285">
        <v>28308.05</v>
      </c>
      <c r="O128" s="300">
        <v>75630</v>
      </c>
      <c r="P128" s="301">
        <v>-6.4216778025241283E-2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44280</v>
      </c>
      <c r="E129" s="297">
        <v>1924.8</v>
      </c>
      <c r="F129" s="297">
        <v>1921.8500000000001</v>
      </c>
      <c r="G129" s="298">
        <v>1899.9500000000003</v>
      </c>
      <c r="H129" s="298">
        <v>1875.1000000000001</v>
      </c>
      <c r="I129" s="298">
        <v>1853.2000000000003</v>
      </c>
      <c r="J129" s="298">
        <v>1946.7000000000003</v>
      </c>
      <c r="K129" s="298">
        <v>1968.6000000000004</v>
      </c>
      <c r="L129" s="298">
        <v>1993.4500000000003</v>
      </c>
      <c r="M129" s="285">
        <v>1943.75</v>
      </c>
      <c r="N129" s="285">
        <v>1897</v>
      </c>
      <c r="O129" s="300">
        <v>3238950</v>
      </c>
      <c r="P129" s="301">
        <v>-3.3639645553002952E-2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44280</v>
      </c>
      <c r="E130" s="297">
        <v>258.2</v>
      </c>
      <c r="F130" s="297">
        <v>256.68333333333334</v>
      </c>
      <c r="G130" s="298">
        <v>254.51666666666665</v>
      </c>
      <c r="H130" s="298">
        <v>250.83333333333331</v>
      </c>
      <c r="I130" s="298">
        <v>248.66666666666663</v>
      </c>
      <c r="J130" s="298">
        <v>260.36666666666667</v>
      </c>
      <c r="K130" s="298">
        <v>262.5333333333333</v>
      </c>
      <c r="L130" s="298">
        <v>266.2166666666667</v>
      </c>
      <c r="M130" s="285">
        <v>258.85000000000002</v>
      </c>
      <c r="N130" s="285">
        <v>253</v>
      </c>
      <c r="O130" s="300">
        <v>17436000</v>
      </c>
      <c r="P130" s="301">
        <v>-1.7745479127936455E-2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44280</v>
      </c>
      <c r="E131" s="297">
        <v>129.44999999999999</v>
      </c>
      <c r="F131" s="297">
        <v>129.48333333333335</v>
      </c>
      <c r="G131" s="298">
        <v>127.31666666666669</v>
      </c>
      <c r="H131" s="298">
        <v>125.18333333333334</v>
      </c>
      <c r="I131" s="298">
        <v>123.01666666666668</v>
      </c>
      <c r="J131" s="298">
        <v>131.6166666666667</v>
      </c>
      <c r="K131" s="298">
        <v>133.78333333333333</v>
      </c>
      <c r="L131" s="298">
        <v>135.91666666666671</v>
      </c>
      <c r="M131" s="285">
        <v>131.65</v>
      </c>
      <c r="N131" s="285">
        <v>127.35</v>
      </c>
      <c r="O131" s="300">
        <v>34503000</v>
      </c>
      <c r="P131" s="301">
        <v>-2.3305844388669776E-3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44280</v>
      </c>
      <c r="E132" s="297">
        <v>4688.55</v>
      </c>
      <c r="F132" s="297">
        <v>4686.3499999999995</v>
      </c>
      <c r="G132" s="298">
        <v>4652.1999999999989</v>
      </c>
      <c r="H132" s="298">
        <v>4615.8499999999995</v>
      </c>
      <c r="I132" s="298">
        <v>4581.6999999999989</v>
      </c>
      <c r="J132" s="298">
        <v>4722.6999999999989</v>
      </c>
      <c r="K132" s="298">
        <v>4756.8499999999985</v>
      </c>
      <c r="L132" s="298">
        <v>4793.1999999999989</v>
      </c>
      <c r="M132" s="285">
        <v>4720.5</v>
      </c>
      <c r="N132" s="285">
        <v>4650</v>
      </c>
      <c r="O132" s="300">
        <v>27750</v>
      </c>
      <c r="P132" s="301">
        <v>7.7669902912621352E-2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44280</v>
      </c>
      <c r="E133" s="297">
        <v>1735.5</v>
      </c>
      <c r="F133" s="297">
        <v>1728.3666666666668</v>
      </c>
      <c r="G133" s="298">
        <v>1715.1333333333337</v>
      </c>
      <c r="H133" s="298">
        <v>1694.7666666666669</v>
      </c>
      <c r="I133" s="298">
        <v>1681.5333333333338</v>
      </c>
      <c r="J133" s="298">
        <v>1748.7333333333336</v>
      </c>
      <c r="K133" s="298">
        <v>1761.9666666666667</v>
      </c>
      <c r="L133" s="298">
        <v>1782.3333333333335</v>
      </c>
      <c r="M133" s="285">
        <v>1741.6</v>
      </c>
      <c r="N133" s="285">
        <v>1708</v>
      </c>
      <c r="O133" s="300">
        <v>2226000</v>
      </c>
      <c r="P133" s="301">
        <v>-1.895107977082415E-2</v>
      </c>
    </row>
    <row r="134" spans="1:16" ht="15">
      <c r="A134" s="263">
        <v>124</v>
      </c>
      <c r="B134" s="362" t="s">
        <v>866</v>
      </c>
      <c r="C134" s="468" t="s">
        <v>267</v>
      </c>
      <c r="D134" s="469">
        <v>44280</v>
      </c>
      <c r="E134" s="297">
        <v>2290.25</v>
      </c>
      <c r="F134" s="297">
        <v>2272.4833333333331</v>
      </c>
      <c r="G134" s="298">
        <v>2209.7666666666664</v>
      </c>
      <c r="H134" s="298">
        <v>2129.2833333333333</v>
      </c>
      <c r="I134" s="298">
        <v>2066.5666666666666</v>
      </c>
      <c r="J134" s="298">
        <v>2352.9666666666662</v>
      </c>
      <c r="K134" s="298">
        <v>2415.6833333333325</v>
      </c>
      <c r="L134" s="298">
        <v>2496.1666666666661</v>
      </c>
      <c r="M134" s="285">
        <v>2335.1999999999998</v>
      </c>
      <c r="N134" s="285">
        <v>2192</v>
      </c>
      <c r="O134" s="300">
        <v>220500</v>
      </c>
      <c r="P134" s="301">
        <v>2.6147540983606556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44280</v>
      </c>
      <c r="E135" s="297">
        <v>40.450000000000003</v>
      </c>
      <c r="F135" s="297">
        <v>40.483333333333334</v>
      </c>
      <c r="G135" s="298">
        <v>39.966666666666669</v>
      </c>
      <c r="H135" s="298">
        <v>39.483333333333334</v>
      </c>
      <c r="I135" s="298">
        <v>38.966666666666669</v>
      </c>
      <c r="J135" s="298">
        <v>40.966666666666669</v>
      </c>
      <c r="K135" s="298">
        <v>41.483333333333334</v>
      </c>
      <c r="L135" s="298">
        <v>41.966666666666669</v>
      </c>
      <c r="M135" s="285">
        <v>41</v>
      </c>
      <c r="N135" s="285">
        <v>40</v>
      </c>
      <c r="O135" s="300">
        <v>214944000</v>
      </c>
      <c r="P135" s="301">
        <v>7.2232420783781628E-2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44280</v>
      </c>
      <c r="E136" s="297">
        <v>222.2</v>
      </c>
      <c r="F136" s="297">
        <v>223.01666666666665</v>
      </c>
      <c r="G136" s="298">
        <v>219.5333333333333</v>
      </c>
      <c r="H136" s="298">
        <v>216.86666666666665</v>
      </c>
      <c r="I136" s="298">
        <v>213.3833333333333</v>
      </c>
      <c r="J136" s="298">
        <v>225.68333333333331</v>
      </c>
      <c r="K136" s="298">
        <v>229.16666666666666</v>
      </c>
      <c r="L136" s="298">
        <v>231.83333333333331</v>
      </c>
      <c r="M136" s="285">
        <v>226.5</v>
      </c>
      <c r="N136" s="285">
        <v>220.35</v>
      </c>
      <c r="O136" s="300">
        <v>12200000</v>
      </c>
      <c r="P136" s="301">
        <v>-8.8463837417812316E-2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44280</v>
      </c>
      <c r="E137" s="297">
        <v>1398.6</v>
      </c>
      <c r="F137" s="297">
        <v>1391.55</v>
      </c>
      <c r="G137" s="298">
        <v>1373.4499999999998</v>
      </c>
      <c r="H137" s="298">
        <v>1348.3</v>
      </c>
      <c r="I137" s="298">
        <v>1330.1999999999998</v>
      </c>
      <c r="J137" s="298">
        <v>1416.6999999999998</v>
      </c>
      <c r="K137" s="298">
        <v>1434.7999999999997</v>
      </c>
      <c r="L137" s="298">
        <v>1459.9499999999998</v>
      </c>
      <c r="M137" s="285">
        <v>1409.65</v>
      </c>
      <c r="N137" s="285">
        <v>1366.4</v>
      </c>
      <c r="O137" s="300">
        <v>1703702</v>
      </c>
      <c r="P137" s="301">
        <v>9.4665271966527201E-2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44280</v>
      </c>
      <c r="E138" s="297">
        <v>999.2</v>
      </c>
      <c r="F138" s="297">
        <v>999.83333333333337</v>
      </c>
      <c r="G138" s="298">
        <v>986.66666666666674</v>
      </c>
      <c r="H138" s="298">
        <v>974.13333333333333</v>
      </c>
      <c r="I138" s="298">
        <v>960.9666666666667</v>
      </c>
      <c r="J138" s="298">
        <v>1012.3666666666668</v>
      </c>
      <c r="K138" s="298">
        <v>1025.5333333333335</v>
      </c>
      <c r="L138" s="298">
        <v>1038.0666666666668</v>
      </c>
      <c r="M138" s="285">
        <v>1013</v>
      </c>
      <c r="N138" s="285">
        <v>987.3</v>
      </c>
      <c r="O138" s="300">
        <v>1763750</v>
      </c>
      <c r="P138" s="301">
        <v>-9.6292729898892631E-4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44280</v>
      </c>
      <c r="E139" s="297">
        <v>237.4</v>
      </c>
      <c r="F139" s="297">
        <v>237.4666666666667</v>
      </c>
      <c r="G139" s="298">
        <v>233.38333333333338</v>
      </c>
      <c r="H139" s="298">
        <v>229.36666666666667</v>
      </c>
      <c r="I139" s="298">
        <v>225.28333333333336</v>
      </c>
      <c r="J139" s="298">
        <v>241.48333333333341</v>
      </c>
      <c r="K139" s="298">
        <v>245.56666666666672</v>
      </c>
      <c r="L139" s="298">
        <v>249.58333333333343</v>
      </c>
      <c r="M139" s="285">
        <v>241.55</v>
      </c>
      <c r="N139" s="285">
        <v>233.45</v>
      </c>
      <c r="O139" s="300">
        <v>18797800</v>
      </c>
      <c r="P139" s="301">
        <v>2.319468068656255E-3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44280</v>
      </c>
      <c r="E140" s="297">
        <v>138.9</v>
      </c>
      <c r="F140" s="297">
        <v>139.16666666666666</v>
      </c>
      <c r="G140" s="298">
        <v>137.13333333333333</v>
      </c>
      <c r="H140" s="298">
        <v>135.36666666666667</v>
      </c>
      <c r="I140" s="298">
        <v>133.33333333333334</v>
      </c>
      <c r="J140" s="298">
        <v>140.93333333333331</v>
      </c>
      <c r="K140" s="298">
        <v>142.96666666666667</v>
      </c>
      <c r="L140" s="298">
        <v>144.73333333333329</v>
      </c>
      <c r="M140" s="285">
        <v>141.19999999999999</v>
      </c>
      <c r="N140" s="285">
        <v>137.4</v>
      </c>
      <c r="O140" s="300">
        <v>19452000</v>
      </c>
      <c r="P140" s="301">
        <v>5.7403783431180688E-2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44280</v>
      </c>
      <c r="E141" s="297">
        <v>2114.75</v>
      </c>
      <c r="F141" s="297">
        <v>2115.6666666666665</v>
      </c>
      <c r="G141" s="298">
        <v>2094.1833333333329</v>
      </c>
      <c r="H141" s="298">
        <v>2073.6166666666663</v>
      </c>
      <c r="I141" s="298">
        <v>2052.1333333333328</v>
      </c>
      <c r="J141" s="298">
        <v>2136.2333333333331</v>
      </c>
      <c r="K141" s="298">
        <v>2157.7166666666667</v>
      </c>
      <c r="L141" s="298">
        <v>2178.2833333333333</v>
      </c>
      <c r="M141" s="285">
        <v>2137.15</v>
      </c>
      <c r="N141" s="285">
        <v>2095.1</v>
      </c>
      <c r="O141" s="300">
        <v>28398500</v>
      </c>
      <c r="P141" s="301">
        <v>-1.5733082541552039E-3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44280</v>
      </c>
      <c r="E142" s="297">
        <v>79.25</v>
      </c>
      <c r="F142" s="297">
        <v>79.783333333333331</v>
      </c>
      <c r="G142" s="298">
        <v>77.466666666666669</v>
      </c>
      <c r="H142" s="298">
        <v>75.683333333333337</v>
      </c>
      <c r="I142" s="298">
        <v>73.366666666666674</v>
      </c>
      <c r="J142" s="298">
        <v>81.566666666666663</v>
      </c>
      <c r="K142" s="298">
        <v>83.883333333333326</v>
      </c>
      <c r="L142" s="298">
        <v>85.666666666666657</v>
      </c>
      <c r="M142" s="285">
        <v>82.1</v>
      </c>
      <c r="N142" s="285">
        <v>78</v>
      </c>
      <c r="O142" s="300">
        <v>149796000</v>
      </c>
      <c r="P142" s="301">
        <v>0.13455173406245502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44280</v>
      </c>
      <c r="E143" s="297">
        <v>884.2</v>
      </c>
      <c r="F143" s="297">
        <v>883.1</v>
      </c>
      <c r="G143" s="298">
        <v>876.15000000000009</v>
      </c>
      <c r="H143" s="298">
        <v>868.1</v>
      </c>
      <c r="I143" s="298">
        <v>861.15000000000009</v>
      </c>
      <c r="J143" s="298">
        <v>891.15000000000009</v>
      </c>
      <c r="K143" s="298">
        <v>898.10000000000014</v>
      </c>
      <c r="L143" s="298">
        <v>906.15000000000009</v>
      </c>
      <c r="M143" s="285">
        <v>890.05</v>
      </c>
      <c r="N143" s="285">
        <v>875.05</v>
      </c>
      <c r="O143" s="300">
        <v>5226750</v>
      </c>
      <c r="P143" s="301">
        <v>2.5154457193292144E-2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44280</v>
      </c>
      <c r="E144" s="297">
        <v>396.7</v>
      </c>
      <c r="F144" s="297">
        <v>396.5</v>
      </c>
      <c r="G144" s="298">
        <v>392</v>
      </c>
      <c r="H144" s="298">
        <v>387.3</v>
      </c>
      <c r="I144" s="298">
        <v>382.8</v>
      </c>
      <c r="J144" s="298">
        <v>401.2</v>
      </c>
      <c r="K144" s="298">
        <v>405.7</v>
      </c>
      <c r="L144" s="298">
        <v>410.4</v>
      </c>
      <c r="M144" s="285">
        <v>401</v>
      </c>
      <c r="N144" s="285">
        <v>391.8</v>
      </c>
      <c r="O144" s="300">
        <v>89673000</v>
      </c>
      <c r="P144" s="301">
        <v>3.9940159343144419E-2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44280</v>
      </c>
      <c r="E145" s="297">
        <v>27825.75</v>
      </c>
      <c r="F145" s="297">
        <v>27696.899999999998</v>
      </c>
      <c r="G145" s="298">
        <v>27459.049999999996</v>
      </c>
      <c r="H145" s="298">
        <v>27092.35</v>
      </c>
      <c r="I145" s="298">
        <v>26854.499999999996</v>
      </c>
      <c r="J145" s="298">
        <v>28063.599999999995</v>
      </c>
      <c r="K145" s="298">
        <v>28301.449999999993</v>
      </c>
      <c r="L145" s="298">
        <v>28668.149999999994</v>
      </c>
      <c r="M145" s="285">
        <v>27934.75</v>
      </c>
      <c r="N145" s="285">
        <v>27330.2</v>
      </c>
      <c r="O145" s="300">
        <v>123700</v>
      </c>
      <c r="P145" s="301">
        <v>1.0208248264597795E-2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44280</v>
      </c>
      <c r="E146" s="297">
        <v>1951</v>
      </c>
      <c r="F146" s="297">
        <v>1941.1000000000001</v>
      </c>
      <c r="G146" s="298">
        <v>1924.9500000000003</v>
      </c>
      <c r="H146" s="298">
        <v>1898.9</v>
      </c>
      <c r="I146" s="298">
        <v>1882.7500000000002</v>
      </c>
      <c r="J146" s="298">
        <v>1967.1500000000003</v>
      </c>
      <c r="K146" s="298">
        <v>1983.3000000000004</v>
      </c>
      <c r="L146" s="298">
        <v>2009.3500000000004</v>
      </c>
      <c r="M146" s="285">
        <v>1957.25</v>
      </c>
      <c r="N146" s="285">
        <v>1915.05</v>
      </c>
      <c r="O146" s="300">
        <v>757350</v>
      </c>
      <c r="P146" s="301">
        <v>-5.2957359009628613E-2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44280</v>
      </c>
      <c r="E147" s="297">
        <v>5549.1</v>
      </c>
      <c r="F147" s="297">
        <v>5527.5999999999995</v>
      </c>
      <c r="G147" s="298">
        <v>5463.5499999999993</v>
      </c>
      <c r="H147" s="298">
        <v>5378</v>
      </c>
      <c r="I147" s="298">
        <v>5313.95</v>
      </c>
      <c r="J147" s="298">
        <v>5613.1499999999987</v>
      </c>
      <c r="K147" s="298">
        <v>5677.2</v>
      </c>
      <c r="L147" s="298">
        <v>5762.7499999999982</v>
      </c>
      <c r="M147" s="285">
        <v>5591.65</v>
      </c>
      <c r="N147" s="285">
        <v>5442.05</v>
      </c>
      <c r="O147" s="300">
        <v>282250</v>
      </c>
      <c r="P147" s="301">
        <v>2.357207615593835E-2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44280</v>
      </c>
      <c r="E148" s="297">
        <v>1356.35</v>
      </c>
      <c r="F148" s="297">
        <v>1358.3999999999999</v>
      </c>
      <c r="G148" s="298">
        <v>1333.1499999999996</v>
      </c>
      <c r="H148" s="298">
        <v>1309.9499999999998</v>
      </c>
      <c r="I148" s="298">
        <v>1284.6999999999996</v>
      </c>
      <c r="J148" s="298">
        <v>1381.5999999999997</v>
      </c>
      <c r="K148" s="298">
        <v>1406.8500000000001</v>
      </c>
      <c r="L148" s="298">
        <v>1430.0499999999997</v>
      </c>
      <c r="M148" s="285">
        <v>1383.65</v>
      </c>
      <c r="N148" s="285">
        <v>1335.2</v>
      </c>
      <c r="O148" s="300">
        <v>3898400</v>
      </c>
      <c r="P148" s="301">
        <v>-3.6003956478733924E-2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44280</v>
      </c>
      <c r="E149" s="297">
        <v>616.54999999999995</v>
      </c>
      <c r="F149" s="297">
        <v>614.38333333333333</v>
      </c>
      <c r="G149" s="298">
        <v>609.06666666666661</v>
      </c>
      <c r="H149" s="298">
        <v>601.58333333333326</v>
      </c>
      <c r="I149" s="298">
        <v>596.26666666666654</v>
      </c>
      <c r="J149" s="298">
        <v>621.86666666666667</v>
      </c>
      <c r="K149" s="298">
        <v>627.18333333333351</v>
      </c>
      <c r="L149" s="298">
        <v>634.66666666666674</v>
      </c>
      <c r="M149" s="285">
        <v>619.70000000000005</v>
      </c>
      <c r="N149" s="285">
        <v>606.9</v>
      </c>
      <c r="O149" s="300">
        <v>42305200</v>
      </c>
      <c r="P149" s="301">
        <v>3.5535186476702866E-3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44280</v>
      </c>
      <c r="E150" s="297">
        <v>515.65</v>
      </c>
      <c r="F150" s="297">
        <v>513.38333333333333</v>
      </c>
      <c r="G150" s="298">
        <v>508.26666666666665</v>
      </c>
      <c r="H150" s="298">
        <v>500.88333333333333</v>
      </c>
      <c r="I150" s="298">
        <v>495.76666666666665</v>
      </c>
      <c r="J150" s="298">
        <v>520.76666666666665</v>
      </c>
      <c r="K150" s="298">
        <v>525.88333333333321</v>
      </c>
      <c r="L150" s="298">
        <v>533.26666666666665</v>
      </c>
      <c r="M150" s="285">
        <v>518.5</v>
      </c>
      <c r="N150" s="285">
        <v>506</v>
      </c>
      <c r="O150" s="300">
        <v>11727000</v>
      </c>
      <c r="P150" s="301">
        <v>4.9255133539122267E-2</v>
      </c>
    </row>
    <row r="151" spans="1:16" ht="15">
      <c r="A151" s="263">
        <v>141</v>
      </c>
      <c r="B151" s="362" t="s">
        <v>866</v>
      </c>
      <c r="C151" s="468" t="s">
        <v>177</v>
      </c>
      <c r="D151" s="469">
        <v>44280</v>
      </c>
      <c r="E151" s="297">
        <v>738.5</v>
      </c>
      <c r="F151" s="297">
        <v>737.05000000000007</v>
      </c>
      <c r="G151" s="298">
        <v>728.05000000000018</v>
      </c>
      <c r="H151" s="298">
        <v>717.60000000000014</v>
      </c>
      <c r="I151" s="298">
        <v>708.60000000000025</v>
      </c>
      <c r="J151" s="298">
        <v>747.50000000000011</v>
      </c>
      <c r="K151" s="298">
        <v>756.49999999999989</v>
      </c>
      <c r="L151" s="298">
        <v>766.95</v>
      </c>
      <c r="M151" s="285">
        <v>746.05</v>
      </c>
      <c r="N151" s="285">
        <v>726.6</v>
      </c>
      <c r="O151" s="300">
        <v>9678000</v>
      </c>
      <c r="P151" s="301">
        <v>4.1316978695932857E-2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44280</v>
      </c>
      <c r="E152" s="297">
        <v>636.4</v>
      </c>
      <c r="F152" s="297">
        <v>633.76666666666665</v>
      </c>
      <c r="G152" s="298">
        <v>628.83333333333326</v>
      </c>
      <c r="H152" s="298">
        <v>621.26666666666665</v>
      </c>
      <c r="I152" s="298">
        <v>616.33333333333326</v>
      </c>
      <c r="J152" s="298">
        <v>641.33333333333326</v>
      </c>
      <c r="K152" s="298">
        <v>646.26666666666665</v>
      </c>
      <c r="L152" s="298">
        <v>653.83333333333326</v>
      </c>
      <c r="M152" s="285">
        <v>638.70000000000005</v>
      </c>
      <c r="N152" s="285">
        <v>626.20000000000005</v>
      </c>
      <c r="O152" s="300">
        <v>12785850</v>
      </c>
      <c r="P152" s="301">
        <v>-1.9057483169342311E-2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44280</v>
      </c>
      <c r="E153" s="297">
        <v>347.95</v>
      </c>
      <c r="F153" s="297">
        <v>341.68333333333339</v>
      </c>
      <c r="G153" s="298">
        <v>334.36666666666679</v>
      </c>
      <c r="H153" s="298">
        <v>320.78333333333342</v>
      </c>
      <c r="I153" s="298">
        <v>313.46666666666681</v>
      </c>
      <c r="J153" s="298">
        <v>355.26666666666677</v>
      </c>
      <c r="K153" s="298">
        <v>362.58333333333337</v>
      </c>
      <c r="L153" s="298">
        <v>376.16666666666674</v>
      </c>
      <c r="M153" s="285">
        <v>349</v>
      </c>
      <c r="N153" s="285">
        <v>328.1</v>
      </c>
      <c r="O153" s="300">
        <v>93274800</v>
      </c>
      <c r="P153" s="301">
        <v>6.3702548101924078E-2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44280</v>
      </c>
      <c r="E154" s="297">
        <v>101.05</v>
      </c>
      <c r="F154" s="297">
        <v>100.28333333333335</v>
      </c>
      <c r="G154" s="298">
        <v>99.116666666666688</v>
      </c>
      <c r="H154" s="298">
        <v>97.183333333333337</v>
      </c>
      <c r="I154" s="298">
        <v>96.01666666666668</v>
      </c>
      <c r="J154" s="298">
        <v>102.2166666666667</v>
      </c>
      <c r="K154" s="298">
        <v>103.38333333333335</v>
      </c>
      <c r="L154" s="298">
        <v>105.31666666666671</v>
      </c>
      <c r="M154" s="285">
        <v>101.45</v>
      </c>
      <c r="N154" s="285">
        <v>98.35</v>
      </c>
      <c r="O154" s="300">
        <v>136606500</v>
      </c>
      <c r="P154" s="301">
        <v>-4.8190401258851297E-3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44280</v>
      </c>
      <c r="E155" s="297">
        <v>739.85</v>
      </c>
      <c r="F155" s="297">
        <v>737.19999999999993</v>
      </c>
      <c r="G155" s="298">
        <v>729.64999999999986</v>
      </c>
      <c r="H155" s="298">
        <v>719.44999999999993</v>
      </c>
      <c r="I155" s="298">
        <v>711.89999999999986</v>
      </c>
      <c r="J155" s="298">
        <v>747.39999999999986</v>
      </c>
      <c r="K155" s="298">
        <v>754.94999999999982</v>
      </c>
      <c r="L155" s="298">
        <v>765.14999999999986</v>
      </c>
      <c r="M155" s="285">
        <v>744.75</v>
      </c>
      <c r="N155" s="285">
        <v>727</v>
      </c>
      <c r="O155" s="300">
        <v>40893500</v>
      </c>
      <c r="P155" s="301">
        <v>1.7770255976306326E-2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44280</v>
      </c>
      <c r="E156" s="297">
        <v>3022.3</v>
      </c>
      <c r="F156" s="297">
        <v>3004.6</v>
      </c>
      <c r="G156" s="298">
        <v>2974.35</v>
      </c>
      <c r="H156" s="298">
        <v>2926.4</v>
      </c>
      <c r="I156" s="298">
        <v>2896.15</v>
      </c>
      <c r="J156" s="298">
        <v>3052.5499999999997</v>
      </c>
      <c r="K156" s="298">
        <v>3082.7999999999997</v>
      </c>
      <c r="L156" s="298">
        <v>3130.7499999999995</v>
      </c>
      <c r="M156" s="285">
        <v>3034.85</v>
      </c>
      <c r="N156" s="285">
        <v>2956.65</v>
      </c>
      <c r="O156" s="300">
        <v>7997700</v>
      </c>
      <c r="P156" s="301">
        <v>9.7623249352307283E-4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44280</v>
      </c>
      <c r="E157" s="297">
        <v>972.25</v>
      </c>
      <c r="F157" s="297">
        <v>964.5</v>
      </c>
      <c r="G157" s="298">
        <v>953.6</v>
      </c>
      <c r="H157" s="298">
        <v>934.95</v>
      </c>
      <c r="I157" s="298">
        <v>924.05000000000007</v>
      </c>
      <c r="J157" s="298">
        <v>983.15</v>
      </c>
      <c r="K157" s="298">
        <v>994.05000000000007</v>
      </c>
      <c r="L157" s="298">
        <v>1012.6999999999999</v>
      </c>
      <c r="M157" s="285">
        <v>975.4</v>
      </c>
      <c r="N157" s="285">
        <v>945.85</v>
      </c>
      <c r="O157" s="300">
        <v>11580000</v>
      </c>
      <c r="P157" s="301">
        <v>2.9443140601664176E-2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44280</v>
      </c>
      <c r="E158" s="297">
        <v>1476.25</v>
      </c>
      <c r="F158" s="297">
        <v>1469.5</v>
      </c>
      <c r="G158" s="298">
        <v>1460</v>
      </c>
      <c r="H158" s="298">
        <v>1443.75</v>
      </c>
      <c r="I158" s="298">
        <v>1434.25</v>
      </c>
      <c r="J158" s="298">
        <v>1485.75</v>
      </c>
      <c r="K158" s="298">
        <v>1495.25</v>
      </c>
      <c r="L158" s="298">
        <v>1511.5</v>
      </c>
      <c r="M158" s="285">
        <v>1479</v>
      </c>
      <c r="N158" s="285">
        <v>1453.25</v>
      </c>
      <c r="O158" s="300">
        <v>6285000</v>
      </c>
      <c r="P158" s="301">
        <v>-2.7052130500406363E-2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44280</v>
      </c>
      <c r="E159" s="297">
        <v>2484.25</v>
      </c>
      <c r="F159" s="297">
        <v>2468.2333333333331</v>
      </c>
      <c r="G159" s="298">
        <v>2441.5166666666664</v>
      </c>
      <c r="H159" s="298">
        <v>2398.7833333333333</v>
      </c>
      <c r="I159" s="298">
        <v>2372.0666666666666</v>
      </c>
      <c r="J159" s="298">
        <v>2510.9666666666662</v>
      </c>
      <c r="K159" s="298">
        <v>2537.6833333333325</v>
      </c>
      <c r="L159" s="298">
        <v>2580.4166666666661</v>
      </c>
      <c r="M159" s="285">
        <v>2494.9499999999998</v>
      </c>
      <c r="N159" s="285">
        <v>2425.5</v>
      </c>
      <c r="O159" s="300">
        <v>1059250</v>
      </c>
      <c r="P159" s="301">
        <v>-1.6493873704052781E-3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44280</v>
      </c>
      <c r="E160" s="297">
        <v>391</v>
      </c>
      <c r="F160" s="297">
        <v>391.10000000000008</v>
      </c>
      <c r="G160" s="298">
        <v>385.75000000000017</v>
      </c>
      <c r="H160" s="298">
        <v>380.50000000000011</v>
      </c>
      <c r="I160" s="298">
        <v>375.1500000000002</v>
      </c>
      <c r="J160" s="298">
        <v>396.35000000000014</v>
      </c>
      <c r="K160" s="298">
        <v>401.70000000000005</v>
      </c>
      <c r="L160" s="298">
        <v>406.9500000000001</v>
      </c>
      <c r="M160" s="285">
        <v>396.45</v>
      </c>
      <c r="N160" s="285">
        <v>385.85</v>
      </c>
      <c r="O160" s="300">
        <v>3315000</v>
      </c>
      <c r="P160" s="301">
        <v>-6.0374149659863943E-2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44280</v>
      </c>
      <c r="E161" s="297">
        <v>911.9</v>
      </c>
      <c r="F161" s="297">
        <v>891.80000000000007</v>
      </c>
      <c r="G161" s="298">
        <v>857.60000000000014</v>
      </c>
      <c r="H161" s="298">
        <v>803.30000000000007</v>
      </c>
      <c r="I161" s="298">
        <v>769.10000000000014</v>
      </c>
      <c r="J161" s="298">
        <v>946.10000000000014</v>
      </c>
      <c r="K161" s="298">
        <v>980.30000000000018</v>
      </c>
      <c r="L161" s="298">
        <v>1034.6000000000001</v>
      </c>
      <c r="M161" s="285">
        <v>926</v>
      </c>
      <c r="N161" s="285">
        <v>837.5</v>
      </c>
      <c r="O161" s="300">
        <v>377000</v>
      </c>
      <c r="P161" s="301">
        <v>1.6130653266331658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44280</v>
      </c>
      <c r="E162" s="297">
        <v>635.9</v>
      </c>
      <c r="F162" s="297">
        <v>627.98333333333323</v>
      </c>
      <c r="G162" s="298">
        <v>618.81666666666649</v>
      </c>
      <c r="H162" s="298">
        <v>601.73333333333323</v>
      </c>
      <c r="I162" s="298">
        <v>592.56666666666649</v>
      </c>
      <c r="J162" s="298">
        <v>645.06666666666649</v>
      </c>
      <c r="K162" s="298">
        <v>654.23333333333323</v>
      </c>
      <c r="L162" s="298">
        <v>671.31666666666649</v>
      </c>
      <c r="M162" s="285">
        <v>637.15</v>
      </c>
      <c r="N162" s="285">
        <v>610.9</v>
      </c>
      <c r="O162" s="300">
        <v>4123000</v>
      </c>
      <c r="P162" s="301">
        <v>-1.2738853503184714E-2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44280</v>
      </c>
      <c r="E163" s="297">
        <v>1206.1500000000001</v>
      </c>
      <c r="F163" s="297">
        <v>1199.4666666666669</v>
      </c>
      <c r="G163" s="298">
        <v>1189.9833333333338</v>
      </c>
      <c r="H163" s="298">
        <v>1173.8166666666668</v>
      </c>
      <c r="I163" s="298">
        <v>1164.3333333333337</v>
      </c>
      <c r="J163" s="298">
        <v>1215.6333333333339</v>
      </c>
      <c r="K163" s="298">
        <v>1225.116666666667</v>
      </c>
      <c r="L163" s="298">
        <v>1241.283333333334</v>
      </c>
      <c r="M163" s="285">
        <v>1208.95</v>
      </c>
      <c r="N163" s="285">
        <v>1183.3</v>
      </c>
      <c r="O163" s="300">
        <v>1247400</v>
      </c>
      <c r="P163" s="301">
        <v>3.3642691415313224E-2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44280</v>
      </c>
      <c r="E164" s="297">
        <v>6442.15</v>
      </c>
      <c r="F164" s="297">
        <v>6425.3666666666659</v>
      </c>
      <c r="G164" s="298">
        <v>6358.7333333333318</v>
      </c>
      <c r="H164" s="298">
        <v>6275.3166666666657</v>
      </c>
      <c r="I164" s="298">
        <v>6208.6833333333316</v>
      </c>
      <c r="J164" s="298">
        <v>6508.7833333333319</v>
      </c>
      <c r="K164" s="298">
        <v>6575.4166666666652</v>
      </c>
      <c r="L164" s="298">
        <v>6658.8333333333321</v>
      </c>
      <c r="M164" s="285">
        <v>6492</v>
      </c>
      <c r="N164" s="285">
        <v>6341.95</v>
      </c>
      <c r="O164" s="300">
        <v>1448800</v>
      </c>
      <c r="P164" s="301">
        <v>-2.7781505838142533E-2</v>
      </c>
    </row>
    <row r="165" spans="1:16" ht="15">
      <c r="A165" s="263">
        <v>155</v>
      </c>
      <c r="B165" s="362" t="s">
        <v>866</v>
      </c>
      <c r="C165" s="468" t="s">
        <v>193</v>
      </c>
      <c r="D165" s="469">
        <v>44280</v>
      </c>
      <c r="E165" s="297">
        <v>592.15</v>
      </c>
      <c r="F165" s="297">
        <v>594.88333333333333</v>
      </c>
      <c r="G165" s="298">
        <v>579.86666666666667</v>
      </c>
      <c r="H165" s="298">
        <v>567.58333333333337</v>
      </c>
      <c r="I165" s="298">
        <v>552.56666666666672</v>
      </c>
      <c r="J165" s="298">
        <v>607.16666666666663</v>
      </c>
      <c r="K165" s="298">
        <v>622.18333333333328</v>
      </c>
      <c r="L165" s="298">
        <v>634.46666666666658</v>
      </c>
      <c r="M165" s="285">
        <v>609.9</v>
      </c>
      <c r="N165" s="285">
        <v>582.6</v>
      </c>
      <c r="O165" s="300">
        <v>19108700</v>
      </c>
      <c r="P165" s="301">
        <v>2.3037305122494432E-2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44280</v>
      </c>
      <c r="E166" s="297">
        <v>215.7</v>
      </c>
      <c r="F166" s="297">
        <v>216.44999999999996</v>
      </c>
      <c r="G166" s="298">
        <v>213.44999999999993</v>
      </c>
      <c r="H166" s="298">
        <v>211.19999999999996</v>
      </c>
      <c r="I166" s="298">
        <v>208.19999999999993</v>
      </c>
      <c r="J166" s="298">
        <v>218.69999999999993</v>
      </c>
      <c r="K166" s="298">
        <v>221.7</v>
      </c>
      <c r="L166" s="298">
        <v>223.94999999999993</v>
      </c>
      <c r="M166" s="285">
        <v>219.45</v>
      </c>
      <c r="N166" s="285">
        <v>214.2</v>
      </c>
      <c r="O166" s="300">
        <v>102802200</v>
      </c>
      <c r="P166" s="301">
        <v>2.0243662318483877E-2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44280</v>
      </c>
      <c r="E167" s="297">
        <v>1072.75</v>
      </c>
      <c r="F167" s="297">
        <v>1065.4333333333334</v>
      </c>
      <c r="G167" s="298">
        <v>1054.8666666666668</v>
      </c>
      <c r="H167" s="298">
        <v>1036.9833333333333</v>
      </c>
      <c r="I167" s="298">
        <v>1026.4166666666667</v>
      </c>
      <c r="J167" s="298">
        <v>1083.3166666666668</v>
      </c>
      <c r="K167" s="298">
        <v>1093.8833333333334</v>
      </c>
      <c r="L167" s="298">
        <v>1111.7666666666669</v>
      </c>
      <c r="M167" s="285">
        <v>1076</v>
      </c>
      <c r="N167" s="285">
        <v>1047.55</v>
      </c>
      <c r="O167" s="300">
        <v>2842000</v>
      </c>
      <c r="P167" s="301">
        <v>2.8228652081863093E-3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44280</v>
      </c>
      <c r="E168" s="297">
        <v>433.75</v>
      </c>
      <c r="F168" s="297">
        <v>429.86666666666662</v>
      </c>
      <c r="G168" s="298">
        <v>423.73333333333323</v>
      </c>
      <c r="H168" s="298">
        <v>413.71666666666664</v>
      </c>
      <c r="I168" s="298">
        <v>407.58333333333326</v>
      </c>
      <c r="J168" s="298">
        <v>439.88333333333321</v>
      </c>
      <c r="K168" s="298">
        <v>446.01666666666654</v>
      </c>
      <c r="L168" s="298">
        <v>456.03333333333319</v>
      </c>
      <c r="M168" s="285">
        <v>436</v>
      </c>
      <c r="N168" s="285">
        <v>419.85</v>
      </c>
      <c r="O168" s="300">
        <v>29632000</v>
      </c>
      <c r="P168" s="301">
        <v>-1.1739594450373533E-2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44280</v>
      </c>
      <c r="E169" s="297">
        <v>221.65</v>
      </c>
      <c r="F169" s="297">
        <v>219.95000000000002</v>
      </c>
      <c r="G169" s="298">
        <v>216.95000000000005</v>
      </c>
      <c r="H169" s="298">
        <v>212.25000000000003</v>
      </c>
      <c r="I169" s="298">
        <v>209.25000000000006</v>
      </c>
      <c r="J169" s="298">
        <v>224.65000000000003</v>
      </c>
      <c r="K169" s="298">
        <v>227.64999999999998</v>
      </c>
      <c r="L169" s="298">
        <v>232.35000000000002</v>
      </c>
      <c r="M169" s="285">
        <v>222.95</v>
      </c>
      <c r="N169" s="285">
        <v>215.25</v>
      </c>
      <c r="O169" s="300">
        <v>40128000</v>
      </c>
      <c r="P169" s="301">
        <v>-5.4279128559744216E-3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44258</v>
      </c>
    </row>
    <row r="7" spans="1:15">
      <c r="A7"/>
    </row>
    <row r="8" spans="1:15" ht="28.5" customHeight="1">
      <c r="A8" s="536" t="s">
        <v>16</v>
      </c>
      <c r="B8" s="537" t="s">
        <v>18</v>
      </c>
      <c r="C8" s="535" t="s">
        <v>19</v>
      </c>
      <c r="D8" s="535" t="s">
        <v>20</v>
      </c>
      <c r="E8" s="535" t="s">
        <v>21</v>
      </c>
      <c r="F8" s="535"/>
      <c r="G8" s="535"/>
      <c r="H8" s="535" t="s">
        <v>22</v>
      </c>
      <c r="I8" s="535"/>
      <c r="J8" s="535"/>
      <c r="K8" s="260"/>
      <c r="L8" s="268"/>
      <c r="M8" s="268"/>
    </row>
    <row r="9" spans="1:15" ht="36" customHeight="1">
      <c r="A9" s="531"/>
      <c r="B9" s="533"/>
      <c r="C9" s="538" t="s">
        <v>23</v>
      </c>
      <c r="D9" s="538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14919.1</v>
      </c>
      <c r="D10" s="284">
        <v>14879.666666666666</v>
      </c>
      <c r="E10" s="284">
        <v>14800.233333333332</v>
      </c>
      <c r="F10" s="284">
        <v>14681.366666666665</v>
      </c>
      <c r="G10" s="284">
        <v>14601.933333333331</v>
      </c>
      <c r="H10" s="284">
        <v>14998.533333333333</v>
      </c>
      <c r="I10" s="284">
        <v>15077.966666666667</v>
      </c>
      <c r="J10" s="284">
        <v>15196.833333333334</v>
      </c>
      <c r="K10" s="283">
        <v>14959.1</v>
      </c>
      <c r="L10" s="283">
        <v>14760.8</v>
      </c>
      <c r="M10" s="288"/>
    </row>
    <row r="11" spans="1:15">
      <c r="A11" s="282">
        <v>2</v>
      </c>
      <c r="B11" s="263" t="s">
        <v>216</v>
      </c>
      <c r="C11" s="285">
        <v>35419.699999999997</v>
      </c>
      <c r="D11" s="265">
        <v>35389.73333333333</v>
      </c>
      <c r="E11" s="265">
        <v>35032.416666666657</v>
      </c>
      <c r="F11" s="265">
        <v>34645.133333333324</v>
      </c>
      <c r="G11" s="265">
        <v>34287.816666666651</v>
      </c>
      <c r="H11" s="265">
        <v>35777.016666666663</v>
      </c>
      <c r="I11" s="265">
        <v>36134.333333333328</v>
      </c>
      <c r="J11" s="265">
        <v>36521.616666666669</v>
      </c>
      <c r="K11" s="285">
        <v>35747.050000000003</v>
      </c>
      <c r="L11" s="285">
        <v>35002.449999999997</v>
      </c>
      <c r="M11" s="288"/>
    </row>
    <row r="12" spans="1:15">
      <c r="A12" s="282">
        <v>3</v>
      </c>
      <c r="B12" s="271" t="s">
        <v>217</v>
      </c>
      <c r="C12" s="285">
        <v>1926.25</v>
      </c>
      <c r="D12" s="265">
        <v>1925.3166666666666</v>
      </c>
      <c r="E12" s="265">
        <v>1901.7333333333331</v>
      </c>
      <c r="F12" s="265">
        <v>1877.2166666666665</v>
      </c>
      <c r="G12" s="265">
        <v>1853.633333333333</v>
      </c>
      <c r="H12" s="265">
        <v>1949.8333333333333</v>
      </c>
      <c r="I12" s="265">
        <v>1973.4166666666667</v>
      </c>
      <c r="J12" s="265">
        <v>1997.9333333333334</v>
      </c>
      <c r="K12" s="285">
        <v>1948.9</v>
      </c>
      <c r="L12" s="285">
        <v>1900.8</v>
      </c>
      <c r="M12" s="288"/>
    </row>
    <row r="13" spans="1:15">
      <c r="A13" s="282">
        <v>4</v>
      </c>
      <c r="B13" s="263" t="s">
        <v>218</v>
      </c>
      <c r="C13" s="285">
        <v>4220.3</v>
      </c>
      <c r="D13" s="265">
        <v>4210.1833333333334</v>
      </c>
      <c r="E13" s="265">
        <v>4189.416666666667</v>
      </c>
      <c r="F13" s="265">
        <v>4158.5333333333338</v>
      </c>
      <c r="G13" s="265">
        <v>4137.7666666666673</v>
      </c>
      <c r="H13" s="265">
        <v>4241.0666666666666</v>
      </c>
      <c r="I13" s="265">
        <v>4261.833333333333</v>
      </c>
      <c r="J13" s="265">
        <v>4292.7166666666662</v>
      </c>
      <c r="K13" s="285">
        <v>4230.95</v>
      </c>
      <c r="L13" s="285">
        <v>4179.3</v>
      </c>
      <c r="M13" s="288"/>
    </row>
    <row r="14" spans="1:15">
      <c r="A14" s="282">
        <v>5</v>
      </c>
      <c r="B14" s="263" t="s">
        <v>219</v>
      </c>
      <c r="C14" s="285">
        <v>25301.85</v>
      </c>
      <c r="D14" s="265">
        <v>25169.200000000001</v>
      </c>
      <c r="E14" s="265">
        <v>24903</v>
      </c>
      <c r="F14" s="265">
        <v>24504.149999999998</v>
      </c>
      <c r="G14" s="265">
        <v>24237.949999999997</v>
      </c>
      <c r="H14" s="265">
        <v>25568.050000000003</v>
      </c>
      <c r="I14" s="265">
        <v>25834.250000000007</v>
      </c>
      <c r="J14" s="265">
        <v>26233.100000000006</v>
      </c>
      <c r="K14" s="285">
        <v>25435.4</v>
      </c>
      <c r="L14" s="285">
        <v>24770.35</v>
      </c>
      <c r="M14" s="288"/>
    </row>
    <row r="15" spans="1:15">
      <c r="A15" s="282">
        <v>6</v>
      </c>
      <c r="B15" s="263" t="s">
        <v>220</v>
      </c>
      <c r="C15" s="285">
        <v>3327.8</v>
      </c>
      <c r="D15" s="265">
        <v>3331.1</v>
      </c>
      <c r="E15" s="265">
        <v>3297.85</v>
      </c>
      <c r="F15" s="265">
        <v>3267.9</v>
      </c>
      <c r="G15" s="265">
        <v>3234.65</v>
      </c>
      <c r="H15" s="265">
        <v>3361.0499999999997</v>
      </c>
      <c r="I15" s="265">
        <v>3394.2999999999997</v>
      </c>
      <c r="J15" s="265">
        <v>3424.2499999999995</v>
      </c>
      <c r="K15" s="285">
        <v>3364.35</v>
      </c>
      <c r="L15" s="285">
        <v>3301.15</v>
      </c>
      <c r="M15" s="288"/>
    </row>
    <row r="16" spans="1:15">
      <c r="A16" s="282">
        <v>7</v>
      </c>
      <c r="B16" s="263" t="s">
        <v>221</v>
      </c>
      <c r="C16" s="285">
        <v>7033.05</v>
      </c>
      <c r="D16" s="265">
        <v>7010.25</v>
      </c>
      <c r="E16" s="265">
        <v>6974.05</v>
      </c>
      <c r="F16" s="265">
        <v>6915.05</v>
      </c>
      <c r="G16" s="265">
        <v>6878.85</v>
      </c>
      <c r="H16" s="265">
        <v>7069.25</v>
      </c>
      <c r="I16" s="265">
        <v>7105.4500000000007</v>
      </c>
      <c r="J16" s="265">
        <v>7164.45</v>
      </c>
      <c r="K16" s="285">
        <v>7046.45</v>
      </c>
      <c r="L16" s="285">
        <v>6951.25</v>
      </c>
      <c r="M16" s="288"/>
    </row>
    <row r="17" spans="1:13">
      <c r="A17" s="282">
        <v>8</v>
      </c>
      <c r="B17" s="263" t="s">
        <v>38</v>
      </c>
      <c r="C17" s="263">
        <v>1771.8</v>
      </c>
      <c r="D17" s="265">
        <v>1781.6000000000001</v>
      </c>
      <c r="E17" s="265">
        <v>1750.2500000000002</v>
      </c>
      <c r="F17" s="265">
        <v>1728.7</v>
      </c>
      <c r="G17" s="265">
        <v>1697.3500000000001</v>
      </c>
      <c r="H17" s="265">
        <v>1803.1500000000003</v>
      </c>
      <c r="I17" s="265">
        <v>1834.5000000000002</v>
      </c>
      <c r="J17" s="265">
        <v>1856.0500000000004</v>
      </c>
      <c r="K17" s="263">
        <v>1812.95</v>
      </c>
      <c r="L17" s="263">
        <v>1760.05</v>
      </c>
      <c r="M17" s="263">
        <v>8.2415000000000003</v>
      </c>
    </row>
    <row r="18" spans="1:13">
      <c r="A18" s="282">
        <v>9</v>
      </c>
      <c r="B18" s="263" t="s">
        <v>222</v>
      </c>
      <c r="C18" s="263">
        <v>1151.5</v>
      </c>
      <c r="D18" s="265">
        <v>1156.0333333333333</v>
      </c>
      <c r="E18" s="265">
        <v>1137.0666666666666</v>
      </c>
      <c r="F18" s="265">
        <v>1122.6333333333332</v>
      </c>
      <c r="G18" s="265">
        <v>1103.6666666666665</v>
      </c>
      <c r="H18" s="265">
        <v>1170.4666666666667</v>
      </c>
      <c r="I18" s="265">
        <v>1189.4333333333334</v>
      </c>
      <c r="J18" s="265">
        <v>1203.8666666666668</v>
      </c>
      <c r="K18" s="263">
        <v>1175</v>
      </c>
      <c r="L18" s="263">
        <v>1141.5999999999999</v>
      </c>
      <c r="M18" s="263">
        <v>4.1019699999999997</v>
      </c>
    </row>
    <row r="19" spans="1:13">
      <c r="A19" s="282">
        <v>10</v>
      </c>
      <c r="B19" s="263" t="s">
        <v>735</v>
      </c>
      <c r="C19" s="264">
        <v>1293.05</v>
      </c>
      <c r="D19" s="265">
        <v>1292.6666666666665</v>
      </c>
      <c r="E19" s="265">
        <v>1275.9833333333331</v>
      </c>
      <c r="F19" s="265">
        <v>1258.9166666666665</v>
      </c>
      <c r="G19" s="265">
        <v>1242.2333333333331</v>
      </c>
      <c r="H19" s="265">
        <v>1309.7333333333331</v>
      </c>
      <c r="I19" s="265">
        <v>1326.4166666666665</v>
      </c>
      <c r="J19" s="265">
        <v>1343.4833333333331</v>
      </c>
      <c r="K19" s="263">
        <v>1309.3499999999999</v>
      </c>
      <c r="L19" s="263">
        <v>1275.5999999999999</v>
      </c>
      <c r="M19" s="263">
        <v>5.9440299999999997</v>
      </c>
    </row>
    <row r="20" spans="1:13">
      <c r="A20" s="282">
        <v>11</v>
      </c>
      <c r="B20" s="263" t="s">
        <v>288</v>
      </c>
      <c r="C20" s="263">
        <v>14531.6</v>
      </c>
      <c r="D20" s="265">
        <v>14555.783333333333</v>
      </c>
      <c r="E20" s="265">
        <v>14425.816666666666</v>
      </c>
      <c r="F20" s="265">
        <v>14320.033333333333</v>
      </c>
      <c r="G20" s="265">
        <v>14190.066666666666</v>
      </c>
      <c r="H20" s="265">
        <v>14661.566666666666</v>
      </c>
      <c r="I20" s="265">
        <v>14791.533333333333</v>
      </c>
      <c r="J20" s="265">
        <v>14897.316666666666</v>
      </c>
      <c r="K20" s="263">
        <v>14685.75</v>
      </c>
      <c r="L20" s="263">
        <v>14450</v>
      </c>
      <c r="M20" s="263">
        <v>8.9529999999999998E-2</v>
      </c>
    </row>
    <row r="21" spans="1:13">
      <c r="A21" s="282">
        <v>12</v>
      </c>
      <c r="B21" s="263" t="s">
        <v>40</v>
      </c>
      <c r="C21" s="263">
        <v>872.55</v>
      </c>
      <c r="D21" s="265">
        <v>867.1</v>
      </c>
      <c r="E21" s="265">
        <v>857.7</v>
      </c>
      <c r="F21" s="265">
        <v>842.85</v>
      </c>
      <c r="G21" s="265">
        <v>833.45</v>
      </c>
      <c r="H21" s="265">
        <v>881.95</v>
      </c>
      <c r="I21" s="265">
        <v>891.34999999999991</v>
      </c>
      <c r="J21" s="265">
        <v>906.2</v>
      </c>
      <c r="K21" s="263">
        <v>876.5</v>
      </c>
      <c r="L21" s="263">
        <v>852.25</v>
      </c>
      <c r="M21" s="263">
        <v>51.16413</v>
      </c>
    </row>
    <row r="22" spans="1:13">
      <c r="A22" s="282">
        <v>13</v>
      </c>
      <c r="B22" s="263" t="s">
        <v>289</v>
      </c>
      <c r="C22" s="263">
        <v>1164.8499999999999</v>
      </c>
      <c r="D22" s="265">
        <v>1157.95</v>
      </c>
      <c r="E22" s="265">
        <v>1140.9000000000001</v>
      </c>
      <c r="F22" s="265">
        <v>1116.95</v>
      </c>
      <c r="G22" s="265">
        <v>1099.9000000000001</v>
      </c>
      <c r="H22" s="265">
        <v>1181.9000000000001</v>
      </c>
      <c r="I22" s="265">
        <v>1198.9499999999998</v>
      </c>
      <c r="J22" s="265">
        <v>1222.9000000000001</v>
      </c>
      <c r="K22" s="263">
        <v>1175</v>
      </c>
      <c r="L22" s="263">
        <v>1134</v>
      </c>
      <c r="M22" s="263">
        <v>5.2122599999999997</v>
      </c>
    </row>
    <row r="23" spans="1:13">
      <c r="A23" s="282">
        <v>14</v>
      </c>
      <c r="B23" s="263" t="s">
        <v>41</v>
      </c>
      <c r="C23" s="263">
        <v>720.5</v>
      </c>
      <c r="D23" s="265">
        <v>713.73333333333323</v>
      </c>
      <c r="E23" s="265">
        <v>702.76666666666642</v>
      </c>
      <c r="F23" s="265">
        <v>685.03333333333319</v>
      </c>
      <c r="G23" s="265">
        <v>674.06666666666638</v>
      </c>
      <c r="H23" s="265">
        <v>731.46666666666647</v>
      </c>
      <c r="I23" s="265">
        <v>742.43333333333339</v>
      </c>
      <c r="J23" s="265">
        <v>760.16666666666652</v>
      </c>
      <c r="K23" s="263">
        <v>724.7</v>
      </c>
      <c r="L23" s="263">
        <v>696</v>
      </c>
      <c r="M23" s="263">
        <v>114.86476999999999</v>
      </c>
    </row>
    <row r="24" spans="1:13">
      <c r="A24" s="282">
        <v>15</v>
      </c>
      <c r="B24" s="263" t="s">
        <v>833</v>
      </c>
      <c r="C24" s="263">
        <v>574.29999999999995</v>
      </c>
      <c r="D24" s="265">
        <v>562.26666666666665</v>
      </c>
      <c r="E24" s="265">
        <v>540.08333333333326</v>
      </c>
      <c r="F24" s="265">
        <v>505.86666666666656</v>
      </c>
      <c r="G24" s="265">
        <v>483.68333333333317</v>
      </c>
      <c r="H24" s="265">
        <v>596.48333333333335</v>
      </c>
      <c r="I24" s="265">
        <v>618.66666666666674</v>
      </c>
      <c r="J24" s="265">
        <v>652.88333333333344</v>
      </c>
      <c r="K24" s="263">
        <v>584.45000000000005</v>
      </c>
      <c r="L24" s="263">
        <v>528.04999999999995</v>
      </c>
      <c r="M24" s="263">
        <v>32.687989999999999</v>
      </c>
    </row>
    <row r="25" spans="1:13">
      <c r="A25" s="282">
        <v>16</v>
      </c>
      <c r="B25" s="263" t="s">
        <v>290</v>
      </c>
      <c r="C25" s="263">
        <v>781.05</v>
      </c>
      <c r="D25" s="265">
        <v>777.33333333333337</v>
      </c>
      <c r="E25" s="265">
        <v>757.26666666666677</v>
      </c>
      <c r="F25" s="265">
        <v>733.48333333333335</v>
      </c>
      <c r="G25" s="265">
        <v>713.41666666666674</v>
      </c>
      <c r="H25" s="265">
        <v>801.11666666666679</v>
      </c>
      <c r="I25" s="265">
        <v>821.18333333333339</v>
      </c>
      <c r="J25" s="265">
        <v>844.96666666666681</v>
      </c>
      <c r="K25" s="263">
        <v>797.4</v>
      </c>
      <c r="L25" s="263">
        <v>753.55</v>
      </c>
      <c r="M25" s="263">
        <v>7.6235299999999997</v>
      </c>
    </row>
    <row r="26" spans="1:13">
      <c r="A26" s="282">
        <v>17</v>
      </c>
      <c r="B26" s="263" t="s">
        <v>223</v>
      </c>
      <c r="C26" s="263">
        <v>126.75</v>
      </c>
      <c r="D26" s="265">
        <v>127.41666666666667</v>
      </c>
      <c r="E26" s="265">
        <v>124.73333333333335</v>
      </c>
      <c r="F26" s="265">
        <v>122.71666666666668</v>
      </c>
      <c r="G26" s="265">
        <v>120.03333333333336</v>
      </c>
      <c r="H26" s="265">
        <v>129.43333333333334</v>
      </c>
      <c r="I26" s="265">
        <v>132.11666666666665</v>
      </c>
      <c r="J26" s="265">
        <v>134.13333333333333</v>
      </c>
      <c r="K26" s="263">
        <v>130.1</v>
      </c>
      <c r="L26" s="263">
        <v>125.4</v>
      </c>
      <c r="M26" s="263">
        <v>35.889360000000003</v>
      </c>
    </row>
    <row r="27" spans="1:13">
      <c r="A27" s="282">
        <v>18</v>
      </c>
      <c r="B27" s="263" t="s">
        <v>224</v>
      </c>
      <c r="C27" s="263">
        <v>206.15</v>
      </c>
      <c r="D27" s="265">
        <v>203.28333333333333</v>
      </c>
      <c r="E27" s="265">
        <v>197.86666666666667</v>
      </c>
      <c r="F27" s="265">
        <v>189.58333333333334</v>
      </c>
      <c r="G27" s="265">
        <v>184.16666666666669</v>
      </c>
      <c r="H27" s="265">
        <v>211.56666666666666</v>
      </c>
      <c r="I27" s="265">
        <v>216.98333333333335</v>
      </c>
      <c r="J27" s="265">
        <v>225.26666666666665</v>
      </c>
      <c r="K27" s="263">
        <v>208.7</v>
      </c>
      <c r="L27" s="263">
        <v>195</v>
      </c>
      <c r="M27" s="263">
        <v>97.275469999999999</v>
      </c>
    </row>
    <row r="28" spans="1:13">
      <c r="A28" s="282">
        <v>19</v>
      </c>
      <c r="B28" s="263" t="s">
        <v>225</v>
      </c>
      <c r="C28" s="263">
        <v>1754.65</v>
      </c>
      <c r="D28" s="265">
        <v>1745.8666666666668</v>
      </c>
      <c r="E28" s="265">
        <v>1729.7833333333335</v>
      </c>
      <c r="F28" s="265">
        <v>1704.9166666666667</v>
      </c>
      <c r="G28" s="265">
        <v>1688.8333333333335</v>
      </c>
      <c r="H28" s="265">
        <v>1770.7333333333336</v>
      </c>
      <c r="I28" s="265">
        <v>1786.8166666666666</v>
      </c>
      <c r="J28" s="265">
        <v>1811.6833333333336</v>
      </c>
      <c r="K28" s="263">
        <v>1761.95</v>
      </c>
      <c r="L28" s="263">
        <v>1721</v>
      </c>
      <c r="M28" s="263">
        <v>0.67069000000000001</v>
      </c>
    </row>
    <row r="29" spans="1:13">
      <c r="A29" s="282">
        <v>20</v>
      </c>
      <c r="B29" s="263" t="s">
        <v>294</v>
      </c>
      <c r="C29" s="263">
        <v>935.25</v>
      </c>
      <c r="D29" s="265">
        <v>932.66666666666663</v>
      </c>
      <c r="E29" s="265">
        <v>925.33333333333326</v>
      </c>
      <c r="F29" s="265">
        <v>915.41666666666663</v>
      </c>
      <c r="G29" s="265">
        <v>908.08333333333326</v>
      </c>
      <c r="H29" s="265">
        <v>942.58333333333326</v>
      </c>
      <c r="I29" s="265">
        <v>949.91666666666652</v>
      </c>
      <c r="J29" s="265">
        <v>959.83333333333326</v>
      </c>
      <c r="K29" s="263">
        <v>940</v>
      </c>
      <c r="L29" s="263">
        <v>922.75</v>
      </c>
      <c r="M29" s="263">
        <v>2.7111100000000001</v>
      </c>
    </row>
    <row r="30" spans="1:13">
      <c r="A30" s="282">
        <v>21</v>
      </c>
      <c r="B30" s="263" t="s">
        <v>226</v>
      </c>
      <c r="C30" s="263">
        <v>2914.65</v>
      </c>
      <c r="D30" s="265">
        <v>2898.9</v>
      </c>
      <c r="E30" s="265">
        <v>2836.8</v>
      </c>
      <c r="F30" s="265">
        <v>2758.9500000000003</v>
      </c>
      <c r="G30" s="265">
        <v>2696.8500000000004</v>
      </c>
      <c r="H30" s="265">
        <v>2976.75</v>
      </c>
      <c r="I30" s="265">
        <v>3038.8499999999995</v>
      </c>
      <c r="J30" s="265">
        <v>3116.7</v>
      </c>
      <c r="K30" s="263">
        <v>2961</v>
      </c>
      <c r="L30" s="263">
        <v>2821.05</v>
      </c>
      <c r="M30" s="263">
        <v>1.89764</v>
      </c>
    </row>
    <row r="31" spans="1:13">
      <c r="A31" s="282">
        <v>22</v>
      </c>
      <c r="B31" s="263" t="s">
        <v>44</v>
      </c>
      <c r="C31" s="263">
        <v>908.25</v>
      </c>
      <c r="D31" s="265">
        <v>904.88333333333333</v>
      </c>
      <c r="E31" s="265">
        <v>899.06666666666661</v>
      </c>
      <c r="F31" s="265">
        <v>889.88333333333333</v>
      </c>
      <c r="G31" s="265">
        <v>884.06666666666661</v>
      </c>
      <c r="H31" s="265">
        <v>914.06666666666661</v>
      </c>
      <c r="I31" s="265">
        <v>919.88333333333344</v>
      </c>
      <c r="J31" s="265">
        <v>929.06666666666661</v>
      </c>
      <c r="K31" s="263">
        <v>910.7</v>
      </c>
      <c r="L31" s="263">
        <v>895.7</v>
      </c>
      <c r="M31" s="263">
        <v>7.4589499999999997</v>
      </c>
    </row>
    <row r="32" spans="1:13">
      <c r="A32" s="282">
        <v>23</v>
      </c>
      <c r="B32" s="263" t="s">
        <v>45</v>
      </c>
      <c r="C32" s="263">
        <v>278.8</v>
      </c>
      <c r="D32" s="265">
        <v>279.76666666666671</v>
      </c>
      <c r="E32" s="265">
        <v>276.13333333333344</v>
      </c>
      <c r="F32" s="265">
        <v>273.46666666666675</v>
      </c>
      <c r="G32" s="265">
        <v>269.83333333333348</v>
      </c>
      <c r="H32" s="265">
        <v>282.43333333333339</v>
      </c>
      <c r="I32" s="265">
        <v>286.06666666666672</v>
      </c>
      <c r="J32" s="265">
        <v>288.73333333333335</v>
      </c>
      <c r="K32" s="263">
        <v>283.39999999999998</v>
      </c>
      <c r="L32" s="263">
        <v>277.10000000000002</v>
      </c>
      <c r="M32" s="263">
        <v>46.574100000000001</v>
      </c>
    </row>
    <row r="33" spans="1:13">
      <c r="A33" s="282">
        <v>24</v>
      </c>
      <c r="B33" s="263" t="s">
        <v>46</v>
      </c>
      <c r="C33" s="263">
        <v>3087.3</v>
      </c>
      <c r="D33" s="265">
        <v>3102.2333333333336</v>
      </c>
      <c r="E33" s="265">
        <v>3052.4666666666672</v>
      </c>
      <c r="F33" s="265">
        <v>3017.6333333333337</v>
      </c>
      <c r="G33" s="265">
        <v>2967.8666666666672</v>
      </c>
      <c r="H33" s="265">
        <v>3137.0666666666671</v>
      </c>
      <c r="I33" s="265">
        <v>3186.8333333333335</v>
      </c>
      <c r="J33" s="265">
        <v>3221.666666666667</v>
      </c>
      <c r="K33" s="263">
        <v>3152</v>
      </c>
      <c r="L33" s="263">
        <v>3067.4</v>
      </c>
      <c r="M33" s="263">
        <v>9.4455299999999998</v>
      </c>
    </row>
    <row r="34" spans="1:13">
      <c r="A34" s="282">
        <v>25</v>
      </c>
      <c r="B34" s="263" t="s">
        <v>47</v>
      </c>
      <c r="C34" s="263">
        <v>246.35</v>
      </c>
      <c r="D34" s="265">
        <v>245.41666666666666</v>
      </c>
      <c r="E34" s="265">
        <v>242.98333333333332</v>
      </c>
      <c r="F34" s="265">
        <v>239.61666666666667</v>
      </c>
      <c r="G34" s="265">
        <v>237.18333333333334</v>
      </c>
      <c r="H34" s="265">
        <v>248.7833333333333</v>
      </c>
      <c r="I34" s="265">
        <v>251.21666666666664</v>
      </c>
      <c r="J34" s="265">
        <v>254.58333333333329</v>
      </c>
      <c r="K34" s="263">
        <v>247.85</v>
      </c>
      <c r="L34" s="263">
        <v>242.05</v>
      </c>
      <c r="M34" s="263">
        <v>70.768129999999999</v>
      </c>
    </row>
    <row r="35" spans="1:13">
      <c r="A35" s="282">
        <v>26</v>
      </c>
      <c r="B35" s="263" t="s">
        <v>48</v>
      </c>
      <c r="C35" s="263">
        <v>132.55000000000001</v>
      </c>
      <c r="D35" s="265">
        <v>131.73333333333332</v>
      </c>
      <c r="E35" s="265">
        <v>129.51666666666665</v>
      </c>
      <c r="F35" s="265">
        <v>126.48333333333332</v>
      </c>
      <c r="G35" s="265">
        <v>124.26666666666665</v>
      </c>
      <c r="H35" s="265">
        <v>134.76666666666665</v>
      </c>
      <c r="I35" s="265">
        <v>136.98333333333329</v>
      </c>
      <c r="J35" s="265">
        <v>140.01666666666665</v>
      </c>
      <c r="K35" s="263">
        <v>133.94999999999999</v>
      </c>
      <c r="L35" s="263">
        <v>128.69999999999999</v>
      </c>
      <c r="M35" s="263">
        <v>268.56241</v>
      </c>
    </row>
    <row r="36" spans="1:13">
      <c r="A36" s="282">
        <v>27</v>
      </c>
      <c r="B36" s="263" t="s">
        <v>50</v>
      </c>
      <c r="C36" s="263">
        <v>2390.4</v>
      </c>
      <c r="D36" s="265">
        <v>2383.9833333333336</v>
      </c>
      <c r="E36" s="265">
        <v>2365.416666666667</v>
      </c>
      <c r="F36" s="265">
        <v>2340.4333333333334</v>
      </c>
      <c r="G36" s="265">
        <v>2321.8666666666668</v>
      </c>
      <c r="H36" s="265">
        <v>2408.9666666666672</v>
      </c>
      <c r="I36" s="265">
        <v>2427.5333333333338</v>
      </c>
      <c r="J36" s="265">
        <v>2452.5166666666673</v>
      </c>
      <c r="K36" s="263">
        <v>2402.5500000000002</v>
      </c>
      <c r="L36" s="263">
        <v>2359</v>
      </c>
      <c r="M36" s="263">
        <v>20.33586</v>
      </c>
    </row>
    <row r="37" spans="1:13">
      <c r="A37" s="282">
        <v>28</v>
      </c>
      <c r="B37" s="263" t="s">
        <v>52</v>
      </c>
      <c r="C37" s="263">
        <v>885.9</v>
      </c>
      <c r="D37" s="265">
        <v>881.2166666666667</v>
      </c>
      <c r="E37" s="265">
        <v>873.43333333333339</v>
      </c>
      <c r="F37" s="265">
        <v>860.9666666666667</v>
      </c>
      <c r="G37" s="265">
        <v>853.18333333333339</v>
      </c>
      <c r="H37" s="265">
        <v>893.68333333333339</v>
      </c>
      <c r="I37" s="265">
        <v>901.4666666666667</v>
      </c>
      <c r="J37" s="265">
        <v>913.93333333333339</v>
      </c>
      <c r="K37" s="263">
        <v>889</v>
      </c>
      <c r="L37" s="263">
        <v>868.75</v>
      </c>
      <c r="M37" s="263">
        <v>22.319199999999999</v>
      </c>
    </row>
    <row r="38" spans="1:13">
      <c r="A38" s="282">
        <v>29</v>
      </c>
      <c r="B38" s="263" t="s">
        <v>227</v>
      </c>
      <c r="C38" s="263">
        <v>3073.5</v>
      </c>
      <c r="D38" s="265">
        <v>3021.6666666666665</v>
      </c>
      <c r="E38" s="265">
        <v>2937.333333333333</v>
      </c>
      <c r="F38" s="265">
        <v>2801.1666666666665</v>
      </c>
      <c r="G38" s="265">
        <v>2716.833333333333</v>
      </c>
      <c r="H38" s="265">
        <v>3157.833333333333</v>
      </c>
      <c r="I38" s="265">
        <v>3242.1666666666661</v>
      </c>
      <c r="J38" s="265">
        <v>3378.333333333333</v>
      </c>
      <c r="K38" s="263">
        <v>3106</v>
      </c>
      <c r="L38" s="263">
        <v>2885.5</v>
      </c>
      <c r="M38" s="263">
        <v>7.2142600000000003</v>
      </c>
    </row>
    <row r="39" spans="1:13">
      <c r="A39" s="282">
        <v>30</v>
      </c>
      <c r="B39" s="263" t="s">
        <v>54</v>
      </c>
      <c r="C39" s="263">
        <v>731.25</v>
      </c>
      <c r="D39" s="265">
        <v>731.25</v>
      </c>
      <c r="E39" s="265">
        <v>722</v>
      </c>
      <c r="F39" s="265">
        <v>712.75</v>
      </c>
      <c r="G39" s="265">
        <v>703.5</v>
      </c>
      <c r="H39" s="265">
        <v>740.5</v>
      </c>
      <c r="I39" s="265">
        <v>749.75</v>
      </c>
      <c r="J39" s="265">
        <v>759</v>
      </c>
      <c r="K39" s="263">
        <v>740.5</v>
      </c>
      <c r="L39" s="263">
        <v>722</v>
      </c>
      <c r="M39" s="263">
        <v>145.03452999999999</v>
      </c>
    </row>
    <row r="40" spans="1:13">
      <c r="A40" s="282">
        <v>31</v>
      </c>
      <c r="B40" s="263" t="s">
        <v>55</v>
      </c>
      <c r="C40" s="263">
        <v>3944.05</v>
      </c>
      <c r="D40" s="265">
        <v>3895.9</v>
      </c>
      <c r="E40" s="265">
        <v>3829.65</v>
      </c>
      <c r="F40" s="265">
        <v>3715.25</v>
      </c>
      <c r="G40" s="265">
        <v>3649</v>
      </c>
      <c r="H40" s="265">
        <v>4010.3</v>
      </c>
      <c r="I40" s="265">
        <v>4076.55</v>
      </c>
      <c r="J40" s="265">
        <v>4190.9500000000007</v>
      </c>
      <c r="K40" s="263">
        <v>3962.15</v>
      </c>
      <c r="L40" s="263">
        <v>3781.5</v>
      </c>
      <c r="M40" s="263">
        <v>7.3584699999999996</v>
      </c>
    </row>
    <row r="41" spans="1:13">
      <c r="A41" s="282">
        <v>32</v>
      </c>
      <c r="B41" s="263" t="s">
        <v>58</v>
      </c>
      <c r="C41" s="263">
        <v>5316.3</v>
      </c>
      <c r="D41" s="265">
        <v>5329.45</v>
      </c>
      <c r="E41" s="265">
        <v>5248.9</v>
      </c>
      <c r="F41" s="265">
        <v>5181.5</v>
      </c>
      <c r="G41" s="265">
        <v>5100.95</v>
      </c>
      <c r="H41" s="265">
        <v>5396.8499999999995</v>
      </c>
      <c r="I41" s="265">
        <v>5477.4000000000005</v>
      </c>
      <c r="J41" s="265">
        <v>5544.7999999999993</v>
      </c>
      <c r="K41" s="263">
        <v>5410</v>
      </c>
      <c r="L41" s="263">
        <v>5262.05</v>
      </c>
      <c r="M41" s="263">
        <v>22.08634</v>
      </c>
    </row>
    <row r="42" spans="1:13">
      <c r="A42" s="282">
        <v>33</v>
      </c>
      <c r="B42" s="263" t="s">
        <v>57</v>
      </c>
      <c r="C42" s="263">
        <v>9877</v>
      </c>
      <c r="D42" s="265">
        <v>9873.6999999999989</v>
      </c>
      <c r="E42" s="265">
        <v>9782.3999999999978</v>
      </c>
      <c r="F42" s="265">
        <v>9687.7999999999993</v>
      </c>
      <c r="G42" s="265">
        <v>9596.4999999999982</v>
      </c>
      <c r="H42" s="265">
        <v>9968.2999999999975</v>
      </c>
      <c r="I42" s="265">
        <v>10059.599999999997</v>
      </c>
      <c r="J42" s="265">
        <v>10154.199999999997</v>
      </c>
      <c r="K42" s="263">
        <v>9965</v>
      </c>
      <c r="L42" s="263">
        <v>9779.1</v>
      </c>
      <c r="M42" s="263">
        <v>2.9700099999999998</v>
      </c>
    </row>
    <row r="43" spans="1:13">
      <c r="A43" s="282">
        <v>34</v>
      </c>
      <c r="B43" s="263" t="s">
        <v>228</v>
      </c>
      <c r="C43" s="263">
        <v>3684.15</v>
      </c>
      <c r="D43" s="265">
        <v>3658.2166666666667</v>
      </c>
      <c r="E43" s="265">
        <v>3620.9333333333334</v>
      </c>
      <c r="F43" s="265">
        <v>3557.7166666666667</v>
      </c>
      <c r="G43" s="265">
        <v>3520.4333333333334</v>
      </c>
      <c r="H43" s="265">
        <v>3721.4333333333334</v>
      </c>
      <c r="I43" s="265">
        <v>3758.7166666666672</v>
      </c>
      <c r="J43" s="265">
        <v>3821.9333333333334</v>
      </c>
      <c r="K43" s="263">
        <v>3695.5</v>
      </c>
      <c r="L43" s="263">
        <v>3595</v>
      </c>
      <c r="M43" s="263">
        <v>0.23336000000000001</v>
      </c>
    </row>
    <row r="44" spans="1:13">
      <c r="A44" s="282">
        <v>35</v>
      </c>
      <c r="B44" s="263" t="s">
        <v>59</v>
      </c>
      <c r="C44" s="263">
        <v>1627.55</v>
      </c>
      <c r="D44" s="265">
        <v>1612.5333333333335</v>
      </c>
      <c r="E44" s="265">
        <v>1595.0666666666671</v>
      </c>
      <c r="F44" s="265">
        <v>1562.5833333333335</v>
      </c>
      <c r="G44" s="265">
        <v>1545.116666666667</v>
      </c>
      <c r="H44" s="265">
        <v>1645.0166666666671</v>
      </c>
      <c r="I44" s="265">
        <v>1662.4833333333338</v>
      </c>
      <c r="J44" s="265">
        <v>1694.9666666666672</v>
      </c>
      <c r="K44" s="263">
        <v>1630</v>
      </c>
      <c r="L44" s="263">
        <v>1580.05</v>
      </c>
      <c r="M44" s="263">
        <v>7.4811300000000003</v>
      </c>
    </row>
    <row r="45" spans="1:13">
      <c r="A45" s="282">
        <v>36</v>
      </c>
      <c r="B45" s="263" t="s">
        <v>229</v>
      </c>
      <c r="C45" s="263">
        <v>345.2</v>
      </c>
      <c r="D45" s="265">
        <v>343.5</v>
      </c>
      <c r="E45" s="265">
        <v>339.7</v>
      </c>
      <c r="F45" s="265">
        <v>334.2</v>
      </c>
      <c r="G45" s="265">
        <v>330.4</v>
      </c>
      <c r="H45" s="265">
        <v>349</v>
      </c>
      <c r="I45" s="265">
        <v>352.79999999999995</v>
      </c>
      <c r="J45" s="265">
        <v>358.3</v>
      </c>
      <c r="K45" s="263">
        <v>347.3</v>
      </c>
      <c r="L45" s="263">
        <v>338</v>
      </c>
      <c r="M45" s="263">
        <v>49.295319999999997</v>
      </c>
    </row>
    <row r="46" spans="1:13">
      <c r="A46" s="282">
        <v>37</v>
      </c>
      <c r="B46" s="263" t="s">
        <v>60</v>
      </c>
      <c r="C46" s="263">
        <v>83.3</v>
      </c>
      <c r="D46" s="265">
        <v>83.866666666666674</v>
      </c>
      <c r="E46" s="265">
        <v>82.483333333333348</v>
      </c>
      <c r="F46" s="265">
        <v>81.666666666666671</v>
      </c>
      <c r="G46" s="265">
        <v>80.283333333333346</v>
      </c>
      <c r="H46" s="265">
        <v>84.683333333333351</v>
      </c>
      <c r="I46" s="265">
        <v>86.066666666666677</v>
      </c>
      <c r="J46" s="265">
        <v>86.883333333333354</v>
      </c>
      <c r="K46" s="263">
        <v>85.25</v>
      </c>
      <c r="L46" s="263">
        <v>83.05</v>
      </c>
      <c r="M46" s="263">
        <v>391.47694000000001</v>
      </c>
    </row>
    <row r="47" spans="1:13">
      <c r="A47" s="282">
        <v>38</v>
      </c>
      <c r="B47" s="263" t="s">
        <v>61</v>
      </c>
      <c r="C47" s="263">
        <v>80.400000000000006</v>
      </c>
      <c r="D47" s="265">
        <v>81.033333333333331</v>
      </c>
      <c r="E47" s="265">
        <v>79.466666666666669</v>
      </c>
      <c r="F47" s="265">
        <v>78.533333333333331</v>
      </c>
      <c r="G47" s="265">
        <v>76.966666666666669</v>
      </c>
      <c r="H47" s="265">
        <v>81.966666666666669</v>
      </c>
      <c r="I47" s="265">
        <v>83.533333333333331</v>
      </c>
      <c r="J47" s="265">
        <v>84.466666666666669</v>
      </c>
      <c r="K47" s="263">
        <v>82.6</v>
      </c>
      <c r="L47" s="263">
        <v>80.099999999999994</v>
      </c>
      <c r="M47" s="263">
        <v>41.794260000000001</v>
      </c>
    </row>
    <row r="48" spans="1:13">
      <c r="A48" s="282">
        <v>39</v>
      </c>
      <c r="B48" s="263" t="s">
        <v>62</v>
      </c>
      <c r="C48" s="263">
        <v>1494.95</v>
      </c>
      <c r="D48" s="265">
        <v>1487.3333333333333</v>
      </c>
      <c r="E48" s="265">
        <v>1474.6666666666665</v>
      </c>
      <c r="F48" s="265">
        <v>1454.3833333333332</v>
      </c>
      <c r="G48" s="265">
        <v>1441.7166666666665</v>
      </c>
      <c r="H48" s="265">
        <v>1507.6166666666666</v>
      </c>
      <c r="I48" s="265">
        <v>1520.2833333333331</v>
      </c>
      <c r="J48" s="265">
        <v>1540.5666666666666</v>
      </c>
      <c r="K48" s="263">
        <v>1500</v>
      </c>
      <c r="L48" s="263">
        <v>1467.05</v>
      </c>
      <c r="M48" s="263">
        <v>4.5217499999999999</v>
      </c>
    </row>
    <row r="49" spans="1:13">
      <c r="A49" s="282">
        <v>40</v>
      </c>
      <c r="B49" s="263" t="s">
        <v>65</v>
      </c>
      <c r="C49" s="263">
        <v>713.3</v>
      </c>
      <c r="D49" s="265">
        <v>713.86666666666667</v>
      </c>
      <c r="E49" s="265">
        <v>702.73333333333335</v>
      </c>
      <c r="F49" s="265">
        <v>692.16666666666663</v>
      </c>
      <c r="G49" s="265">
        <v>681.0333333333333</v>
      </c>
      <c r="H49" s="265">
        <v>724.43333333333339</v>
      </c>
      <c r="I49" s="265">
        <v>735.56666666666683</v>
      </c>
      <c r="J49" s="265">
        <v>746.13333333333344</v>
      </c>
      <c r="K49" s="263">
        <v>725</v>
      </c>
      <c r="L49" s="263">
        <v>703.3</v>
      </c>
      <c r="M49" s="263">
        <v>12.30175</v>
      </c>
    </row>
    <row r="50" spans="1:13">
      <c r="A50" s="282">
        <v>41</v>
      </c>
      <c r="B50" s="263" t="s">
        <v>64</v>
      </c>
      <c r="C50" s="263">
        <v>151.5</v>
      </c>
      <c r="D50" s="265">
        <v>150.51666666666668</v>
      </c>
      <c r="E50" s="265">
        <v>147.48333333333335</v>
      </c>
      <c r="F50" s="265">
        <v>143.46666666666667</v>
      </c>
      <c r="G50" s="265">
        <v>140.43333333333334</v>
      </c>
      <c r="H50" s="265">
        <v>154.53333333333336</v>
      </c>
      <c r="I50" s="265">
        <v>157.56666666666672</v>
      </c>
      <c r="J50" s="265">
        <v>161.58333333333337</v>
      </c>
      <c r="K50" s="263">
        <v>153.55000000000001</v>
      </c>
      <c r="L50" s="263">
        <v>146.5</v>
      </c>
      <c r="M50" s="263">
        <v>355.63722000000001</v>
      </c>
    </row>
    <row r="51" spans="1:13">
      <c r="A51" s="282">
        <v>42</v>
      </c>
      <c r="B51" s="263" t="s">
        <v>66</v>
      </c>
      <c r="C51" s="263">
        <v>636.65</v>
      </c>
      <c r="D51" s="265">
        <v>633.48333333333323</v>
      </c>
      <c r="E51" s="265">
        <v>619.81666666666649</v>
      </c>
      <c r="F51" s="265">
        <v>602.98333333333323</v>
      </c>
      <c r="G51" s="265">
        <v>589.31666666666649</v>
      </c>
      <c r="H51" s="265">
        <v>650.31666666666649</v>
      </c>
      <c r="I51" s="265">
        <v>663.98333333333323</v>
      </c>
      <c r="J51" s="265">
        <v>680.81666666666649</v>
      </c>
      <c r="K51" s="263">
        <v>647.15</v>
      </c>
      <c r="L51" s="263">
        <v>616.65</v>
      </c>
      <c r="M51" s="263">
        <v>33.056600000000003</v>
      </c>
    </row>
    <row r="52" spans="1:13">
      <c r="A52" s="282">
        <v>43</v>
      </c>
      <c r="B52" s="263" t="s">
        <v>69</v>
      </c>
      <c r="C52" s="263">
        <v>51.75</v>
      </c>
      <c r="D52" s="265">
        <v>51.066666666666663</v>
      </c>
      <c r="E52" s="265">
        <v>49.933333333333323</v>
      </c>
      <c r="F52" s="265">
        <v>48.11666666666666</v>
      </c>
      <c r="G52" s="265">
        <v>46.98333333333332</v>
      </c>
      <c r="H52" s="265">
        <v>52.883333333333326</v>
      </c>
      <c r="I52" s="265">
        <v>54.016666666666666</v>
      </c>
      <c r="J52" s="265">
        <v>55.833333333333329</v>
      </c>
      <c r="K52" s="263">
        <v>52.2</v>
      </c>
      <c r="L52" s="263">
        <v>49.25</v>
      </c>
      <c r="M52" s="263">
        <v>1523.93453</v>
      </c>
    </row>
    <row r="53" spans="1:13">
      <c r="A53" s="282">
        <v>44</v>
      </c>
      <c r="B53" s="263" t="s">
        <v>73</v>
      </c>
      <c r="C53" s="263">
        <v>469</v>
      </c>
      <c r="D53" s="265">
        <v>471.13333333333338</v>
      </c>
      <c r="E53" s="265">
        <v>459.86666666666679</v>
      </c>
      <c r="F53" s="265">
        <v>450.73333333333341</v>
      </c>
      <c r="G53" s="265">
        <v>439.46666666666681</v>
      </c>
      <c r="H53" s="265">
        <v>480.26666666666677</v>
      </c>
      <c r="I53" s="265">
        <v>491.5333333333333</v>
      </c>
      <c r="J53" s="265">
        <v>500.66666666666674</v>
      </c>
      <c r="K53" s="263">
        <v>482.4</v>
      </c>
      <c r="L53" s="263">
        <v>462</v>
      </c>
      <c r="M53" s="263">
        <v>266.00333000000001</v>
      </c>
    </row>
    <row r="54" spans="1:13">
      <c r="A54" s="282">
        <v>45</v>
      </c>
      <c r="B54" s="263" t="s">
        <v>68</v>
      </c>
      <c r="C54" s="263">
        <v>541.20000000000005</v>
      </c>
      <c r="D54" s="265">
        <v>538.01666666666677</v>
      </c>
      <c r="E54" s="265">
        <v>532.03333333333353</v>
      </c>
      <c r="F54" s="265">
        <v>522.86666666666679</v>
      </c>
      <c r="G54" s="265">
        <v>516.88333333333355</v>
      </c>
      <c r="H54" s="265">
        <v>547.18333333333351</v>
      </c>
      <c r="I54" s="265">
        <v>553.16666666666686</v>
      </c>
      <c r="J54" s="265">
        <v>562.33333333333348</v>
      </c>
      <c r="K54" s="263">
        <v>544</v>
      </c>
      <c r="L54" s="263">
        <v>528.85</v>
      </c>
      <c r="M54" s="263">
        <v>300.58411000000001</v>
      </c>
    </row>
    <row r="55" spans="1:13">
      <c r="A55" s="282">
        <v>46</v>
      </c>
      <c r="B55" s="263" t="s">
        <v>70</v>
      </c>
      <c r="C55" s="263">
        <v>398</v>
      </c>
      <c r="D55" s="265">
        <v>396.66666666666669</v>
      </c>
      <c r="E55" s="265">
        <v>393.43333333333339</v>
      </c>
      <c r="F55" s="265">
        <v>388.86666666666673</v>
      </c>
      <c r="G55" s="265">
        <v>385.63333333333344</v>
      </c>
      <c r="H55" s="265">
        <v>401.23333333333335</v>
      </c>
      <c r="I55" s="265">
        <v>404.46666666666658</v>
      </c>
      <c r="J55" s="265">
        <v>409.0333333333333</v>
      </c>
      <c r="K55" s="263">
        <v>399.9</v>
      </c>
      <c r="L55" s="263">
        <v>392.1</v>
      </c>
      <c r="M55" s="263">
        <v>27.699280000000002</v>
      </c>
    </row>
    <row r="56" spans="1:13">
      <c r="A56" s="282">
        <v>47</v>
      </c>
      <c r="B56" s="263" t="s">
        <v>230</v>
      </c>
      <c r="C56" s="263">
        <v>1194.5</v>
      </c>
      <c r="D56" s="265">
        <v>1193.6833333333334</v>
      </c>
      <c r="E56" s="265">
        <v>1152.3666666666668</v>
      </c>
      <c r="F56" s="265">
        <v>1110.2333333333333</v>
      </c>
      <c r="G56" s="265">
        <v>1068.9166666666667</v>
      </c>
      <c r="H56" s="265">
        <v>1235.8166666666668</v>
      </c>
      <c r="I56" s="265">
        <v>1277.1333333333334</v>
      </c>
      <c r="J56" s="265">
        <v>1319.2666666666669</v>
      </c>
      <c r="K56" s="263">
        <v>1235</v>
      </c>
      <c r="L56" s="263">
        <v>1151.55</v>
      </c>
      <c r="M56" s="263">
        <v>1.44567</v>
      </c>
    </row>
    <row r="57" spans="1:13">
      <c r="A57" s="282">
        <v>48</v>
      </c>
      <c r="B57" s="263" t="s">
        <v>71</v>
      </c>
      <c r="C57" s="263">
        <v>15449.9</v>
      </c>
      <c r="D57" s="265">
        <v>15383.300000000001</v>
      </c>
      <c r="E57" s="265">
        <v>15266.600000000002</v>
      </c>
      <c r="F57" s="265">
        <v>15083.300000000001</v>
      </c>
      <c r="G57" s="265">
        <v>14966.600000000002</v>
      </c>
      <c r="H57" s="265">
        <v>15566.600000000002</v>
      </c>
      <c r="I57" s="265">
        <v>15683.300000000003</v>
      </c>
      <c r="J57" s="265">
        <v>15866.600000000002</v>
      </c>
      <c r="K57" s="263">
        <v>15500</v>
      </c>
      <c r="L57" s="263">
        <v>15200</v>
      </c>
      <c r="M57" s="263">
        <v>0.39279999999999998</v>
      </c>
    </row>
    <row r="58" spans="1:13">
      <c r="A58" s="282">
        <v>49</v>
      </c>
      <c r="B58" s="263" t="s">
        <v>74</v>
      </c>
      <c r="C58" s="263">
        <v>3447.95</v>
      </c>
      <c r="D58" s="265">
        <v>3430.9833333333336</v>
      </c>
      <c r="E58" s="265">
        <v>3411.9666666666672</v>
      </c>
      <c r="F58" s="265">
        <v>3375.9833333333336</v>
      </c>
      <c r="G58" s="265">
        <v>3356.9666666666672</v>
      </c>
      <c r="H58" s="265">
        <v>3466.9666666666672</v>
      </c>
      <c r="I58" s="265">
        <v>3485.9833333333336</v>
      </c>
      <c r="J58" s="265">
        <v>3521.9666666666672</v>
      </c>
      <c r="K58" s="263">
        <v>3450</v>
      </c>
      <c r="L58" s="263">
        <v>3395</v>
      </c>
      <c r="M58" s="263">
        <v>3.83968</v>
      </c>
    </row>
    <row r="59" spans="1:13">
      <c r="A59" s="282">
        <v>50</v>
      </c>
      <c r="B59" s="263" t="s">
        <v>80</v>
      </c>
      <c r="C59" s="263">
        <v>619.9</v>
      </c>
      <c r="D59" s="265">
        <v>622.86666666666667</v>
      </c>
      <c r="E59" s="265">
        <v>615.73333333333335</v>
      </c>
      <c r="F59" s="265">
        <v>611.56666666666672</v>
      </c>
      <c r="G59" s="265">
        <v>604.43333333333339</v>
      </c>
      <c r="H59" s="265">
        <v>627.0333333333333</v>
      </c>
      <c r="I59" s="265">
        <v>634.16666666666674</v>
      </c>
      <c r="J59" s="265">
        <v>638.33333333333326</v>
      </c>
      <c r="K59" s="263">
        <v>630</v>
      </c>
      <c r="L59" s="263">
        <v>618.70000000000005</v>
      </c>
      <c r="M59" s="263">
        <v>10.06019</v>
      </c>
    </row>
    <row r="60" spans="1:13">
      <c r="A60" s="282">
        <v>51</v>
      </c>
      <c r="B60" s="263" t="s">
        <v>75</v>
      </c>
      <c r="C60" s="263">
        <v>441.2</v>
      </c>
      <c r="D60" s="265">
        <v>439.5333333333333</v>
      </c>
      <c r="E60" s="265">
        <v>436.56666666666661</v>
      </c>
      <c r="F60" s="265">
        <v>431.93333333333328</v>
      </c>
      <c r="G60" s="265">
        <v>428.96666666666658</v>
      </c>
      <c r="H60" s="265">
        <v>444.16666666666663</v>
      </c>
      <c r="I60" s="265">
        <v>447.13333333333333</v>
      </c>
      <c r="J60" s="265">
        <v>451.76666666666665</v>
      </c>
      <c r="K60" s="263">
        <v>442.5</v>
      </c>
      <c r="L60" s="263">
        <v>434.9</v>
      </c>
      <c r="M60" s="263">
        <v>13.06991</v>
      </c>
    </row>
    <row r="61" spans="1:13">
      <c r="A61" s="282">
        <v>52</v>
      </c>
      <c r="B61" s="263" t="s">
        <v>76</v>
      </c>
      <c r="C61" s="263">
        <v>158.75</v>
      </c>
      <c r="D61" s="265">
        <v>159.28333333333333</v>
      </c>
      <c r="E61" s="265">
        <v>156.36666666666667</v>
      </c>
      <c r="F61" s="265">
        <v>153.98333333333335</v>
      </c>
      <c r="G61" s="265">
        <v>151.06666666666669</v>
      </c>
      <c r="H61" s="265">
        <v>161.66666666666666</v>
      </c>
      <c r="I61" s="265">
        <v>164.58333333333334</v>
      </c>
      <c r="J61" s="265">
        <v>166.96666666666664</v>
      </c>
      <c r="K61" s="263">
        <v>162.19999999999999</v>
      </c>
      <c r="L61" s="263">
        <v>156.9</v>
      </c>
      <c r="M61" s="263">
        <v>178.16299000000001</v>
      </c>
    </row>
    <row r="62" spans="1:13">
      <c r="A62" s="282">
        <v>53</v>
      </c>
      <c r="B62" s="263" t="s">
        <v>77</v>
      </c>
      <c r="C62" s="263">
        <v>138</v>
      </c>
      <c r="D62" s="265">
        <v>137.76666666666668</v>
      </c>
      <c r="E62" s="265">
        <v>135.73333333333335</v>
      </c>
      <c r="F62" s="265">
        <v>133.46666666666667</v>
      </c>
      <c r="G62" s="265">
        <v>131.43333333333334</v>
      </c>
      <c r="H62" s="265">
        <v>140.03333333333336</v>
      </c>
      <c r="I62" s="265">
        <v>142.06666666666672</v>
      </c>
      <c r="J62" s="265">
        <v>144.33333333333337</v>
      </c>
      <c r="K62" s="263">
        <v>139.80000000000001</v>
      </c>
      <c r="L62" s="263">
        <v>135.5</v>
      </c>
      <c r="M62" s="263">
        <v>29.837330000000001</v>
      </c>
    </row>
    <row r="63" spans="1:13">
      <c r="A63" s="282">
        <v>54</v>
      </c>
      <c r="B63" s="263" t="s">
        <v>81</v>
      </c>
      <c r="C63" s="263">
        <v>538.54999999999995</v>
      </c>
      <c r="D63" s="265">
        <v>534.1</v>
      </c>
      <c r="E63" s="265">
        <v>528.25</v>
      </c>
      <c r="F63" s="265">
        <v>517.94999999999993</v>
      </c>
      <c r="G63" s="265">
        <v>512.09999999999991</v>
      </c>
      <c r="H63" s="265">
        <v>544.40000000000009</v>
      </c>
      <c r="I63" s="265">
        <v>550.25000000000023</v>
      </c>
      <c r="J63" s="265">
        <v>560.55000000000018</v>
      </c>
      <c r="K63" s="263">
        <v>539.95000000000005</v>
      </c>
      <c r="L63" s="263">
        <v>523.79999999999995</v>
      </c>
      <c r="M63" s="263">
        <v>31.64565</v>
      </c>
    </row>
    <row r="64" spans="1:13">
      <c r="A64" s="282">
        <v>55</v>
      </c>
      <c r="B64" s="263" t="s">
        <v>82</v>
      </c>
      <c r="C64" s="263">
        <v>811.8</v>
      </c>
      <c r="D64" s="265">
        <v>805.86666666666667</v>
      </c>
      <c r="E64" s="265">
        <v>796.73333333333335</v>
      </c>
      <c r="F64" s="265">
        <v>781.66666666666663</v>
      </c>
      <c r="G64" s="265">
        <v>772.5333333333333</v>
      </c>
      <c r="H64" s="265">
        <v>820.93333333333339</v>
      </c>
      <c r="I64" s="265">
        <v>830.06666666666683</v>
      </c>
      <c r="J64" s="265">
        <v>845.13333333333344</v>
      </c>
      <c r="K64" s="263">
        <v>815</v>
      </c>
      <c r="L64" s="263">
        <v>790.8</v>
      </c>
      <c r="M64" s="263">
        <v>42.751660000000001</v>
      </c>
    </row>
    <row r="65" spans="1:13">
      <c r="A65" s="282">
        <v>56</v>
      </c>
      <c r="B65" s="263" t="s">
        <v>231</v>
      </c>
      <c r="C65" s="263">
        <v>175.6</v>
      </c>
      <c r="D65" s="265">
        <v>174.80000000000004</v>
      </c>
      <c r="E65" s="265">
        <v>170.35000000000008</v>
      </c>
      <c r="F65" s="265">
        <v>165.10000000000005</v>
      </c>
      <c r="G65" s="265">
        <v>160.65000000000009</v>
      </c>
      <c r="H65" s="265">
        <v>180.05000000000007</v>
      </c>
      <c r="I65" s="265">
        <v>184.50000000000006</v>
      </c>
      <c r="J65" s="265">
        <v>189.75000000000006</v>
      </c>
      <c r="K65" s="263">
        <v>179.25</v>
      </c>
      <c r="L65" s="263">
        <v>169.55</v>
      </c>
      <c r="M65" s="263">
        <v>68.638949999999994</v>
      </c>
    </row>
    <row r="66" spans="1:13">
      <c r="A66" s="282">
        <v>57</v>
      </c>
      <c r="B66" s="263" t="s">
        <v>83</v>
      </c>
      <c r="C66" s="263">
        <v>153.4</v>
      </c>
      <c r="D66" s="265">
        <v>154.01666666666668</v>
      </c>
      <c r="E66" s="265">
        <v>151.88333333333335</v>
      </c>
      <c r="F66" s="265">
        <v>150.36666666666667</v>
      </c>
      <c r="G66" s="265">
        <v>148.23333333333335</v>
      </c>
      <c r="H66" s="265">
        <v>155.53333333333336</v>
      </c>
      <c r="I66" s="265">
        <v>157.66666666666669</v>
      </c>
      <c r="J66" s="265">
        <v>159.18333333333337</v>
      </c>
      <c r="K66" s="263">
        <v>156.15</v>
      </c>
      <c r="L66" s="263">
        <v>152.5</v>
      </c>
      <c r="M66" s="263">
        <v>175.65134</v>
      </c>
    </row>
    <row r="67" spans="1:13">
      <c r="A67" s="282">
        <v>58</v>
      </c>
      <c r="B67" s="263" t="s">
        <v>823</v>
      </c>
      <c r="C67" s="263">
        <v>2601.3000000000002</v>
      </c>
      <c r="D67" s="265">
        <v>2580.4500000000003</v>
      </c>
      <c r="E67" s="265">
        <v>2541.9000000000005</v>
      </c>
      <c r="F67" s="265">
        <v>2482.5000000000005</v>
      </c>
      <c r="G67" s="265">
        <v>2443.9500000000007</v>
      </c>
      <c r="H67" s="265">
        <v>2639.8500000000004</v>
      </c>
      <c r="I67" s="265">
        <v>2678.4000000000005</v>
      </c>
      <c r="J67" s="265">
        <v>2737.8</v>
      </c>
      <c r="K67" s="263">
        <v>2619</v>
      </c>
      <c r="L67" s="263">
        <v>2521.0500000000002</v>
      </c>
      <c r="M67" s="263">
        <v>2.8631500000000001</v>
      </c>
    </row>
    <row r="68" spans="1:13">
      <c r="A68" s="282">
        <v>59</v>
      </c>
      <c r="B68" s="263" t="s">
        <v>84</v>
      </c>
      <c r="C68" s="263">
        <v>1602.15</v>
      </c>
      <c r="D68" s="265">
        <v>1597.0666666666666</v>
      </c>
      <c r="E68" s="265">
        <v>1588.6333333333332</v>
      </c>
      <c r="F68" s="265">
        <v>1575.1166666666666</v>
      </c>
      <c r="G68" s="265">
        <v>1566.6833333333332</v>
      </c>
      <c r="H68" s="265">
        <v>1610.5833333333333</v>
      </c>
      <c r="I68" s="265">
        <v>1619.0166666666667</v>
      </c>
      <c r="J68" s="265">
        <v>1632.5333333333333</v>
      </c>
      <c r="K68" s="263">
        <v>1605.5</v>
      </c>
      <c r="L68" s="263">
        <v>1583.55</v>
      </c>
      <c r="M68" s="263">
        <v>3.9237700000000002</v>
      </c>
    </row>
    <row r="69" spans="1:13">
      <c r="A69" s="282">
        <v>60</v>
      </c>
      <c r="B69" s="263" t="s">
        <v>85</v>
      </c>
      <c r="C69" s="263">
        <v>572.29999999999995</v>
      </c>
      <c r="D69" s="265">
        <v>574.30000000000007</v>
      </c>
      <c r="E69" s="265">
        <v>566.60000000000014</v>
      </c>
      <c r="F69" s="265">
        <v>560.90000000000009</v>
      </c>
      <c r="G69" s="265">
        <v>553.20000000000016</v>
      </c>
      <c r="H69" s="265">
        <v>580.00000000000011</v>
      </c>
      <c r="I69" s="265">
        <v>587.70000000000016</v>
      </c>
      <c r="J69" s="265">
        <v>593.40000000000009</v>
      </c>
      <c r="K69" s="263">
        <v>582</v>
      </c>
      <c r="L69" s="263">
        <v>568.6</v>
      </c>
      <c r="M69" s="263">
        <v>24.100110000000001</v>
      </c>
    </row>
    <row r="70" spans="1:13">
      <c r="A70" s="282">
        <v>61</v>
      </c>
      <c r="B70" s="263" t="s">
        <v>232</v>
      </c>
      <c r="C70" s="263">
        <v>782.15</v>
      </c>
      <c r="D70" s="265">
        <v>783.06666666666661</v>
      </c>
      <c r="E70" s="265">
        <v>774.33333333333326</v>
      </c>
      <c r="F70" s="265">
        <v>766.51666666666665</v>
      </c>
      <c r="G70" s="265">
        <v>757.7833333333333</v>
      </c>
      <c r="H70" s="265">
        <v>790.88333333333321</v>
      </c>
      <c r="I70" s="265">
        <v>799.61666666666656</v>
      </c>
      <c r="J70" s="265">
        <v>807.43333333333317</v>
      </c>
      <c r="K70" s="263">
        <v>791.8</v>
      </c>
      <c r="L70" s="263">
        <v>775.25</v>
      </c>
      <c r="M70" s="263">
        <v>2.4820500000000001</v>
      </c>
    </row>
    <row r="71" spans="1:13">
      <c r="A71" s="282">
        <v>62</v>
      </c>
      <c r="B71" s="263" t="s">
        <v>233</v>
      </c>
      <c r="C71" s="263">
        <v>387.4</v>
      </c>
      <c r="D71" s="265">
        <v>386.66666666666669</v>
      </c>
      <c r="E71" s="265">
        <v>383.03333333333336</v>
      </c>
      <c r="F71" s="265">
        <v>378.66666666666669</v>
      </c>
      <c r="G71" s="265">
        <v>375.03333333333336</v>
      </c>
      <c r="H71" s="265">
        <v>391.03333333333336</v>
      </c>
      <c r="I71" s="265">
        <v>394.66666666666669</v>
      </c>
      <c r="J71" s="265">
        <v>399.03333333333336</v>
      </c>
      <c r="K71" s="263">
        <v>390.3</v>
      </c>
      <c r="L71" s="263">
        <v>382.3</v>
      </c>
      <c r="M71" s="263">
        <v>24.174849999999999</v>
      </c>
    </row>
    <row r="72" spans="1:13">
      <c r="A72" s="282">
        <v>63</v>
      </c>
      <c r="B72" s="263" t="s">
        <v>86</v>
      </c>
      <c r="C72" s="263">
        <v>818.45</v>
      </c>
      <c r="D72" s="265">
        <v>816.30000000000007</v>
      </c>
      <c r="E72" s="265">
        <v>805.75000000000011</v>
      </c>
      <c r="F72" s="265">
        <v>793.05000000000007</v>
      </c>
      <c r="G72" s="265">
        <v>782.50000000000011</v>
      </c>
      <c r="H72" s="265">
        <v>829.00000000000011</v>
      </c>
      <c r="I72" s="265">
        <v>839.55000000000007</v>
      </c>
      <c r="J72" s="265">
        <v>852.25000000000011</v>
      </c>
      <c r="K72" s="263">
        <v>826.85</v>
      </c>
      <c r="L72" s="263">
        <v>803.6</v>
      </c>
      <c r="M72" s="263">
        <v>15.616059999999999</v>
      </c>
    </row>
    <row r="73" spans="1:13">
      <c r="A73" s="282">
        <v>64</v>
      </c>
      <c r="B73" s="263" t="s">
        <v>92</v>
      </c>
      <c r="C73" s="263">
        <v>313.60000000000002</v>
      </c>
      <c r="D73" s="265">
        <v>312.0333333333333</v>
      </c>
      <c r="E73" s="265">
        <v>309.11666666666662</v>
      </c>
      <c r="F73" s="265">
        <v>304.63333333333333</v>
      </c>
      <c r="G73" s="265">
        <v>301.71666666666664</v>
      </c>
      <c r="H73" s="265">
        <v>316.51666666666659</v>
      </c>
      <c r="I73" s="265">
        <v>319.43333333333334</v>
      </c>
      <c r="J73" s="265">
        <v>323.91666666666657</v>
      </c>
      <c r="K73" s="263">
        <v>314.95</v>
      </c>
      <c r="L73" s="263">
        <v>307.55</v>
      </c>
      <c r="M73" s="263">
        <v>84.293329999999997</v>
      </c>
    </row>
    <row r="74" spans="1:13">
      <c r="A74" s="282">
        <v>65</v>
      </c>
      <c r="B74" s="263" t="s">
        <v>87</v>
      </c>
      <c r="C74" s="263">
        <v>511.25</v>
      </c>
      <c r="D74" s="265">
        <v>509.51666666666665</v>
      </c>
      <c r="E74" s="265">
        <v>506.5333333333333</v>
      </c>
      <c r="F74" s="265">
        <v>501.81666666666666</v>
      </c>
      <c r="G74" s="265">
        <v>498.83333333333331</v>
      </c>
      <c r="H74" s="265">
        <v>514.23333333333335</v>
      </c>
      <c r="I74" s="265">
        <v>517.2166666666667</v>
      </c>
      <c r="J74" s="265">
        <v>521.93333333333328</v>
      </c>
      <c r="K74" s="263">
        <v>512.5</v>
      </c>
      <c r="L74" s="263">
        <v>504.8</v>
      </c>
      <c r="M74" s="263">
        <v>14.203340000000001</v>
      </c>
    </row>
    <row r="75" spans="1:13">
      <c r="A75" s="282">
        <v>66</v>
      </c>
      <c r="B75" s="263" t="s">
        <v>234</v>
      </c>
      <c r="C75" s="263">
        <v>1493</v>
      </c>
      <c r="D75" s="265">
        <v>1487.7666666666667</v>
      </c>
      <c r="E75" s="265">
        <v>1465.5333333333333</v>
      </c>
      <c r="F75" s="265">
        <v>1438.0666666666666</v>
      </c>
      <c r="G75" s="265">
        <v>1415.8333333333333</v>
      </c>
      <c r="H75" s="265">
        <v>1515.2333333333333</v>
      </c>
      <c r="I75" s="265">
        <v>1537.4666666666665</v>
      </c>
      <c r="J75" s="265">
        <v>1564.9333333333334</v>
      </c>
      <c r="K75" s="263">
        <v>1510</v>
      </c>
      <c r="L75" s="263">
        <v>1460.3</v>
      </c>
      <c r="M75" s="263">
        <v>3.4697</v>
      </c>
    </row>
    <row r="76" spans="1:13">
      <c r="A76" s="282">
        <v>67</v>
      </c>
      <c r="B76" s="263" t="s">
        <v>835</v>
      </c>
      <c r="C76" s="263">
        <v>349</v>
      </c>
      <c r="D76" s="265">
        <v>353.13333333333338</v>
      </c>
      <c r="E76" s="265">
        <v>342.31666666666678</v>
      </c>
      <c r="F76" s="265">
        <v>335.63333333333338</v>
      </c>
      <c r="G76" s="265">
        <v>324.81666666666678</v>
      </c>
      <c r="H76" s="265">
        <v>359.81666666666678</v>
      </c>
      <c r="I76" s="265">
        <v>370.63333333333338</v>
      </c>
      <c r="J76" s="265">
        <v>377.31666666666678</v>
      </c>
      <c r="K76" s="263">
        <v>363.95</v>
      </c>
      <c r="L76" s="263">
        <v>346.45</v>
      </c>
      <c r="M76" s="263">
        <v>9.0451599999999992</v>
      </c>
    </row>
    <row r="77" spans="1:13">
      <c r="A77" s="282">
        <v>68</v>
      </c>
      <c r="B77" s="263" t="s">
        <v>90</v>
      </c>
      <c r="C77" s="263">
        <v>3516.9</v>
      </c>
      <c r="D77" s="265">
        <v>3498.1166666666668</v>
      </c>
      <c r="E77" s="265">
        <v>3474.2833333333338</v>
      </c>
      <c r="F77" s="265">
        <v>3431.666666666667</v>
      </c>
      <c r="G77" s="265">
        <v>3407.8333333333339</v>
      </c>
      <c r="H77" s="265">
        <v>3540.7333333333336</v>
      </c>
      <c r="I77" s="265">
        <v>3564.5666666666666</v>
      </c>
      <c r="J77" s="265">
        <v>3607.1833333333334</v>
      </c>
      <c r="K77" s="263">
        <v>3521.95</v>
      </c>
      <c r="L77" s="263">
        <v>3455.5</v>
      </c>
      <c r="M77" s="263">
        <v>7.2441300000000002</v>
      </c>
    </row>
    <row r="78" spans="1:13">
      <c r="A78" s="282">
        <v>69</v>
      </c>
      <c r="B78" s="263" t="s">
        <v>348</v>
      </c>
      <c r="C78" s="263">
        <v>2336.3000000000002</v>
      </c>
      <c r="D78" s="265">
        <v>2335.5666666666671</v>
      </c>
      <c r="E78" s="265">
        <v>2302.3833333333341</v>
      </c>
      <c r="F78" s="265">
        <v>2268.4666666666672</v>
      </c>
      <c r="G78" s="265">
        <v>2235.2833333333342</v>
      </c>
      <c r="H78" s="265">
        <v>2369.483333333334</v>
      </c>
      <c r="I78" s="265">
        <v>2402.6666666666674</v>
      </c>
      <c r="J78" s="265">
        <v>2436.5833333333339</v>
      </c>
      <c r="K78" s="263">
        <v>2368.75</v>
      </c>
      <c r="L78" s="263">
        <v>2301.65</v>
      </c>
      <c r="M78" s="263">
        <v>1.2020299999999999</v>
      </c>
    </row>
    <row r="79" spans="1:13">
      <c r="A79" s="282">
        <v>70</v>
      </c>
      <c r="B79" s="263" t="s">
        <v>93</v>
      </c>
      <c r="C79" s="263">
        <v>4404.7</v>
      </c>
      <c r="D79" s="265">
        <v>4424.9166666666661</v>
      </c>
      <c r="E79" s="265">
        <v>4369.9333333333325</v>
      </c>
      <c r="F79" s="265">
        <v>4335.1666666666661</v>
      </c>
      <c r="G79" s="265">
        <v>4280.1833333333325</v>
      </c>
      <c r="H79" s="265">
        <v>4459.6833333333325</v>
      </c>
      <c r="I79" s="265">
        <v>4514.6666666666661</v>
      </c>
      <c r="J79" s="265">
        <v>4549.4333333333325</v>
      </c>
      <c r="K79" s="263">
        <v>4479.8999999999996</v>
      </c>
      <c r="L79" s="263">
        <v>4390.1499999999996</v>
      </c>
      <c r="M79" s="263">
        <v>18.37678</v>
      </c>
    </row>
    <row r="80" spans="1:13">
      <c r="A80" s="282">
        <v>71</v>
      </c>
      <c r="B80" s="263" t="s">
        <v>235</v>
      </c>
      <c r="C80" s="263">
        <v>69.45</v>
      </c>
      <c r="D80" s="265">
        <v>69.13333333333334</v>
      </c>
      <c r="E80" s="265">
        <v>67.616666666666674</v>
      </c>
      <c r="F80" s="265">
        <v>65.783333333333331</v>
      </c>
      <c r="G80" s="265">
        <v>64.266666666666666</v>
      </c>
      <c r="H80" s="265">
        <v>70.966666666666683</v>
      </c>
      <c r="I80" s="265">
        <v>72.483333333333363</v>
      </c>
      <c r="J80" s="265">
        <v>74.316666666666691</v>
      </c>
      <c r="K80" s="263">
        <v>70.650000000000006</v>
      </c>
      <c r="L80" s="263">
        <v>67.3</v>
      </c>
      <c r="M80" s="263">
        <v>33.021410000000003</v>
      </c>
    </row>
    <row r="81" spans="1:13">
      <c r="A81" s="282">
        <v>72</v>
      </c>
      <c r="B81" s="263" t="s">
        <v>94</v>
      </c>
      <c r="C81" s="263">
        <v>2602.3000000000002</v>
      </c>
      <c r="D81" s="265">
        <v>2581.1</v>
      </c>
      <c r="E81" s="265">
        <v>2551.1999999999998</v>
      </c>
      <c r="F81" s="265">
        <v>2500.1</v>
      </c>
      <c r="G81" s="265">
        <v>2470.1999999999998</v>
      </c>
      <c r="H81" s="265">
        <v>2632.2</v>
      </c>
      <c r="I81" s="265">
        <v>2662.1000000000004</v>
      </c>
      <c r="J81" s="265">
        <v>2713.2</v>
      </c>
      <c r="K81" s="263">
        <v>2611</v>
      </c>
      <c r="L81" s="263">
        <v>2530</v>
      </c>
      <c r="M81" s="263">
        <v>14.91743</v>
      </c>
    </row>
    <row r="82" spans="1:13">
      <c r="A82" s="282">
        <v>73</v>
      </c>
      <c r="B82" s="263" t="s">
        <v>236</v>
      </c>
      <c r="C82" s="263">
        <v>448.2</v>
      </c>
      <c r="D82" s="265">
        <v>453.7166666666667</v>
      </c>
      <c r="E82" s="265">
        <v>439.48333333333341</v>
      </c>
      <c r="F82" s="265">
        <v>430.76666666666671</v>
      </c>
      <c r="G82" s="265">
        <v>416.53333333333342</v>
      </c>
      <c r="H82" s="265">
        <v>462.43333333333339</v>
      </c>
      <c r="I82" s="265">
        <v>476.66666666666674</v>
      </c>
      <c r="J82" s="265">
        <v>485.38333333333338</v>
      </c>
      <c r="K82" s="263">
        <v>467.95</v>
      </c>
      <c r="L82" s="263">
        <v>445</v>
      </c>
      <c r="M82" s="263">
        <v>8.0379900000000006</v>
      </c>
    </row>
    <row r="83" spans="1:13">
      <c r="A83" s="282">
        <v>74</v>
      </c>
      <c r="B83" s="263" t="s">
        <v>237</v>
      </c>
      <c r="C83" s="263">
        <v>1406.8</v>
      </c>
      <c r="D83" s="265">
        <v>1404.1000000000001</v>
      </c>
      <c r="E83" s="265">
        <v>1388.2000000000003</v>
      </c>
      <c r="F83" s="265">
        <v>1369.6000000000001</v>
      </c>
      <c r="G83" s="265">
        <v>1353.7000000000003</v>
      </c>
      <c r="H83" s="265">
        <v>1422.7000000000003</v>
      </c>
      <c r="I83" s="265">
        <v>1438.6000000000004</v>
      </c>
      <c r="J83" s="265">
        <v>1457.2000000000003</v>
      </c>
      <c r="K83" s="263">
        <v>1420</v>
      </c>
      <c r="L83" s="263">
        <v>1385.5</v>
      </c>
      <c r="M83" s="263">
        <v>0.56145</v>
      </c>
    </row>
    <row r="84" spans="1:13">
      <c r="A84" s="282">
        <v>75</v>
      </c>
      <c r="B84" s="263" t="s">
        <v>96</v>
      </c>
      <c r="C84" s="263">
        <v>1311.45</v>
      </c>
      <c r="D84" s="265">
        <v>1303.2166666666665</v>
      </c>
      <c r="E84" s="265">
        <v>1291.4333333333329</v>
      </c>
      <c r="F84" s="265">
        <v>1271.4166666666665</v>
      </c>
      <c r="G84" s="265">
        <v>1259.633333333333</v>
      </c>
      <c r="H84" s="265">
        <v>1323.2333333333329</v>
      </c>
      <c r="I84" s="265">
        <v>1335.0166666666662</v>
      </c>
      <c r="J84" s="265">
        <v>1355.0333333333328</v>
      </c>
      <c r="K84" s="263">
        <v>1315</v>
      </c>
      <c r="L84" s="263">
        <v>1283.2</v>
      </c>
      <c r="M84" s="263">
        <v>10.633039999999999</v>
      </c>
    </row>
    <row r="85" spans="1:13">
      <c r="A85" s="282">
        <v>76</v>
      </c>
      <c r="B85" s="263" t="s">
        <v>97</v>
      </c>
      <c r="C85" s="263">
        <v>208.75</v>
      </c>
      <c r="D85" s="265">
        <v>208.75</v>
      </c>
      <c r="E85" s="265">
        <v>206.8</v>
      </c>
      <c r="F85" s="265">
        <v>204.85000000000002</v>
      </c>
      <c r="G85" s="265">
        <v>202.90000000000003</v>
      </c>
      <c r="H85" s="265">
        <v>210.7</v>
      </c>
      <c r="I85" s="265">
        <v>212.64999999999998</v>
      </c>
      <c r="J85" s="265">
        <v>214.59999999999997</v>
      </c>
      <c r="K85" s="263">
        <v>210.7</v>
      </c>
      <c r="L85" s="263">
        <v>206.8</v>
      </c>
      <c r="M85" s="263">
        <v>41.007089999999998</v>
      </c>
    </row>
    <row r="86" spans="1:13">
      <c r="A86" s="282">
        <v>77</v>
      </c>
      <c r="B86" s="263" t="s">
        <v>98</v>
      </c>
      <c r="C86" s="263">
        <v>83.3</v>
      </c>
      <c r="D86" s="265">
        <v>83.366666666666674</v>
      </c>
      <c r="E86" s="265">
        <v>81.983333333333348</v>
      </c>
      <c r="F86" s="265">
        <v>80.666666666666671</v>
      </c>
      <c r="G86" s="265">
        <v>79.283333333333346</v>
      </c>
      <c r="H86" s="265">
        <v>84.683333333333351</v>
      </c>
      <c r="I86" s="265">
        <v>86.066666666666677</v>
      </c>
      <c r="J86" s="265">
        <v>87.383333333333354</v>
      </c>
      <c r="K86" s="263">
        <v>84.75</v>
      </c>
      <c r="L86" s="263">
        <v>82.05</v>
      </c>
      <c r="M86" s="263">
        <v>170.89277999999999</v>
      </c>
    </row>
    <row r="87" spans="1:13">
      <c r="A87" s="282">
        <v>78</v>
      </c>
      <c r="B87" s="263" t="s">
        <v>359</v>
      </c>
      <c r="C87" s="263">
        <v>175.55</v>
      </c>
      <c r="D87" s="265">
        <v>175</v>
      </c>
      <c r="E87" s="265">
        <v>170.1</v>
      </c>
      <c r="F87" s="265">
        <v>164.65</v>
      </c>
      <c r="G87" s="265">
        <v>159.75</v>
      </c>
      <c r="H87" s="265">
        <v>180.45</v>
      </c>
      <c r="I87" s="265">
        <v>185.34999999999997</v>
      </c>
      <c r="J87" s="265">
        <v>190.79999999999998</v>
      </c>
      <c r="K87" s="263">
        <v>179.9</v>
      </c>
      <c r="L87" s="263">
        <v>169.55</v>
      </c>
      <c r="M87" s="263">
        <v>49.197800000000001</v>
      </c>
    </row>
    <row r="88" spans="1:13">
      <c r="A88" s="282">
        <v>79</v>
      </c>
      <c r="B88" s="263" t="s">
        <v>240</v>
      </c>
      <c r="C88" s="263">
        <v>69.099999999999994</v>
      </c>
      <c r="D88" s="265">
        <v>69.36666666666666</v>
      </c>
      <c r="E88" s="265">
        <v>68.73333333333332</v>
      </c>
      <c r="F88" s="265">
        <v>68.36666666666666</v>
      </c>
      <c r="G88" s="265">
        <v>67.73333333333332</v>
      </c>
      <c r="H88" s="265">
        <v>69.73333333333332</v>
      </c>
      <c r="I88" s="265">
        <v>70.366666666666674</v>
      </c>
      <c r="J88" s="265">
        <v>70.73333333333332</v>
      </c>
      <c r="K88" s="263">
        <v>70</v>
      </c>
      <c r="L88" s="263">
        <v>69</v>
      </c>
      <c r="M88" s="263">
        <v>22.334240000000001</v>
      </c>
    </row>
    <row r="89" spans="1:13">
      <c r="A89" s="282">
        <v>80</v>
      </c>
      <c r="B89" s="263" t="s">
        <v>99</v>
      </c>
      <c r="C89" s="263">
        <v>144.80000000000001</v>
      </c>
      <c r="D89" s="265">
        <v>145.10000000000002</v>
      </c>
      <c r="E89" s="265">
        <v>143.30000000000004</v>
      </c>
      <c r="F89" s="265">
        <v>141.80000000000001</v>
      </c>
      <c r="G89" s="265">
        <v>140.00000000000003</v>
      </c>
      <c r="H89" s="265">
        <v>146.60000000000005</v>
      </c>
      <c r="I89" s="265">
        <v>148.4</v>
      </c>
      <c r="J89" s="265">
        <v>149.90000000000006</v>
      </c>
      <c r="K89" s="263">
        <v>146.9</v>
      </c>
      <c r="L89" s="263">
        <v>143.6</v>
      </c>
      <c r="M89" s="263">
        <v>168.32868999999999</v>
      </c>
    </row>
    <row r="90" spans="1:13">
      <c r="A90" s="282">
        <v>81</v>
      </c>
      <c r="B90" s="263" t="s">
        <v>102</v>
      </c>
      <c r="C90" s="263">
        <v>27.6</v>
      </c>
      <c r="D90" s="265">
        <v>27.266666666666669</v>
      </c>
      <c r="E90" s="265">
        <v>26.433333333333337</v>
      </c>
      <c r="F90" s="265">
        <v>25.266666666666669</v>
      </c>
      <c r="G90" s="265">
        <v>24.433333333333337</v>
      </c>
      <c r="H90" s="265">
        <v>28.433333333333337</v>
      </c>
      <c r="I90" s="265">
        <v>29.266666666666673</v>
      </c>
      <c r="J90" s="265">
        <v>30.433333333333337</v>
      </c>
      <c r="K90" s="263">
        <v>28.1</v>
      </c>
      <c r="L90" s="263">
        <v>26.1</v>
      </c>
      <c r="M90" s="263">
        <v>566.97792000000004</v>
      </c>
    </row>
    <row r="91" spans="1:13">
      <c r="A91" s="282">
        <v>82</v>
      </c>
      <c r="B91" s="263" t="s">
        <v>241</v>
      </c>
      <c r="C91" s="263">
        <v>202</v>
      </c>
      <c r="D91" s="265">
        <v>201.21666666666667</v>
      </c>
      <c r="E91" s="265">
        <v>197.78333333333333</v>
      </c>
      <c r="F91" s="265">
        <v>193.56666666666666</v>
      </c>
      <c r="G91" s="265">
        <v>190.13333333333333</v>
      </c>
      <c r="H91" s="265">
        <v>205.43333333333334</v>
      </c>
      <c r="I91" s="265">
        <v>208.86666666666667</v>
      </c>
      <c r="J91" s="265">
        <v>213.08333333333334</v>
      </c>
      <c r="K91" s="263">
        <v>204.65</v>
      </c>
      <c r="L91" s="263">
        <v>197</v>
      </c>
      <c r="M91" s="263">
        <v>9.9001599999999996</v>
      </c>
    </row>
    <row r="92" spans="1:13">
      <c r="A92" s="282">
        <v>83</v>
      </c>
      <c r="B92" s="263" t="s">
        <v>100</v>
      </c>
      <c r="C92" s="263">
        <v>476</v>
      </c>
      <c r="D92" s="265">
        <v>475.3</v>
      </c>
      <c r="E92" s="265">
        <v>468.25</v>
      </c>
      <c r="F92" s="265">
        <v>460.5</v>
      </c>
      <c r="G92" s="265">
        <v>453.45</v>
      </c>
      <c r="H92" s="265">
        <v>483.05</v>
      </c>
      <c r="I92" s="265">
        <v>490.10000000000008</v>
      </c>
      <c r="J92" s="265">
        <v>497.85</v>
      </c>
      <c r="K92" s="263">
        <v>482.35</v>
      </c>
      <c r="L92" s="263">
        <v>467.55</v>
      </c>
      <c r="M92" s="263">
        <v>16.08803</v>
      </c>
    </row>
    <row r="93" spans="1:13">
      <c r="A93" s="282">
        <v>84</v>
      </c>
      <c r="B93" s="263" t="s">
        <v>242</v>
      </c>
      <c r="C93" s="263">
        <v>492.85</v>
      </c>
      <c r="D93" s="265">
        <v>489.63333333333338</v>
      </c>
      <c r="E93" s="265">
        <v>484.61666666666679</v>
      </c>
      <c r="F93" s="265">
        <v>476.38333333333338</v>
      </c>
      <c r="G93" s="265">
        <v>471.36666666666679</v>
      </c>
      <c r="H93" s="265">
        <v>497.86666666666679</v>
      </c>
      <c r="I93" s="265">
        <v>502.88333333333333</v>
      </c>
      <c r="J93" s="265">
        <v>511.11666666666679</v>
      </c>
      <c r="K93" s="263">
        <v>494.65</v>
      </c>
      <c r="L93" s="263">
        <v>481.4</v>
      </c>
      <c r="M93" s="263">
        <v>1.6996800000000001</v>
      </c>
    </row>
    <row r="94" spans="1:13">
      <c r="A94" s="282">
        <v>85</v>
      </c>
      <c r="B94" s="263" t="s">
        <v>103</v>
      </c>
      <c r="C94" s="263">
        <v>691.95</v>
      </c>
      <c r="D94" s="265">
        <v>689.41666666666663</v>
      </c>
      <c r="E94" s="265">
        <v>682.5333333333333</v>
      </c>
      <c r="F94" s="265">
        <v>673.11666666666667</v>
      </c>
      <c r="G94" s="265">
        <v>666.23333333333335</v>
      </c>
      <c r="H94" s="265">
        <v>698.83333333333326</v>
      </c>
      <c r="I94" s="265">
        <v>705.7166666666667</v>
      </c>
      <c r="J94" s="265">
        <v>715.13333333333321</v>
      </c>
      <c r="K94" s="263">
        <v>696.3</v>
      </c>
      <c r="L94" s="263">
        <v>680</v>
      </c>
      <c r="M94" s="263">
        <v>12.6275</v>
      </c>
    </row>
    <row r="95" spans="1:13">
      <c r="A95" s="282">
        <v>86</v>
      </c>
      <c r="B95" s="263" t="s">
        <v>243</v>
      </c>
      <c r="C95" s="263">
        <v>457.95</v>
      </c>
      <c r="D95" s="265">
        <v>455.8</v>
      </c>
      <c r="E95" s="265">
        <v>452.35</v>
      </c>
      <c r="F95" s="265">
        <v>446.75</v>
      </c>
      <c r="G95" s="265">
        <v>443.3</v>
      </c>
      <c r="H95" s="265">
        <v>461.40000000000003</v>
      </c>
      <c r="I95" s="265">
        <v>464.84999999999997</v>
      </c>
      <c r="J95" s="265">
        <v>470.45000000000005</v>
      </c>
      <c r="K95" s="263">
        <v>459.25</v>
      </c>
      <c r="L95" s="263">
        <v>450.2</v>
      </c>
      <c r="M95" s="263">
        <v>1.99285</v>
      </c>
    </row>
    <row r="96" spans="1:13">
      <c r="A96" s="282">
        <v>87</v>
      </c>
      <c r="B96" s="263" t="s">
        <v>244</v>
      </c>
      <c r="C96" s="263">
        <v>1508.45</v>
      </c>
      <c r="D96" s="265">
        <v>1521.25</v>
      </c>
      <c r="E96" s="265">
        <v>1487.5</v>
      </c>
      <c r="F96" s="265">
        <v>1466.55</v>
      </c>
      <c r="G96" s="265">
        <v>1432.8</v>
      </c>
      <c r="H96" s="265">
        <v>1542.2</v>
      </c>
      <c r="I96" s="265">
        <v>1575.95</v>
      </c>
      <c r="J96" s="265">
        <v>1596.9</v>
      </c>
      <c r="K96" s="263">
        <v>1555</v>
      </c>
      <c r="L96" s="263">
        <v>1500.3</v>
      </c>
      <c r="M96" s="263">
        <v>5.71366</v>
      </c>
    </row>
    <row r="97" spans="1:13">
      <c r="A97" s="282">
        <v>88</v>
      </c>
      <c r="B97" s="263" t="s">
        <v>104</v>
      </c>
      <c r="C97" s="263">
        <v>1294.75</v>
      </c>
      <c r="D97" s="265">
        <v>1284.75</v>
      </c>
      <c r="E97" s="265">
        <v>1271</v>
      </c>
      <c r="F97" s="265">
        <v>1247.25</v>
      </c>
      <c r="G97" s="265">
        <v>1233.5</v>
      </c>
      <c r="H97" s="265">
        <v>1308.5</v>
      </c>
      <c r="I97" s="265">
        <v>1322.25</v>
      </c>
      <c r="J97" s="265">
        <v>1346</v>
      </c>
      <c r="K97" s="263">
        <v>1298.5</v>
      </c>
      <c r="L97" s="263">
        <v>1261</v>
      </c>
      <c r="M97" s="263">
        <v>19.54073</v>
      </c>
    </row>
    <row r="98" spans="1:13">
      <c r="A98" s="282">
        <v>89</v>
      </c>
      <c r="B98" s="263" t="s">
        <v>372</v>
      </c>
      <c r="C98" s="263">
        <v>531.95000000000005</v>
      </c>
      <c r="D98" s="265">
        <v>541.31666666666672</v>
      </c>
      <c r="E98" s="265">
        <v>515.93333333333339</v>
      </c>
      <c r="F98" s="265">
        <v>499.91666666666663</v>
      </c>
      <c r="G98" s="265">
        <v>474.5333333333333</v>
      </c>
      <c r="H98" s="265">
        <v>557.33333333333348</v>
      </c>
      <c r="I98" s="265">
        <v>582.71666666666692</v>
      </c>
      <c r="J98" s="265">
        <v>598.73333333333358</v>
      </c>
      <c r="K98" s="263">
        <v>566.70000000000005</v>
      </c>
      <c r="L98" s="263">
        <v>525.29999999999995</v>
      </c>
      <c r="M98" s="263">
        <v>25.612300000000001</v>
      </c>
    </row>
    <row r="99" spans="1:13">
      <c r="A99" s="282">
        <v>90</v>
      </c>
      <c r="B99" s="263" t="s">
        <v>246</v>
      </c>
      <c r="C99" s="263">
        <v>259.55</v>
      </c>
      <c r="D99" s="265">
        <v>257.63333333333333</v>
      </c>
      <c r="E99" s="265">
        <v>252.26666666666665</v>
      </c>
      <c r="F99" s="265">
        <v>244.98333333333332</v>
      </c>
      <c r="G99" s="265">
        <v>239.61666666666665</v>
      </c>
      <c r="H99" s="265">
        <v>264.91666666666663</v>
      </c>
      <c r="I99" s="265">
        <v>270.2833333333333</v>
      </c>
      <c r="J99" s="265">
        <v>277.56666666666666</v>
      </c>
      <c r="K99" s="263">
        <v>263</v>
      </c>
      <c r="L99" s="263">
        <v>250.35</v>
      </c>
      <c r="M99" s="263">
        <v>9.9636300000000002</v>
      </c>
    </row>
    <row r="100" spans="1:13">
      <c r="A100" s="282">
        <v>91</v>
      </c>
      <c r="B100" s="263" t="s">
        <v>107</v>
      </c>
      <c r="C100" s="263">
        <v>953.75</v>
      </c>
      <c r="D100" s="265">
        <v>946.75</v>
      </c>
      <c r="E100" s="265">
        <v>935.6</v>
      </c>
      <c r="F100" s="265">
        <v>917.45</v>
      </c>
      <c r="G100" s="265">
        <v>906.30000000000007</v>
      </c>
      <c r="H100" s="265">
        <v>964.9</v>
      </c>
      <c r="I100" s="265">
        <v>976.05000000000007</v>
      </c>
      <c r="J100" s="265">
        <v>994.19999999999993</v>
      </c>
      <c r="K100" s="263">
        <v>957.9</v>
      </c>
      <c r="L100" s="263">
        <v>928.6</v>
      </c>
      <c r="M100" s="263">
        <v>67.155479999999997</v>
      </c>
    </row>
    <row r="101" spans="1:13">
      <c r="A101" s="282">
        <v>92</v>
      </c>
      <c r="B101" s="263" t="s">
        <v>248</v>
      </c>
      <c r="C101" s="263">
        <v>2934.1</v>
      </c>
      <c r="D101" s="265">
        <v>2927.0333333333328</v>
      </c>
      <c r="E101" s="265">
        <v>2899.1166666666659</v>
      </c>
      <c r="F101" s="265">
        <v>2864.1333333333332</v>
      </c>
      <c r="G101" s="265">
        <v>2836.2166666666662</v>
      </c>
      <c r="H101" s="265">
        <v>2962.0166666666655</v>
      </c>
      <c r="I101" s="265">
        <v>2989.9333333333325</v>
      </c>
      <c r="J101" s="265">
        <v>3024.9166666666652</v>
      </c>
      <c r="K101" s="263">
        <v>2954.95</v>
      </c>
      <c r="L101" s="263">
        <v>2892.05</v>
      </c>
      <c r="M101" s="263">
        <v>1.90913</v>
      </c>
    </row>
    <row r="102" spans="1:13">
      <c r="A102" s="282">
        <v>93</v>
      </c>
      <c r="B102" s="263" t="s">
        <v>109</v>
      </c>
      <c r="C102" s="263">
        <v>1568.2</v>
      </c>
      <c r="D102" s="265">
        <v>1568.8999999999999</v>
      </c>
      <c r="E102" s="265">
        <v>1550.2999999999997</v>
      </c>
      <c r="F102" s="265">
        <v>1532.3999999999999</v>
      </c>
      <c r="G102" s="265">
        <v>1513.7999999999997</v>
      </c>
      <c r="H102" s="265">
        <v>1586.7999999999997</v>
      </c>
      <c r="I102" s="265">
        <v>1605.3999999999996</v>
      </c>
      <c r="J102" s="265">
        <v>1623.2999999999997</v>
      </c>
      <c r="K102" s="263">
        <v>1587.5</v>
      </c>
      <c r="L102" s="263">
        <v>1551</v>
      </c>
      <c r="M102" s="263">
        <v>80.550190000000001</v>
      </c>
    </row>
    <row r="103" spans="1:13">
      <c r="A103" s="282">
        <v>94</v>
      </c>
      <c r="B103" s="263" t="s">
        <v>249</v>
      </c>
      <c r="C103" s="263">
        <v>720.8</v>
      </c>
      <c r="D103" s="265">
        <v>718.2833333333333</v>
      </c>
      <c r="E103" s="265">
        <v>708.76666666666665</v>
      </c>
      <c r="F103" s="265">
        <v>696.73333333333335</v>
      </c>
      <c r="G103" s="265">
        <v>687.2166666666667</v>
      </c>
      <c r="H103" s="265">
        <v>730.31666666666661</v>
      </c>
      <c r="I103" s="265">
        <v>739.83333333333326</v>
      </c>
      <c r="J103" s="265">
        <v>751.86666666666656</v>
      </c>
      <c r="K103" s="263">
        <v>727.8</v>
      </c>
      <c r="L103" s="263">
        <v>706.25</v>
      </c>
      <c r="M103" s="263">
        <v>24.469100000000001</v>
      </c>
    </row>
    <row r="104" spans="1:13">
      <c r="A104" s="282">
        <v>95</v>
      </c>
      <c r="B104" s="263" t="s">
        <v>105</v>
      </c>
      <c r="C104" s="263">
        <v>1143.95</v>
      </c>
      <c r="D104" s="265">
        <v>1141.9333333333334</v>
      </c>
      <c r="E104" s="265">
        <v>1120.0666666666668</v>
      </c>
      <c r="F104" s="265">
        <v>1096.1833333333334</v>
      </c>
      <c r="G104" s="265">
        <v>1074.3166666666668</v>
      </c>
      <c r="H104" s="265">
        <v>1165.8166666666668</v>
      </c>
      <c r="I104" s="265">
        <v>1187.6833333333336</v>
      </c>
      <c r="J104" s="265">
        <v>1211.5666666666668</v>
      </c>
      <c r="K104" s="263">
        <v>1163.8</v>
      </c>
      <c r="L104" s="263">
        <v>1118.05</v>
      </c>
      <c r="M104" s="263">
        <v>26.32084</v>
      </c>
    </row>
    <row r="105" spans="1:13">
      <c r="A105" s="282">
        <v>96</v>
      </c>
      <c r="B105" s="263" t="s">
        <v>110</v>
      </c>
      <c r="C105" s="263">
        <v>3476.4</v>
      </c>
      <c r="D105" s="265">
        <v>3439.2999999999997</v>
      </c>
      <c r="E105" s="265">
        <v>3388.5999999999995</v>
      </c>
      <c r="F105" s="265">
        <v>3300.7999999999997</v>
      </c>
      <c r="G105" s="265">
        <v>3250.0999999999995</v>
      </c>
      <c r="H105" s="265">
        <v>3527.0999999999995</v>
      </c>
      <c r="I105" s="265">
        <v>3577.7999999999993</v>
      </c>
      <c r="J105" s="265">
        <v>3665.5999999999995</v>
      </c>
      <c r="K105" s="263">
        <v>3490</v>
      </c>
      <c r="L105" s="263">
        <v>3351.5</v>
      </c>
      <c r="M105" s="263">
        <v>14.023199999999999</v>
      </c>
    </row>
    <row r="106" spans="1:13">
      <c r="A106" s="282">
        <v>97</v>
      </c>
      <c r="B106" s="263" t="s">
        <v>112</v>
      </c>
      <c r="C106" s="263">
        <v>345.25</v>
      </c>
      <c r="D106" s="265">
        <v>344.43333333333334</v>
      </c>
      <c r="E106" s="265">
        <v>339.56666666666666</v>
      </c>
      <c r="F106" s="265">
        <v>333.88333333333333</v>
      </c>
      <c r="G106" s="265">
        <v>329.01666666666665</v>
      </c>
      <c r="H106" s="265">
        <v>350.11666666666667</v>
      </c>
      <c r="I106" s="265">
        <v>354.98333333333335</v>
      </c>
      <c r="J106" s="265">
        <v>360.66666666666669</v>
      </c>
      <c r="K106" s="263">
        <v>349.3</v>
      </c>
      <c r="L106" s="263">
        <v>338.75</v>
      </c>
      <c r="M106" s="263">
        <v>128.78208000000001</v>
      </c>
    </row>
    <row r="107" spans="1:13">
      <c r="A107" s="282">
        <v>98</v>
      </c>
      <c r="B107" s="263" t="s">
        <v>113</v>
      </c>
      <c r="C107" s="263">
        <v>250.1</v>
      </c>
      <c r="D107" s="265">
        <v>252.03333333333333</v>
      </c>
      <c r="E107" s="265">
        <v>246.16666666666669</v>
      </c>
      <c r="F107" s="265">
        <v>242.23333333333335</v>
      </c>
      <c r="G107" s="265">
        <v>236.3666666666667</v>
      </c>
      <c r="H107" s="265">
        <v>255.96666666666667</v>
      </c>
      <c r="I107" s="265">
        <v>261.83333333333326</v>
      </c>
      <c r="J107" s="265">
        <v>265.76666666666665</v>
      </c>
      <c r="K107" s="263">
        <v>257.89999999999998</v>
      </c>
      <c r="L107" s="263">
        <v>248.1</v>
      </c>
      <c r="M107" s="263">
        <v>82.455870000000004</v>
      </c>
    </row>
    <row r="108" spans="1:13">
      <c r="A108" s="282">
        <v>99</v>
      </c>
      <c r="B108" s="263" t="s">
        <v>114</v>
      </c>
      <c r="C108" s="263">
        <v>2177.9499999999998</v>
      </c>
      <c r="D108" s="265">
        <v>2167.4666666666667</v>
      </c>
      <c r="E108" s="265">
        <v>2151.0333333333333</v>
      </c>
      <c r="F108" s="265">
        <v>2124.1166666666668</v>
      </c>
      <c r="G108" s="265">
        <v>2107.6833333333334</v>
      </c>
      <c r="H108" s="265">
        <v>2194.3833333333332</v>
      </c>
      <c r="I108" s="265">
        <v>2210.8166666666666</v>
      </c>
      <c r="J108" s="265">
        <v>2237.7333333333331</v>
      </c>
      <c r="K108" s="263">
        <v>2183.9</v>
      </c>
      <c r="L108" s="263">
        <v>2140.5500000000002</v>
      </c>
      <c r="M108" s="263">
        <v>20.951350000000001</v>
      </c>
    </row>
    <row r="109" spans="1:13">
      <c r="A109" s="282">
        <v>100</v>
      </c>
      <c r="B109" s="263" t="s">
        <v>250</v>
      </c>
      <c r="C109" s="263">
        <v>315.3</v>
      </c>
      <c r="D109" s="265">
        <v>313.3</v>
      </c>
      <c r="E109" s="265">
        <v>303.70000000000005</v>
      </c>
      <c r="F109" s="265">
        <v>292.10000000000002</v>
      </c>
      <c r="G109" s="265">
        <v>282.50000000000006</v>
      </c>
      <c r="H109" s="265">
        <v>324.90000000000003</v>
      </c>
      <c r="I109" s="265">
        <v>334.50000000000006</v>
      </c>
      <c r="J109" s="265">
        <v>346.1</v>
      </c>
      <c r="K109" s="263">
        <v>322.89999999999998</v>
      </c>
      <c r="L109" s="263">
        <v>301.7</v>
      </c>
      <c r="M109" s="263">
        <v>40.310339999999997</v>
      </c>
    </row>
    <row r="110" spans="1:13">
      <c r="A110" s="282">
        <v>101</v>
      </c>
      <c r="B110" s="263" t="s">
        <v>251</v>
      </c>
      <c r="C110" s="263">
        <v>52.7</v>
      </c>
      <c r="D110" s="265">
        <v>53.066666666666663</v>
      </c>
      <c r="E110" s="265">
        <v>51.233333333333327</v>
      </c>
      <c r="F110" s="265">
        <v>49.766666666666666</v>
      </c>
      <c r="G110" s="265">
        <v>47.93333333333333</v>
      </c>
      <c r="H110" s="265">
        <v>54.533333333333324</v>
      </c>
      <c r="I110" s="265">
        <v>56.366666666666667</v>
      </c>
      <c r="J110" s="265">
        <v>57.833333333333321</v>
      </c>
      <c r="K110" s="263">
        <v>54.9</v>
      </c>
      <c r="L110" s="263">
        <v>51.6</v>
      </c>
      <c r="M110" s="263">
        <v>105.794</v>
      </c>
    </row>
    <row r="111" spans="1:13">
      <c r="A111" s="282">
        <v>102</v>
      </c>
      <c r="B111" s="263" t="s">
        <v>108</v>
      </c>
      <c r="C111" s="263">
        <v>2564</v>
      </c>
      <c r="D111" s="265">
        <v>2573.4666666666667</v>
      </c>
      <c r="E111" s="265">
        <v>2531.9333333333334</v>
      </c>
      <c r="F111" s="265">
        <v>2499.8666666666668</v>
      </c>
      <c r="G111" s="265">
        <v>2458.3333333333335</v>
      </c>
      <c r="H111" s="265">
        <v>2605.5333333333333</v>
      </c>
      <c r="I111" s="265">
        <v>2647.0666666666671</v>
      </c>
      <c r="J111" s="265">
        <v>2679.1333333333332</v>
      </c>
      <c r="K111" s="263">
        <v>2615</v>
      </c>
      <c r="L111" s="263">
        <v>2541.4</v>
      </c>
      <c r="M111" s="263">
        <v>40.861339999999998</v>
      </c>
    </row>
    <row r="112" spans="1:13">
      <c r="A112" s="282">
        <v>103</v>
      </c>
      <c r="B112" s="263" t="s">
        <v>116</v>
      </c>
      <c r="C112" s="263">
        <v>610.5</v>
      </c>
      <c r="D112" s="265">
        <v>608.66666666666663</v>
      </c>
      <c r="E112" s="265">
        <v>600.83333333333326</v>
      </c>
      <c r="F112" s="265">
        <v>591.16666666666663</v>
      </c>
      <c r="G112" s="265">
        <v>583.33333333333326</v>
      </c>
      <c r="H112" s="265">
        <v>618.33333333333326</v>
      </c>
      <c r="I112" s="265">
        <v>626.16666666666652</v>
      </c>
      <c r="J112" s="265">
        <v>635.83333333333326</v>
      </c>
      <c r="K112" s="263">
        <v>616.5</v>
      </c>
      <c r="L112" s="263">
        <v>599</v>
      </c>
      <c r="M112" s="263">
        <v>240.51433</v>
      </c>
    </row>
    <row r="113" spans="1:13">
      <c r="A113" s="282">
        <v>104</v>
      </c>
      <c r="B113" s="263" t="s">
        <v>252</v>
      </c>
      <c r="C113" s="263">
        <v>1431.2</v>
      </c>
      <c r="D113" s="265">
        <v>1439.75</v>
      </c>
      <c r="E113" s="265">
        <v>1414.5</v>
      </c>
      <c r="F113" s="265">
        <v>1397.8</v>
      </c>
      <c r="G113" s="265">
        <v>1372.55</v>
      </c>
      <c r="H113" s="265">
        <v>1456.45</v>
      </c>
      <c r="I113" s="265">
        <v>1481.7</v>
      </c>
      <c r="J113" s="265">
        <v>1498.4</v>
      </c>
      <c r="K113" s="263">
        <v>1465</v>
      </c>
      <c r="L113" s="263">
        <v>1423.05</v>
      </c>
      <c r="M113" s="263">
        <v>4.5816800000000004</v>
      </c>
    </row>
    <row r="114" spans="1:13">
      <c r="A114" s="282">
        <v>105</v>
      </c>
      <c r="B114" s="263" t="s">
        <v>117</v>
      </c>
      <c r="C114" s="263">
        <v>477.15</v>
      </c>
      <c r="D114" s="265">
        <v>476.26666666666665</v>
      </c>
      <c r="E114" s="265">
        <v>472.38333333333333</v>
      </c>
      <c r="F114" s="265">
        <v>467.61666666666667</v>
      </c>
      <c r="G114" s="265">
        <v>463.73333333333335</v>
      </c>
      <c r="H114" s="265">
        <v>481.0333333333333</v>
      </c>
      <c r="I114" s="265">
        <v>484.91666666666663</v>
      </c>
      <c r="J114" s="265">
        <v>489.68333333333328</v>
      </c>
      <c r="K114" s="263">
        <v>480.15</v>
      </c>
      <c r="L114" s="263">
        <v>471.5</v>
      </c>
      <c r="M114" s="263">
        <v>13.89228</v>
      </c>
    </row>
    <row r="115" spans="1:13">
      <c r="A115" s="282">
        <v>106</v>
      </c>
      <c r="B115" s="263" t="s">
        <v>387</v>
      </c>
      <c r="C115" s="263">
        <v>405.9</v>
      </c>
      <c r="D115" s="265">
        <v>405.63333333333338</v>
      </c>
      <c r="E115" s="265">
        <v>402.86666666666679</v>
      </c>
      <c r="F115" s="265">
        <v>399.83333333333343</v>
      </c>
      <c r="G115" s="265">
        <v>397.06666666666683</v>
      </c>
      <c r="H115" s="265">
        <v>408.66666666666674</v>
      </c>
      <c r="I115" s="265">
        <v>411.43333333333328</v>
      </c>
      <c r="J115" s="265">
        <v>414.4666666666667</v>
      </c>
      <c r="K115" s="263">
        <v>408.4</v>
      </c>
      <c r="L115" s="263">
        <v>402.6</v>
      </c>
      <c r="M115" s="263">
        <v>3.4917799999999999</v>
      </c>
    </row>
    <row r="116" spans="1:13">
      <c r="A116" s="282">
        <v>107</v>
      </c>
      <c r="B116" s="263" t="s">
        <v>119</v>
      </c>
      <c r="C116" s="263">
        <v>64.5</v>
      </c>
      <c r="D116" s="265">
        <v>64.333333333333329</v>
      </c>
      <c r="E116" s="265">
        <v>63.566666666666663</v>
      </c>
      <c r="F116" s="265">
        <v>62.633333333333333</v>
      </c>
      <c r="G116" s="265">
        <v>61.866666666666667</v>
      </c>
      <c r="H116" s="265">
        <v>65.266666666666652</v>
      </c>
      <c r="I116" s="265">
        <v>66.033333333333331</v>
      </c>
      <c r="J116" s="265">
        <v>66.966666666666654</v>
      </c>
      <c r="K116" s="263">
        <v>65.099999999999994</v>
      </c>
      <c r="L116" s="263">
        <v>63.4</v>
      </c>
      <c r="M116" s="263">
        <v>393.85820000000001</v>
      </c>
    </row>
    <row r="117" spans="1:13">
      <c r="A117" s="282">
        <v>108</v>
      </c>
      <c r="B117" s="263" t="s">
        <v>126</v>
      </c>
      <c r="C117" s="263">
        <v>209.9</v>
      </c>
      <c r="D117" s="265">
        <v>209.06666666666669</v>
      </c>
      <c r="E117" s="265">
        <v>207.33333333333337</v>
      </c>
      <c r="F117" s="265">
        <v>204.76666666666668</v>
      </c>
      <c r="G117" s="265">
        <v>203.03333333333336</v>
      </c>
      <c r="H117" s="265">
        <v>211.63333333333338</v>
      </c>
      <c r="I117" s="265">
        <v>213.36666666666667</v>
      </c>
      <c r="J117" s="265">
        <v>215.93333333333339</v>
      </c>
      <c r="K117" s="263">
        <v>210.8</v>
      </c>
      <c r="L117" s="263">
        <v>206.5</v>
      </c>
      <c r="M117" s="263">
        <v>256.04169000000002</v>
      </c>
    </row>
    <row r="118" spans="1:13">
      <c r="A118" s="282">
        <v>109</v>
      </c>
      <c r="B118" s="263" t="s">
        <v>115</v>
      </c>
      <c r="C118" s="263">
        <v>229</v>
      </c>
      <c r="D118" s="265">
        <v>229.25</v>
      </c>
      <c r="E118" s="265">
        <v>223</v>
      </c>
      <c r="F118" s="265">
        <v>217</v>
      </c>
      <c r="G118" s="265">
        <v>210.75</v>
      </c>
      <c r="H118" s="265">
        <v>235.25</v>
      </c>
      <c r="I118" s="265">
        <v>241.5</v>
      </c>
      <c r="J118" s="265">
        <v>247.5</v>
      </c>
      <c r="K118" s="263">
        <v>235.5</v>
      </c>
      <c r="L118" s="263">
        <v>223.25</v>
      </c>
      <c r="M118" s="263">
        <v>262.94461999999999</v>
      </c>
    </row>
    <row r="119" spans="1:13">
      <c r="A119" s="282">
        <v>110</v>
      </c>
      <c r="B119" s="263" t="s">
        <v>255</v>
      </c>
      <c r="C119" s="263">
        <v>120.75</v>
      </c>
      <c r="D119" s="265">
        <v>121.28333333333335</v>
      </c>
      <c r="E119" s="265">
        <v>119.4666666666667</v>
      </c>
      <c r="F119" s="265">
        <v>118.18333333333335</v>
      </c>
      <c r="G119" s="265">
        <v>116.3666666666667</v>
      </c>
      <c r="H119" s="265">
        <v>122.56666666666669</v>
      </c>
      <c r="I119" s="265">
        <v>124.38333333333333</v>
      </c>
      <c r="J119" s="265">
        <v>125.66666666666669</v>
      </c>
      <c r="K119" s="263">
        <v>123.1</v>
      </c>
      <c r="L119" s="263">
        <v>120</v>
      </c>
      <c r="M119" s="263">
        <v>31.071950000000001</v>
      </c>
    </row>
    <row r="120" spans="1:13">
      <c r="A120" s="282">
        <v>111</v>
      </c>
      <c r="B120" s="263" t="s">
        <v>125</v>
      </c>
      <c r="C120" s="263">
        <v>102.2</v>
      </c>
      <c r="D120" s="265">
        <v>102.68333333333334</v>
      </c>
      <c r="E120" s="265">
        <v>101.26666666666668</v>
      </c>
      <c r="F120" s="265">
        <v>100.33333333333334</v>
      </c>
      <c r="G120" s="265">
        <v>98.916666666666686</v>
      </c>
      <c r="H120" s="265">
        <v>103.61666666666667</v>
      </c>
      <c r="I120" s="265">
        <v>105.03333333333333</v>
      </c>
      <c r="J120" s="265">
        <v>105.96666666666667</v>
      </c>
      <c r="K120" s="263">
        <v>104.1</v>
      </c>
      <c r="L120" s="263">
        <v>101.75</v>
      </c>
      <c r="M120" s="263">
        <v>457.20247000000001</v>
      </c>
    </row>
    <row r="121" spans="1:13">
      <c r="A121" s="282">
        <v>112</v>
      </c>
      <c r="B121" s="263" t="s">
        <v>772</v>
      </c>
      <c r="C121" s="263">
        <v>1897.65</v>
      </c>
      <c r="D121" s="265">
        <v>1918.5666666666666</v>
      </c>
      <c r="E121" s="265">
        <v>1849.1333333333332</v>
      </c>
      <c r="F121" s="265">
        <v>1800.6166666666666</v>
      </c>
      <c r="G121" s="265">
        <v>1731.1833333333332</v>
      </c>
      <c r="H121" s="265">
        <v>1967.0833333333333</v>
      </c>
      <c r="I121" s="265">
        <v>2036.5166666666667</v>
      </c>
      <c r="J121" s="265">
        <v>2085.0333333333333</v>
      </c>
      <c r="K121" s="263">
        <v>1988</v>
      </c>
      <c r="L121" s="263">
        <v>1870.05</v>
      </c>
      <c r="M121" s="263">
        <v>55.592770000000002</v>
      </c>
    </row>
    <row r="122" spans="1:13">
      <c r="A122" s="282">
        <v>113</v>
      </c>
      <c r="B122" s="263" t="s">
        <v>120</v>
      </c>
      <c r="C122" s="263">
        <v>514.85</v>
      </c>
      <c r="D122" s="265">
        <v>510.45</v>
      </c>
      <c r="E122" s="265">
        <v>502.4</v>
      </c>
      <c r="F122" s="265">
        <v>489.95</v>
      </c>
      <c r="G122" s="265">
        <v>481.9</v>
      </c>
      <c r="H122" s="265">
        <v>522.9</v>
      </c>
      <c r="I122" s="265">
        <v>530.95000000000005</v>
      </c>
      <c r="J122" s="265">
        <v>543.4</v>
      </c>
      <c r="K122" s="263">
        <v>518.5</v>
      </c>
      <c r="L122" s="263">
        <v>498</v>
      </c>
      <c r="M122" s="263">
        <v>80.970219999999998</v>
      </c>
    </row>
    <row r="123" spans="1:13">
      <c r="A123" s="282">
        <v>114</v>
      </c>
      <c r="B123" s="263" t="s">
        <v>828</v>
      </c>
      <c r="C123" s="263">
        <v>257.5</v>
      </c>
      <c r="D123" s="265">
        <v>256.06666666666666</v>
      </c>
      <c r="E123" s="265">
        <v>252.83333333333331</v>
      </c>
      <c r="F123" s="265">
        <v>248.16666666666666</v>
      </c>
      <c r="G123" s="265">
        <v>244.93333333333331</v>
      </c>
      <c r="H123" s="265">
        <v>260.73333333333335</v>
      </c>
      <c r="I123" s="265">
        <v>263.9666666666667</v>
      </c>
      <c r="J123" s="265">
        <v>268.63333333333333</v>
      </c>
      <c r="K123" s="263">
        <v>259.3</v>
      </c>
      <c r="L123" s="263">
        <v>251.4</v>
      </c>
      <c r="M123" s="263">
        <v>37.240699999999997</v>
      </c>
    </row>
    <row r="124" spans="1:13">
      <c r="A124" s="282">
        <v>115</v>
      </c>
      <c r="B124" s="263" t="s">
        <v>122</v>
      </c>
      <c r="C124" s="263">
        <v>1073.3499999999999</v>
      </c>
      <c r="D124" s="265">
        <v>1073.2166666666665</v>
      </c>
      <c r="E124" s="265">
        <v>1060.133333333333</v>
      </c>
      <c r="F124" s="265">
        <v>1046.9166666666665</v>
      </c>
      <c r="G124" s="265">
        <v>1033.833333333333</v>
      </c>
      <c r="H124" s="265">
        <v>1086.4333333333329</v>
      </c>
      <c r="I124" s="265">
        <v>1099.5166666666664</v>
      </c>
      <c r="J124" s="265">
        <v>1112.7333333333329</v>
      </c>
      <c r="K124" s="263">
        <v>1086.3</v>
      </c>
      <c r="L124" s="263">
        <v>1060</v>
      </c>
      <c r="M124" s="263">
        <v>49.173450000000003</v>
      </c>
    </row>
    <row r="125" spans="1:13">
      <c r="A125" s="282">
        <v>116</v>
      </c>
      <c r="B125" s="263" t="s">
        <v>256</v>
      </c>
      <c r="C125" s="263">
        <v>4962.45</v>
      </c>
      <c r="D125" s="265">
        <v>4957</v>
      </c>
      <c r="E125" s="265">
        <v>4876</v>
      </c>
      <c r="F125" s="265">
        <v>4789.55</v>
      </c>
      <c r="G125" s="265">
        <v>4708.55</v>
      </c>
      <c r="H125" s="265">
        <v>5043.45</v>
      </c>
      <c r="I125" s="265">
        <v>5124.45</v>
      </c>
      <c r="J125" s="265">
        <v>5210.8999999999996</v>
      </c>
      <c r="K125" s="263">
        <v>5038</v>
      </c>
      <c r="L125" s="263">
        <v>4870.55</v>
      </c>
      <c r="M125" s="263">
        <v>5.1951999999999998</v>
      </c>
    </row>
    <row r="126" spans="1:13">
      <c r="A126" s="282">
        <v>117</v>
      </c>
      <c r="B126" s="263" t="s">
        <v>124</v>
      </c>
      <c r="C126" s="263">
        <v>1304.5</v>
      </c>
      <c r="D126" s="265">
        <v>1297.8999999999999</v>
      </c>
      <c r="E126" s="265">
        <v>1285.7999999999997</v>
      </c>
      <c r="F126" s="265">
        <v>1267.0999999999999</v>
      </c>
      <c r="G126" s="265">
        <v>1254.9999999999998</v>
      </c>
      <c r="H126" s="265">
        <v>1316.5999999999997</v>
      </c>
      <c r="I126" s="265">
        <v>1328.6999999999996</v>
      </c>
      <c r="J126" s="265">
        <v>1347.3999999999996</v>
      </c>
      <c r="K126" s="263">
        <v>1310</v>
      </c>
      <c r="L126" s="263">
        <v>1279.2</v>
      </c>
      <c r="M126" s="263">
        <v>104.61434</v>
      </c>
    </row>
    <row r="127" spans="1:13">
      <c r="A127" s="282">
        <v>118</v>
      </c>
      <c r="B127" s="263" t="s">
        <v>121</v>
      </c>
      <c r="C127" s="263">
        <v>1691.4</v>
      </c>
      <c r="D127" s="265">
        <v>1685.7666666666667</v>
      </c>
      <c r="E127" s="265">
        <v>1672.6333333333332</v>
      </c>
      <c r="F127" s="265">
        <v>1653.8666666666666</v>
      </c>
      <c r="G127" s="265">
        <v>1640.7333333333331</v>
      </c>
      <c r="H127" s="265">
        <v>1704.5333333333333</v>
      </c>
      <c r="I127" s="265">
        <v>1717.666666666667</v>
      </c>
      <c r="J127" s="265">
        <v>1736.4333333333334</v>
      </c>
      <c r="K127" s="263">
        <v>1698.9</v>
      </c>
      <c r="L127" s="263">
        <v>1667</v>
      </c>
      <c r="M127" s="263">
        <v>9.0727799999999998</v>
      </c>
    </row>
    <row r="128" spans="1:13">
      <c r="A128" s="282">
        <v>119</v>
      </c>
      <c r="B128" s="263" t="s">
        <v>257</v>
      </c>
      <c r="C128" s="263">
        <v>1907.05</v>
      </c>
      <c r="D128" s="265">
        <v>1895.8500000000001</v>
      </c>
      <c r="E128" s="265">
        <v>1862.7000000000003</v>
      </c>
      <c r="F128" s="265">
        <v>1818.3500000000001</v>
      </c>
      <c r="G128" s="265">
        <v>1785.2000000000003</v>
      </c>
      <c r="H128" s="265">
        <v>1940.2000000000003</v>
      </c>
      <c r="I128" s="265">
        <v>1973.3500000000004</v>
      </c>
      <c r="J128" s="265">
        <v>2017.7000000000003</v>
      </c>
      <c r="K128" s="263">
        <v>1929</v>
      </c>
      <c r="L128" s="263">
        <v>1851.5</v>
      </c>
      <c r="M128" s="263">
        <v>3.4525700000000001</v>
      </c>
    </row>
    <row r="129" spans="1:13">
      <c r="A129" s="282">
        <v>120</v>
      </c>
      <c r="B129" s="263" t="s">
        <v>258</v>
      </c>
      <c r="C129" s="263">
        <v>86.2</v>
      </c>
      <c r="D129" s="265">
        <v>83.566666666666663</v>
      </c>
      <c r="E129" s="265">
        <v>78.633333333333326</v>
      </c>
      <c r="F129" s="265">
        <v>71.066666666666663</v>
      </c>
      <c r="G129" s="265">
        <v>66.133333333333326</v>
      </c>
      <c r="H129" s="265">
        <v>91.133333333333326</v>
      </c>
      <c r="I129" s="265">
        <v>96.066666666666663</v>
      </c>
      <c r="J129" s="265">
        <v>103.63333333333333</v>
      </c>
      <c r="K129" s="263">
        <v>88.5</v>
      </c>
      <c r="L129" s="263">
        <v>76</v>
      </c>
      <c r="M129" s="263">
        <v>379.18013999999999</v>
      </c>
    </row>
    <row r="130" spans="1:13">
      <c r="A130" s="282">
        <v>121</v>
      </c>
      <c r="B130" s="263" t="s">
        <v>128</v>
      </c>
      <c r="C130" s="263">
        <v>413.3</v>
      </c>
      <c r="D130" s="265">
        <v>409.75</v>
      </c>
      <c r="E130" s="265">
        <v>404.55</v>
      </c>
      <c r="F130" s="265">
        <v>395.8</v>
      </c>
      <c r="G130" s="265">
        <v>390.6</v>
      </c>
      <c r="H130" s="265">
        <v>418.5</v>
      </c>
      <c r="I130" s="265">
        <v>423.70000000000005</v>
      </c>
      <c r="J130" s="265">
        <v>432.45</v>
      </c>
      <c r="K130" s="263">
        <v>414.95</v>
      </c>
      <c r="L130" s="263">
        <v>401</v>
      </c>
      <c r="M130" s="263">
        <v>50.556649999999998</v>
      </c>
    </row>
    <row r="131" spans="1:13">
      <c r="A131" s="282">
        <v>122</v>
      </c>
      <c r="B131" s="263" t="s">
        <v>127</v>
      </c>
      <c r="C131" s="263">
        <v>338.3</v>
      </c>
      <c r="D131" s="265">
        <v>339.96666666666664</v>
      </c>
      <c r="E131" s="265">
        <v>333.68333333333328</v>
      </c>
      <c r="F131" s="265">
        <v>329.06666666666666</v>
      </c>
      <c r="G131" s="265">
        <v>322.7833333333333</v>
      </c>
      <c r="H131" s="265">
        <v>344.58333333333326</v>
      </c>
      <c r="I131" s="265">
        <v>350.86666666666667</v>
      </c>
      <c r="J131" s="265">
        <v>355.48333333333323</v>
      </c>
      <c r="K131" s="263">
        <v>346.25</v>
      </c>
      <c r="L131" s="263">
        <v>335.35</v>
      </c>
      <c r="M131" s="263">
        <v>76.873639999999995</v>
      </c>
    </row>
    <row r="132" spans="1:13">
      <c r="A132" s="282">
        <v>123</v>
      </c>
      <c r="B132" s="263" t="s">
        <v>129</v>
      </c>
      <c r="C132" s="263">
        <v>3121.5</v>
      </c>
      <c r="D132" s="265">
        <v>3100.6833333333329</v>
      </c>
      <c r="E132" s="265">
        <v>3071.4666666666658</v>
      </c>
      <c r="F132" s="265">
        <v>3021.4333333333329</v>
      </c>
      <c r="G132" s="265">
        <v>2992.2166666666658</v>
      </c>
      <c r="H132" s="265">
        <v>3150.7166666666658</v>
      </c>
      <c r="I132" s="265">
        <v>3179.9333333333329</v>
      </c>
      <c r="J132" s="265">
        <v>3229.9666666666658</v>
      </c>
      <c r="K132" s="263">
        <v>3129.9</v>
      </c>
      <c r="L132" s="263">
        <v>3050.65</v>
      </c>
      <c r="M132" s="263">
        <v>6.3442299999999996</v>
      </c>
    </row>
    <row r="133" spans="1:13">
      <c r="A133" s="282">
        <v>124</v>
      </c>
      <c r="B133" s="263" t="s">
        <v>131</v>
      </c>
      <c r="C133" s="263">
        <v>1844.65</v>
      </c>
      <c r="D133" s="265">
        <v>1844.3833333333332</v>
      </c>
      <c r="E133" s="265">
        <v>1820.3666666666663</v>
      </c>
      <c r="F133" s="265">
        <v>1796.083333333333</v>
      </c>
      <c r="G133" s="265">
        <v>1772.0666666666662</v>
      </c>
      <c r="H133" s="265">
        <v>1868.6666666666665</v>
      </c>
      <c r="I133" s="265">
        <v>1892.6833333333334</v>
      </c>
      <c r="J133" s="265">
        <v>1916.9666666666667</v>
      </c>
      <c r="K133" s="263">
        <v>1868.4</v>
      </c>
      <c r="L133" s="263">
        <v>1820.1</v>
      </c>
      <c r="M133" s="263">
        <v>38.371490000000001</v>
      </c>
    </row>
    <row r="134" spans="1:13">
      <c r="A134" s="282">
        <v>125</v>
      </c>
      <c r="B134" s="263" t="s">
        <v>132</v>
      </c>
      <c r="C134" s="263">
        <v>107</v>
      </c>
      <c r="D134" s="265">
        <v>107.63333333333333</v>
      </c>
      <c r="E134" s="265">
        <v>105.86666666666665</v>
      </c>
      <c r="F134" s="265">
        <v>104.73333333333332</v>
      </c>
      <c r="G134" s="265">
        <v>102.96666666666664</v>
      </c>
      <c r="H134" s="265">
        <v>108.76666666666665</v>
      </c>
      <c r="I134" s="265">
        <v>110.53333333333333</v>
      </c>
      <c r="J134" s="265">
        <v>111.66666666666666</v>
      </c>
      <c r="K134" s="263">
        <v>109.4</v>
      </c>
      <c r="L134" s="263">
        <v>106.5</v>
      </c>
      <c r="M134" s="263">
        <v>154.36767</v>
      </c>
    </row>
    <row r="135" spans="1:13">
      <c r="A135" s="282">
        <v>126</v>
      </c>
      <c r="B135" s="263" t="s">
        <v>259</v>
      </c>
      <c r="C135" s="263">
        <v>2729.8</v>
      </c>
      <c r="D135" s="265">
        <v>2685.0666666666671</v>
      </c>
      <c r="E135" s="265">
        <v>2609.733333333334</v>
      </c>
      <c r="F135" s="265">
        <v>2489.666666666667</v>
      </c>
      <c r="G135" s="265">
        <v>2414.3333333333339</v>
      </c>
      <c r="H135" s="265">
        <v>2805.1333333333341</v>
      </c>
      <c r="I135" s="265">
        <v>2880.4666666666672</v>
      </c>
      <c r="J135" s="265">
        <v>3000.5333333333342</v>
      </c>
      <c r="K135" s="263">
        <v>2760.4</v>
      </c>
      <c r="L135" s="263">
        <v>2565</v>
      </c>
      <c r="M135" s="263">
        <v>3.8540299999999998</v>
      </c>
    </row>
    <row r="136" spans="1:13">
      <c r="A136" s="282">
        <v>127</v>
      </c>
      <c r="B136" s="263" t="s">
        <v>133</v>
      </c>
      <c r="C136" s="263">
        <v>441.45</v>
      </c>
      <c r="D136" s="265">
        <v>439.73333333333335</v>
      </c>
      <c r="E136" s="265">
        <v>435.91666666666669</v>
      </c>
      <c r="F136" s="265">
        <v>430.38333333333333</v>
      </c>
      <c r="G136" s="265">
        <v>426.56666666666666</v>
      </c>
      <c r="H136" s="265">
        <v>445.26666666666671</v>
      </c>
      <c r="I136" s="265">
        <v>449.08333333333331</v>
      </c>
      <c r="J136" s="265">
        <v>454.61666666666673</v>
      </c>
      <c r="K136" s="263">
        <v>443.55</v>
      </c>
      <c r="L136" s="263">
        <v>434.2</v>
      </c>
      <c r="M136" s="263">
        <v>34.282470000000004</v>
      </c>
    </row>
    <row r="137" spans="1:13">
      <c r="A137" s="282">
        <v>128</v>
      </c>
      <c r="B137" s="263" t="s">
        <v>260</v>
      </c>
      <c r="C137" s="263">
        <v>3832.8</v>
      </c>
      <c r="D137" s="265">
        <v>3784.6</v>
      </c>
      <c r="E137" s="265">
        <v>3675.2</v>
      </c>
      <c r="F137" s="265">
        <v>3517.6</v>
      </c>
      <c r="G137" s="265">
        <v>3408.2</v>
      </c>
      <c r="H137" s="265">
        <v>3942.2</v>
      </c>
      <c r="I137" s="265">
        <v>4051.6000000000004</v>
      </c>
      <c r="J137" s="265">
        <v>4209.2</v>
      </c>
      <c r="K137" s="263">
        <v>3894</v>
      </c>
      <c r="L137" s="263">
        <v>3627</v>
      </c>
      <c r="M137" s="263">
        <v>3.9439899999999999</v>
      </c>
    </row>
    <row r="138" spans="1:13">
      <c r="A138" s="282">
        <v>129</v>
      </c>
      <c r="B138" s="263" t="s">
        <v>134</v>
      </c>
      <c r="C138" s="263">
        <v>1485.65</v>
      </c>
      <c r="D138" s="265">
        <v>1477.8166666666668</v>
      </c>
      <c r="E138" s="265">
        <v>1465.9833333333336</v>
      </c>
      <c r="F138" s="265">
        <v>1446.3166666666668</v>
      </c>
      <c r="G138" s="265">
        <v>1434.4833333333336</v>
      </c>
      <c r="H138" s="265">
        <v>1497.4833333333336</v>
      </c>
      <c r="I138" s="265">
        <v>1509.3166666666671</v>
      </c>
      <c r="J138" s="265">
        <v>1528.9833333333336</v>
      </c>
      <c r="K138" s="263">
        <v>1489.65</v>
      </c>
      <c r="L138" s="263">
        <v>1458.15</v>
      </c>
      <c r="M138" s="263">
        <v>20.894729999999999</v>
      </c>
    </row>
    <row r="139" spans="1:13">
      <c r="A139" s="282">
        <v>130</v>
      </c>
      <c r="B139" s="263" t="s">
        <v>135</v>
      </c>
      <c r="C139" s="263">
        <v>1054.5999999999999</v>
      </c>
      <c r="D139" s="265">
        <v>1046.3333333333333</v>
      </c>
      <c r="E139" s="265">
        <v>1035.0666666666666</v>
      </c>
      <c r="F139" s="265">
        <v>1015.5333333333333</v>
      </c>
      <c r="G139" s="265">
        <v>1004.2666666666667</v>
      </c>
      <c r="H139" s="265">
        <v>1065.8666666666666</v>
      </c>
      <c r="I139" s="265">
        <v>1077.1333333333334</v>
      </c>
      <c r="J139" s="265">
        <v>1096.6666666666665</v>
      </c>
      <c r="K139" s="263">
        <v>1057.5999999999999</v>
      </c>
      <c r="L139" s="263">
        <v>1026.8</v>
      </c>
      <c r="M139" s="263">
        <v>20.724060000000001</v>
      </c>
    </row>
    <row r="140" spans="1:13">
      <c r="A140" s="282">
        <v>131</v>
      </c>
      <c r="B140" s="263" t="s">
        <v>146</v>
      </c>
      <c r="C140" s="263">
        <v>89680.4</v>
      </c>
      <c r="D140" s="265">
        <v>89467.116666666654</v>
      </c>
      <c r="E140" s="265">
        <v>88660.233333333308</v>
      </c>
      <c r="F140" s="265">
        <v>87640.066666666651</v>
      </c>
      <c r="G140" s="265">
        <v>86833.183333333305</v>
      </c>
      <c r="H140" s="265">
        <v>90487.283333333311</v>
      </c>
      <c r="I140" s="265">
        <v>91294.166666666642</v>
      </c>
      <c r="J140" s="265">
        <v>92314.333333333314</v>
      </c>
      <c r="K140" s="263">
        <v>90274</v>
      </c>
      <c r="L140" s="263">
        <v>88446.95</v>
      </c>
      <c r="M140" s="263">
        <v>0.34837000000000001</v>
      </c>
    </row>
    <row r="141" spans="1:13">
      <c r="A141" s="282">
        <v>132</v>
      </c>
      <c r="B141" s="263" t="s">
        <v>143</v>
      </c>
      <c r="C141" s="263">
        <v>1184.2</v>
      </c>
      <c r="D141" s="265">
        <v>1182.5500000000002</v>
      </c>
      <c r="E141" s="265">
        <v>1162.7000000000003</v>
      </c>
      <c r="F141" s="265">
        <v>1141.2</v>
      </c>
      <c r="G141" s="265">
        <v>1121.3500000000001</v>
      </c>
      <c r="H141" s="265">
        <v>1204.0500000000004</v>
      </c>
      <c r="I141" s="265">
        <v>1223.9000000000003</v>
      </c>
      <c r="J141" s="265">
        <v>1245.4000000000005</v>
      </c>
      <c r="K141" s="263">
        <v>1202.4000000000001</v>
      </c>
      <c r="L141" s="263">
        <v>1161.05</v>
      </c>
      <c r="M141" s="263">
        <v>5.9327699999999997</v>
      </c>
    </row>
    <row r="142" spans="1:13">
      <c r="A142" s="282">
        <v>133</v>
      </c>
      <c r="B142" s="263" t="s">
        <v>137</v>
      </c>
      <c r="C142" s="263">
        <v>207.5</v>
      </c>
      <c r="D142" s="265">
        <v>207.38333333333333</v>
      </c>
      <c r="E142" s="265">
        <v>205.11666666666665</v>
      </c>
      <c r="F142" s="265">
        <v>202.73333333333332</v>
      </c>
      <c r="G142" s="265">
        <v>200.46666666666664</v>
      </c>
      <c r="H142" s="265">
        <v>209.76666666666665</v>
      </c>
      <c r="I142" s="265">
        <v>212.0333333333333</v>
      </c>
      <c r="J142" s="265">
        <v>214.41666666666666</v>
      </c>
      <c r="K142" s="263">
        <v>209.65</v>
      </c>
      <c r="L142" s="263">
        <v>205</v>
      </c>
      <c r="M142" s="263">
        <v>44.929020000000001</v>
      </c>
    </row>
    <row r="143" spans="1:13">
      <c r="A143" s="282">
        <v>134</v>
      </c>
      <c r="B143" s="263" t="s">
        <v>136</v>
      </c>
      <c r="C143" s="263">
        <v>860.05</v>
      </c>
      <c r="D143" s="265">
        <v>849.36666666666667</v>
      </c>
      <c r="E143" s="265">
        <v>830.73333333333335</v>
      </c>
      <c r="F143" s="265">
        <v>801.41666666666663</v>
      </c>
      <c r="G143" s="265">
        <v>782.7833333333333</v>
      </c>
      <c r="H143" s="265">
        <v>878.68333333333339</v>
      </c>
      <c r="I143" s="265">
        <v>897.31666666666683</v>
      </c>
      <c r="J143" s="265">
        <v>926.63333333333344</v>
      </c>
      <c r="K143" s="263">
        <v>868</v>
      </c>
      <c r="L143" s="263">
        <v>820.05</v>
      </c>
      <c r="M143" s="263">
        <v>97.060130000000001</v>
      </c>
    </row>
    <row r="144" spans="1:13">
      <c r="A144" s="282">
        <v>135</v>
      </c>
      <c r="B144" s="263" t="s">
        <v>138</v>
      </c>
      <c r="C144" s="263">
        <v>173.25</v>
      </c>
      <c r="D144" s="265">
        <v>174.76666666666665</v>
      </c>
      <c r="E144" s="265">
        <v>171.48333333333329</v>
      </c>
      <c r="F144" s="265">
        <v>169.71666666666664</v>
      </c>
      <c r="G144" s="265">
        <v>166.43333333333328</v>
      </c>
      <c r="H144" s="265">
        <v>176.5333333333333</v>
      </c>
      <c r="I144" s="265">
        <v>179.81666666666666</v>
      </c>
      <c r="J144" s="265">
        <v>181.58333333333331</v>
      </c>
      <c r="K144" s="263">
        <v>178.05</v>
      </c>
      <c r="L144" s="263">
        <v>173</v>
      </c>
      <c r="M144" s="263">
        <v>46.345239999999997</v>
      </c>
    </row>
    <row r="145" spans="1:13">
      <c r="A145" s="282">
        <v>136</v>
      </c>
      <c r="B145" s="263" t="s">
        <v>139</v>
      </c>
      <c r="C145" s="263">
        <v>406.7</v>
      </c>
      <c r="D145" s="265">
        <v>405.25</v>
      </c>
      <c r="E145" s="265">
        <v>402.45</v>
      </c>
      <c r="F145" s="265">
        <v>398.2</v>
      </c>
      <c r="G145" s="265">
        <v>395.4</v>
      </c>
      <c r="H145" s="265">
        <v>409.5</v>
      </c>
      <c r="I145" s="265">
        <v>412.29999999999995</v>
      </c>
      <c r="J145" s="265">
        <v>416.55</v>
      </c>
      <c r="K145" s="263">
        <v>408.05</v>
      </c>
      <c r="L145" s="263">
        <v>401</v>
      </c>
      <c r="M145" s="263">
        <v>24.14479</v>
      </c>
    </row>
    <row r="146" spans="1:13">
      <c r="A146" s="282">
        <v>137</v>
      </c>
      <c r="B146" s="263" t="s">
        <v>140</v>
      </c>
      <c r="C146" s="263">
        <v>7214.1</v>
      </c>
      <c r="D146" s="265">
        <v>7159.7</v>
      </c>
      <c r="E146" s="265">
        <v>7084.4</v>
      </c>
      <c r="F146" s="265">
        <v>6954.7</v>
      </c>
      <c r="G146" s="265">
        <v>6879.4</v>
      </c>
      <c r="H146" s="265">
        <v>7289.4</v>
      </c>
      <c r="I146" s="265">
        <v>7364.7000000000007</v>
      </c>
      <c r="J146" s="265">
        <v>7494.4</v>
      </c>
      <c r="K146" s="263">
        <v>7235</v>
      </c>
      <c r="L146" s="263">
        <v>7030</v>
      </c>
      <c r="M146" s="263">
        <v>13.952959999999999</v>
      </c>
    </row>
    <row r="147" spans="1:13">
      <c r="A147" s="282">
        <v>138</v>
      </c>
      <c r="B147" s="263" t="s">
        <v>142</v>
      </c>
      <c r="C147" s="263">
        <v>892.95</v>
      </c>
      <c r="D147" s="265">
        <v>888.98333333333323</v>
      </c>
      <c r="E147" s="265">
        <v>871.96666666666647</v>
      </c>
      <c r="F147" s="265">
        <v>850.98333333333323</v>
      </c>
      <c r="G147" s="265">
        <v>833.96666666666647</v>
      </c>
      <c r="H147" s="265">
        <v>909.96666666666647</v>
      </c>
      <c r="I147" s="265">
        <v>926.98333333333312</v>
      </c>
      <c r="J147" s="265">
        <v>947.96666666666647</v>
      </c>
      <c r="K147" s="263">
        <v>906</v>
      </c>
      <c r="L147" s="263">
        <v>868</v>
      </c>
      <c r="M147" s="263">
        <v>24.063310000000001</v>
      </c>
    </row>
    <row r="148" spans="1:13">
      <c r="A148" s="282">
        <v>139</v>
      </c>
      <c r="B148" s="263" t="s">
        <v>144</v>
      </c>
      <c r="C148" s="263">
        <v>1734.75</v>
      </c>
      <c r="D148" s="265">
        <v>1706.9166666666667</v>
      </c>
      <c r="E148" s="265">
        <v>1663.9333333333334</v>
      </c>
      <c r="F148" s="265">
        <v>1593.1166666666666</v>
      </c>
      <c r="G148" s="265">
        <v>1550.1333333333332</v>
      </c>
      <c r="H148" s="265">
        <v>1777.7333333333336</v>
      </c>
      <c r="I148" s="265">
        <v>1820.7166666666667</v>
      </c>
      <c r="J148" s="265">
        <v>1891.5333333333338</v>
      </c>
      <c r="K148" s="263">
        <v>1749.9</v>
      </c>
      <c r="L148" s="263">
        <v>1636.1</v>
      </c>
      <c r="M148" s="263">
        <v>14.0068</v>
      </c>
    </row>
    <row r="149" spans="1:13">
      <c r="A149" s="282">
        <v>140</v>
      </c>
      <c r="B149" s="263" t="s">
        <v>145</v>
      </c>
      <c r="C149" s="263">
        <v>232.6</v>
      </c>
      <c r="D149" s="265">
        <v>231.45000000000002</v>
      </c>
      <c r="E149" s="265">
        <v>227.30000000000004</v>
      </c>
      <c r="F149" s="265">
        <v>222.00000000000003</v>
      </c>
      <c r="G149" s="265">
        <v>217.85000000000005</v>
      </c>
      <c r="H149" s="265">
        <v>236.75000000000003</v>
      </c>
      <c r="I149" s="265">
        <v>240.9</v>
      </c>
      <c r="J149" s="265">
        <v>246.20000000000002</v>
      </c>
      <c r="K149" s="263">
        <v>235.6</v>
      </c>
      <c r="L149" s="263">
        <v>226.15</v>
      </c>
      <c r="M149" s="263">
        <v>228.02026000000001</v>
      </c>
    </row>
    <row r="150" spans="1:13">
      <c r="A150" s="282">
        <v>141</v>
      </c>
      <c r="B150" s="263" t="s">
        <v>262</v>
      </c>
      <c r="C150" s="263">
        <v>1688.05</v>
      </c>
      <c r="D150" s="265">
        <v>1673.7833333333335</v>
      </c>
      <c r="E150" s="265">
        <v>1632.5666666666671</v>
      </c>
      <c r="F150" s="265">
        <v>1577.0833333333335</v>
      </c>
      <c r="G150" s="265">
        <v>1535.866666666667</v>
      </c>
      <c r="H150" s="265">
        <v>1729.2666666666671</v>
      </c>
      <c r="I150" s="265">
        <v>1770.4833333333338</v>
      </c>
      <c r="J150" s="265">
        <v>1825.9666666666672</v>
      </c>
      <c r="K150" s="263">
        <v>1715</v>
      </c>
      <c r="L150" s="263">
        <v>1618.3</v>
      </c>
      <c r="M150" s="263">
        <v>5.68161</v>
      </c>
    </row>
    <row r="151" spans="1:13">
      <c r="A151" s="282">
        <v>142</v>
      </c>
      <c r="B151" s="263" t="s">
        <v>147</v>
      </c>
      <c r="C151" s="263">
        <v>1310.9</v>
      </c>
      <c r="D151" s="265">
        <v>1312.8166666666666</v>
      </c>
      <c r="E151" s="265">
        <v>1298.6333333333332</v>
      </c>
      <c r="F151" s="265">
        <v>1286.3666666666666</v>
      </c>
      <c r="G151" s="265">
        <v>1272.1833333333332</v>
      </c>
      <c r="H151" s="265">
        <v>1325.0833333333333</v>
      </c>
      <c r="I151" s="265">
        <v>1339.2666666666667</v>
      </c>
      <c r="J151" s="265">
        <v>1351.5333333333333</v>
      </c>
      <c r="K151" s="263">
        <v>1327</v>
      </c>
      <c r="L151" s="263">
        <v>1300.55</v>
      </c>
      <c r="M151" s="263">
        <v>8.4337499999999999</v>
      </c>
    </row>
    <row r="152" spans="1:13">
      <c r="A152" s="282">
        <v>143</v>
      </c>
      <c r="B152" s="263" t="s">
        <v>263</v>
      </c>
      <c r="C152" s="263">
        <v>802.2</v>
      </c>
      <c r="D152" s="265">
        <v>808.75</v>
      </c>
      <c r="E152" s="265">
        <v>792.5</v>
      </c>
      <c r="F152" s="265">
        <v>782.8</v>
      </c>
      <c r="G152" s="265">
        <v>766.55</v>
      </c>
      <c r="H152" s="265">
        <v>818.45</v>
      </c>
      <c r="I152" s="265">
        <v>834.7</v>
      </c>
      <c r="J152" s="265">
        <v>844.40000000000009</v>
      </c>
      <c r="K152" s="263">
        <v>825</v>
      </c>
      <c r="L152" s="263">
        <v>799.05</v>
      </c>
      <c r="M152" s="263">
        <v>3.23291</v>
      </c>
    </row>
    <row r="153" spans="1:13">
      <c r="A153" s="282">
        <v>144</v>
      </c>
      <c r="B153" s="263" t="s">
        <v>152</v>
      </c>
      <c r="C153" s="263">
        <v>133.85</v>
      </c>
      <c r="D153" s="265">
        <v>133.43333333333331</v>
      </c>
      <c r="E153" s="265">
        <v>132.01666666666662</v>
      </c>
      <c r="F153" s="265">
        <v>130.18333333333331</v>
      </c>
      <c r="G153" s="265">
        <v>128.76666666666662</v>
      </c>
      <c r="H153" s="265">
        <v>135.26666666666662</v>
      </c>
      <c r="I153" s="265">
        <v>136.68333333333331</v>
      </c>
      <c r="J153" s="265">
        <v>138.51666666666662</v>
      </c>
      <c r="K153" s="263">
        <v>134.85</v>
      </c>
      <c r="L153" s="263">
        <v>131.6</v>
      </c>
      <c r="M153" s="263">
        <v>166.81766999999999</v>
      </c>
    </row>
    <row r="154" spans="1:13">
      <c r="A154" s="282">
        <v>145</v>
      </c>
      <c r="B154" s="263" t="s">
        <v>153</v>
      </c>
      <c r="C154" s="263">
        <v>112.55</v>
      </c>
      <c r="D154" s="265">
        <v>111.38333333333333</v>
      </c>
      <c r="E154" s="265">
        <v>109.06666666666665</v>
      </c>
      <c r="F154" s="265">
        <v>105.58333333333333</v>
      </c>
      <c r="G154" s="265">
        <v>103.26666666666665</v>
      </c>
      <c r="H154" s="265">
        <v>114.86666666666665</v>
      </c>
      <c r="I154" s="265">
        <v>117.18333333333331</v>
      </c>
      <c r="J154" s="265">
        <v>120.66666666666664</v>
      </c>
      <c r="K154" s="263">
        <v>113.7</v>
      </c>
      <c r="L154" s="263">
        <v>107.9</v>
      </c>
      <c r="M154" s="263">
        <v>536.49872000000005</v>
      </c>
    </row>
    <row r="155" spans="1:13">
      <c r="A155" s="282">
        <v>146</v>
      </c>
      <c r="B155" s="263" t="s">
        <v>148</v>
      </c>
      <c r="C155" s="263">
        <v>59.15</v>
      </c>
      <c r="D155" s="265">
        <v>59.5</v>
      </c>
      <c r="E155" s="265">
        <v>58.25</v>
      </c>
      <c r="F155" s="265">
        <v>57.35</v>
      </c>
      <c r="G155" s="265">
        <v>56.1</v>
      </c>
      <c r="H155" s="265">
        <v>60.4</v>
      </c>
      <c r="I155" s="265">
        <v>61.65</v>
      </c>
      <c r="J155" s="265">
        <v>62.55</v>
      </c>
      <c r="K155" s="263">
        <v>60.75</v>
      </c>
      <c r="L155" s="263">
        <v>58.6</v>
      </c>
      <c r="M155" s="263">
        <v>206.23334</v>
      </c>
    </row>
    <row r="156" spans="1:13">
      <c r="A156" s="282">
        <v>147</v>
      </c>
      <c r="B156" s="263" t="s">
        <v>450</v>
      </c>
      <c r="C156" s="263">
        <v>2805.75</v>
      </c>
      <c r="D156" s="265">
        <v>2789.35</v>
      </c>
      <c r="E156" s="265">
        <v>2703.7</v>
      </c>
      <c r="F156" s="265">
        <v>2601.65</v>
      </c>
      <c r="G156" s="265">
        <v>2516</v>
      </c>
      <c r="H156" s="265">
        <v>2891.3999999999996</v>
      </c>
      <c r="I156" s="265">
        <v>2977.05</v>
      </c>
      <c r="J156" s="265">
        <v>3079.0999999999995</v>
      </c>
      <c r="K156" s="263">
        <v>2875</v>
      </c>
      <c r="L156" s="263">
        <v>2687.3</v>
      </c>
      <c r="M156" s="263">
        <v>7.1806900000000002</v>
      </c>
    </row>
    <row r="157" spans="1:13">
      <c r="A157" s="282">
        <v>148</v>
      </c>
      <c r="B157" s="263" t="s">
        <v>151</v>
      </c>
      <c r="C157" s="263">
        <v>16576.150000000001</v>
      </c>
      <c r="D157" s="265">
        <v>16495.3</v>
      </c>
      <c r="E157" s="265">
        <v>16370.599999999999</v>
      </c>
      <c r="F157" s="265">
        <v>16165.05</v>
      </c>
      <c r="G157" s="265">
        <v>16040.349999999999</v>
      </c>
      <c r="H157" s="265">
        <v>16700.849999999999</v>
      </c>
      <c r="I157" s="265">
        <v>16825.550000000003</v>
      </c>
      <c r="J157" s="265">
        <v>17031.099999999999</v>
      </c>
      <c r="K157" s="263">
        <v>16620</v>
      </c>
      <c r="L157" s="263">
        <v>16289.75</v>
      </c>
      <c r="M157" s="263">
        <v>1.2309699999999999</v>
      </c>
    </row>
    <row r="158" spans="1:13">
      <c r="A158" s="282">
        <v>149</v>
      </c>
      <c r="B158" s="263" t="s">
        <v>790</v>
      </c>
      <c r="C158" s="263">
        <v>345.65</v>
      </c>
      <c r="D158" s="265">
        <v>347.59999999999997</v>
      </c>
      <c r="E158" s="265">
        <v>338.24999999999994</v>
      </c>
      <c r="F158" s="265">
        <v>330.84999999999997</v>
      </c>
      <c r="G158" s="265">
        <v>321.49999999999994</v>
      </c>
      <c r="H158" s="265">
        <v>354.99999999999994</v>
      </c>
      <c r="I158" s="265">
        <v>364.34999999999997</v>
      </c>
      <c r="J158" s="265">
        <v>371.74999999999994</v>
      </c>
      <c r="K158" s="263">
        <v>356.95</v>
      </c>
      <c r="L158" s="263">
        <v>340.2</v>
      </c>
      <c r="M158" s="263">
        <v>15.75544</v>
      </c>
    </row>
    <row r="159" spans="1:13">
      <c r="A159" s="282">
        <v>150</v>
      </c>
      <c r="B159" s="263" t="s">
        <v>265</v>
      </c>
      <c r="C159" s="263">
        <v>563.29999999999995</v>
      </c>
      <c r="D159" s="265">
        <v>559.76666666666665</v>
      </c>
      <c r="E159" s="265">
        <v>554.58333333333326</v>
      </c>
      <c r="F159" s="265">
        <v>545.86666666666656</v>
      </c>
      <c r="G159" s="265">
        <v>540.68333333333317</v>
      </c>
      <c r="H159" s="265">
        <v>568.48333333333335</v>
      </c>
      <c r="I159" s="265">
        <v>573.66666666666674</v>
      </c>
      <c r="J159" s="265">
        <v>582.38333333333344</v>
      </c>
      <c r="K159" s="263">
        <v>564.95000000000005</v>
      </c>
      <c r="L159" s="263">
        <v>551.04999999999995</v>
      </c>
      <c r="M159" s="263">
        <v>2.1583700000000001</v>
      </c>
    </row>
    <row r="160" spans="1:13">
      <c r="A160" s="282">
        <v>151</v>
      </c>
      <c r="B160" s="263" t="s">
        <v>155</v>
      </c>
      <c r="C160" s="263">
        <v>113.5</v>
      </c>
      <c r="D160" s="265">
        <v>114.3</v>
      </c>
      <c r="E160" s="265">
        <v>111.94999999999999</v>
      </c>
      <c r="F160" s="265">
        <v>110.39999999999999</v>
      </c>
      <c r="G160" s="265">
        <v>108.04999999999998</v>
      </c>
      <c r="H160" s="265">
        <v>115.85</v>
      </c>
      <c r="I160" s="265">
        <v>118.19999999999999</v>
      </c>
      <c r="J160" s="265">
        <v>119.75</v>
      </c>
      <c r="K160" s="263">
        <v>116.65</v>
      </c>
      <c r="L160" s="263">
        <v>112.75</v>
      </c>
      <c r="M160" s="263">
        <v>363.03917000000001</v>
      </c>
    </row>
    <row r="161" spans="1:13">
      <c r="A161" s="282">
        <v>152</v>
      </c>
      <c r="B161" s="263" t="s">
        <v>154</v>
      </c>
      <c r="C161" s="263">
        <v>127.55</v>
      </c>
      <c r="D161" s="265">
        <v>127.98333333333333</v>
      </c>
      <c r="E161" s="265">
        <v>126.26666666666668</v>
      </c>
      <c r="F161" s="265">
        <v>124.98333333333335</v>
      </c>
      <c r="G161" s="265">
        <v>123.26666666666669</v>
      </c>
      <c r="H161" s="265">
        <v>129.26666666666665</v>
      </c>
      <c r="I161" s="265">
        <v>130.98333333333335</v>
      </c>
      <c r="J161" s="265">
        <v>132.26666666666665</v>
      </c>
      <c r="K161" s="263">
        <v>129.69999999999999</v>
      </c>
      <c r="L161" s="263">
        <v>126.7</v>
      </c>
      <c r="M161" s="263">
        <v>22.103059999999999</v>
      </c>
    </row>
    <row r="162" spans="1:13">
      <c r="A162" s="282">
        <v>153</v>
      </c>
      <c r="B162" s="263" t="s">
        <v>266</v>
      </c>
      <c r="C162" s="263">
        <v>3197.85</v>
      </c>
      <c r="D162" s="265">
        <v>3205.5333333333333</v>
      </c>
      <c r="E162" s="265">
        <v>3162.3166666666666</v>
      </c>
      <c r="F162" s="265">
        <v>3126.7833333333333</v>
      </c>
      <c r="G162" s="265">
        <v>3083.5666666666666</v>
      </c>
      <c r="H162" s="265">
        <v>3241.0666666666666</v>
      </c>
      <c r="I162" s="265">
        <v>3284.2833333333328</v>
      </c>
      <c r="J162" s="265">
        <v>3319.8166666666666</v>
      </c>
      <c r="K162" s="263">
        <v>3248.75</v>
      </c>
      <c r="L162" s="263">
        <v>3170</v>
      </c>
      <c r="M162" s="263">
        <v>0.89148000000000005</v>
      </c>
    </row>
    <row r="163" spans="1:13">
      <c r="A163" s="282">
        <v>154</v>
      </c>
      <c r="B163" s="263" t="s">
        <v>267</v>
      </c>
      <c r="C163" s="263">
        <v>2275.1999999999998</v>
      </c>
      <c r="D163" s="265">
        <v>2255.1166666666668</v>
      </c>
      <c r="E163" s="265">
        <v>2190.2333333333336</v>
      </c>
      <c r="F163" s="265">
        <v>2105.2666666666669</v>
      </c>
      <c r="G163" s="265">
        <v>2040.3833333333337</v>
      </c>
      <c r="H163" s="265">
        <v>2340.0833333333335</v>
      </c>
      <c r="I163" s="265">
        <v>2404.9666666666667</v>
      </c>
      <c r="J163" s="265">
        <v>2489.9333333333334</v>
      </c>
      <c r="K163" s="263">
        <v>2320</v>
      </c>
      <c r="L163" s="263">
        <v>2170.15</v>
      </c>
      <c r="M163" s="263">
        <v>6.5182000000000002</v>
      </c>
    </row>
    <row r="164" spans="1:13">
      <c r="A164" s="282">
        <v>155</v>
      </c>
      <c r="B164" s="263" t="s">
        <v>156</v>
      </c>
      <c r="C164" s="263">
        <v>29463.25</v>
      </c>
      <c r="D164" s="265">
        <v>29057.75</v>
      </c>
      <c r="E164" s="265">
        <v>28605.5</v>
      </c>
      <c r="F164" s="265">
        <v>27747.75</v>
      </c>
      <c r="G164" s="265">
        <v>27295.5</v>
      </c>
      <c r="H164" s="265">
        <v>29915.5</v>
      </c>
      <c r="I164" s="265">
        <v>30367.75</v>
      </c>
      <c r="J164" s="265">
        <v>31225.5</v>
      </c>
      <c r="K164" s="263">
        <v>29510</v>
      </c>
      <c r="L164" s="263">
        <v>28200</v>
      </c>
      <c r="M164" s="263">
        <v>0.48268</v>
      </c>
    </row>
    <row r="165" spans="1:13">
      <c r="A165" s="282">
        <v>156</v>
      </c>
      <c r="B165" s="263" t="s">
        <v>158</v>
      </c>
      <c r="C165" s="263">
        <v>256.75</v>
      </c>
      <c r="D165" s="265">
        <v>255.43333333333337</v>
      </c>
      <c r="E165" s="265">
        <v>253.41666666666674</v>
      </c>
      <c r="F165" s="265">
        <v>250.08333333333337</v>
      </c>
      <c r="G165" s="265">
        <v>248.06666666666675</v>
      </c>
      <c r="H165" s="265">
        <v>258.76666666666677</v>
      </c>
      <c r="I165" s="265">
        <v>260.7833333333333</v>
      </c>
      <c r="J165" s="265">
        <v>264.11666666666673</v>
      </c>
      <c r="K165" s="263">
        <v>257.45</v>
      </c>
      <c r="L165" s="263">
        <v>252.1</v>
      </c>
      <c r="M165" s="263">
        <v>34.659750000000003</v>
      </c>
    </row>
    <row r="166" spans="1:13">
      <c r="A166" s="282">
        <v>157</v>
      </c>
      <c r="B166" s="263" t="s">
        <v>269</v>
      </c>
      <c r="C166" s="263">
        <v>4653.7</v>
      </c>
      <c r="D166" s="265">
        <v>4650.583333333333</v>
      </c>
      <c r="E166" s="265">
        <v>4623.1666666666661</v>
      </c>
      <c r="F166" s="265">
        <v>4592.6333333333332</v>
      </c>
      <c r="G166" s="265">
        <v>4565.2166666666662</v>
      </c>
      <c r="H166" s="265">
        <v>4681.1166666666659</v>
      </c>
      <c r="I166" s="265">
        <v>4708.5333333333319</v>
      </c>
      <c r="J166" s="265">
        <v>4739.0666666666657</v>
      </c>
      <c r="K166" s="263">
        <v>4678</v>
      </c>
      <c r="L166" s="263">
        <v>4620.05</v>
      </c>
      <c r="M166" s="263">
        <v>0.42002</v>
      </c>
    </row>
    <row r="167" spans="1:13">
      <c r="A167" s="282">
        <v>158</v>
      </c>
      <c r="B167" s="263" t="s">
        <v>160</v>
      </c>
      <c r="C167" s="263">
        <v>1729.35</v>
      </c>
      <c r="D167" s="265">
        <v>1721.95</v>
      </c>
      <c r="E167" s="265">
        <v>1708.9</v>
      </c>
      <c r="F167" s="265">
        <v>1688.45</v>
      </c>
      <c r="G167" s="265">
        <v>1675.4</v>
      </c>
      <c r="H167" s="265">
        <v>1742.4</v>
      </c>
      <c r="I167" s="265">
        <v>1755.4499999999998</v>
      </c>
      <c r="J167" s="265">
        <v>1775.9</v>
      </c>
      <c r="K167" s="263">
        <v>1735</v>
      </c>
      <c r="L167" s="263">
        <v>1701.5</v>
      </c>
      <c r="M167" s="263">
        <v>4.7503700000000002</v>
      </c>
    </row>
    <row r="168" spans="1:13">
      <c r="A168" s="282">
        <v>159</v>
      </c>
      <c r="B168" s="263" t="s">
        <v>157</v>
      </c>
      <c r="C168" s="263">
        <v>1918.7</v>
      </c>
      <c r="D168" s="265">
        <v>1915.2666666666664</v>
      </c>
      <c r="E168" s="265">
        <v>1892.5333333333328</v>
      </c>
      <c r="F168" s="265">
        <v>1866.3666666666663</v>
      </c>
      <c r="G168" s="265">
        <v>1843.6333333333328</v>
      </c>
      <c r="H168" s="265">
        <v>1941.4333333333329</v>
      </c>
      <c r="I168" s="265">
        <v>1964.1666666666665</v>
      </c>
      <c r="J168" s="265">
        <v>1990.333333333333</v>
      </c>
      <c r="K168" s="263">
        <v>1938</v>
      </c>
      <c r="L168" s="263">
        <v>1889.1</v>
      </c>
      <c r="M168" s="263">
        <v>12.52304</v>
      </c>
    </row>
    <row r="169" spans="1:13">
      <c r="A169" s="282">
        <v>160</v>
      </c>
      <c r="B169" s="263" t="s">
        <v>461</v>
      </c>
      <c r="C169" s="263">
        <v>1365.8</v>
      </c>
      <c r="D169" s="265">
        <v>1360.8666666666666</v>
      </c>
      <c r="E169" s="265">
        <v>1346.9333333333332</v>
      </c>
      <c r="F169" s="265">
        <v>1328.0666666666666</v>
      </c>
      <c r="G169" s="265">
        <v>1314.1333333333332</v>
      </c>
      <c r="H169" s="265">
        <v>1379.7333333333331</v>
      </c>
      <c r="I169" s="265">
        <v>1393.6666666666665</v>
      </c>
      <c r="J169" s="265">
        <v>1412.5333333333331</v>
      </c>
      <c r="K169" s="263">
        <v>1374.8</v>
      </c>
      <c r="L169" s="263">
        <v>1342</v>
      </c>
      <c r="M169" s="263">
        <v>1.9183399999999999</v>
      </c>
    </row>
    <row r="170" spans="1:13">
      <c r="A170" s="282">
        <v>161</v>
      </c>
      <c r="B170" s="263" t="s">
        <v>159</v>
      </c>
      <c r="C170" s="263">
        <v>129.6</v>
      </c>
      <c r="D170" s="265">
        <v>129.6</v>
      </c>
      <c r="E170" s="265">
        <v>127.54999999999998</v>
      </c>
      <c r="F170" s="265">
        <v>125.49999999999999</v>
      </c>
      <c r="G170" s="265">
        <v>123.44999999999997</v>
      </c>
      <c r="H170" s="265">
        <v>131.64999999999998</v>
      </c>
      <c r="I170" s="265">
        <v>133.69999999999999</v>
      </c>
      <c r="J170" s="265">
        <v>135.75</v>
      </c>
      <c r="K170" s="263">
        <v>131.65</v>
      </c>
      <c r="L170" s="263">
        <v>127.55</v>
      </c>
      <c r="M170" s="263">
        <v>75.253910000000005</v>
      </c>
    </row>
    <row r="171" spans="1:13">
      <c r="A171" s="282">
        <v>162</v>
      </c>
      <c r="B171" s="263" t="s">
        <v>162</v>
      </c>
      <c r="C171" s="263">
        <v>225.05</v>
      </c>
      <c r="D171" s="265">
        <v>225.91666666666666</v>
      </c>
      <c r="E171" s="265">
        <v>222.48333333333332</v>
      </c>
      <c r="F171" s="265">
        <v>219.91666666666666</v>
      </c>
      <c r="G171" s="265">
        <v>216.48333333333332</v>
      </c>
      <c r="H171" s="265">
        <v>228.48333333333332</v>
      </c>
      <c r="I171" s="265">
        <v>231.91666666666666</v>
      </c>
      <c r="J171" s="265">
        <v>234.48333333333332</v>
      </c>
      <c r="K171" s="263">
        <v>229.35</v>
      </c>
      <c r="L171" s="263">
        <v>223.35</v>
      </c>
      <c r="M171" s="263">
        <v>102.50883</v>
      </c>
    </row>
    <row r="172" spans="1:13">
      <c r="A172" s="282">
        <v>163</v>
      </c>
      <c r="B172" s="263" t="s">
        <v>270</v>
      </c>
      <c r="C172" s="263">
        <v>302.85000000000002</v>
      </c>
      <c r="D172" s="265">
        <v>303.63333333333333</v>
      </c>
      <c r="E172" s="265">
        <v>297.31666666666666</v>
      </c>
      <c r="F172" s="265">
        <v>291.78333333333336</v>
      </c>
      <c r="G172" s="265">
        <v>285.4666666666667</v>
      </c>
      <c r="H172" s="265">
        <v>309.16666666666663</v>
      </c>
      <c r="I172" s="265">
        <v>315.48333333333323</v>
      </c>
      <c r="J172" s="265">
        <v>321.01666666666659</v>
      </c>
      <c r="K172" s="263">
        <v>309.95</v>
      </c>
      <c r="L172" s="263">
        <v>298.10000000000002</v>
      </c>
      <c r="M172" s="263">
        <v>10.84361</v>
      </c>
    </row>
    <row r="173" spans="1:13">
      <c r="A173" s="282">
        <v>164</v>
      </c>
      <c r="B173" s="263" t="s">
        <v>271</v>
      </c>
      <c r="C173" s="263">
        <v>13090.75</v>
      </c>
      <c r="D173" s="265">
        <v>13087.033333333333</v>
      </c>
      <c r="E173" s="265">
        <v>13025.066666666666</v>
      </c>
      <c r="F173" s="265">
        <v>12959.383333333333</v>
      </c>
      <c r="G173" s="265">
        <v>12897.416666666666</v>
      </c>
      <c r="H173" s="265">
        <v>13152.716666666665</v>
      </c>
      <c r="I173" s="265">
        <v>13214.683333333332</v>
      </c>
      <c r="J173" s="265">
        <v>13280.366666666665</v>
      </c>
      <c r="K173" s="263">
        <v>13149</v>
      </c>
      <c r="L173" s="263">
        <v>13021.35</v>
      </c>
      <c r="M173" s="263">
        <v>7.2910000000000003E-2</v>
      </c>
    </row>
    <row r="174" spans="1:13">
      <c r="A174" s="282">
        <v>165</v>
      </c>
      <c r="B174" s="263" t="s">
        <v>161</v>
      </c>
      <c r="C174" s="263">
        <v>41</v>
      </c>
      <c r="D174" s="265">
        <v>41.116666666666667</v>
      </c>
      <c r="E174" s="265">
        <v>40.583333333333336</v>
      </c>
      <c r="F174" s="265">
        <v>40.166666666666671</v>
      </c>
      <c r="G174" s="265">
        <v>39.63333333333334</v>
      </c>
      <c r="H174" s="265">
        <v>41.533333333333331</v>
      </c>
      <c r="I174" s="265">
        <v>42.066666666666663</v>
      </c>
      <c r="J174" s="265">
        <v>42.483333333333327</v>
      </c>
      <c r="K174" s="263">
        <v>41.65</v>
      </c>
      <c r="L174" s="263">
        <v>40.700000000000003</v>
      </c>
      <c r="M174" s="263">
        <v>1153.5859399999999</v>
      </c>
    </row>
    <row r="175" spans="1:13">
      <c r="A175" s="282">
        <v>166</v>
      </c>
      <c r="B175" s="263" t="s">
        <v>165</v>
      </c>
      <c r="C175" s="263">
        <v>236.75</v>
      </c>
      <c r="D175" s="265">
        <v>237.18333333333331</v>
      </c>
      <c r="E175" s="265">
        <v>233.36666666666662</v>
      </c>
      <c r="F175" s="265">
        <v>229.98333333333332</v>
      </c>
      <c r="G175" s="265">
        <v>226.16666666666663</v>
      </c>
      <c r="H175" s="265">
        <v>240.56666666666661</v>
      </c>
      <c r="I175" s="265">
        <v>244.38333333333327</v>
      </c>
      <c r="J175" s="265">
        <v>247.76666666666659</v>
      </c>
      <c r="K175" s="263">
        <v>241</v>
      </c>
      <c r="L175" s="263">
        <v>233.8</v>
      </c>
      <c r="M175" s="263">
        <v>117.56319999999999</v>
      </c>
    </row>
    <row r="176" spans="1:13">
      <c r="A176" s="282">
        <v>167</v>
      </c>
      <c r="B176" s="263" t="s">
        <v>166</v>
      </c>
      <c r="C176" s="263">
        <v>140</v>
      </c>
      <c r="D176" s="265">
        <v>140.23333333333335</v>
      </c>
      <c r="E176" s="265">
        <v>138.16666666666669</v>
      </c>
      <c r="F176" s="265">
        <v>136.33333333333334</v>
      </c>
      <c r="G176" s="265">
        <v>134.26666666666668</v>
      </c>
      <c r="H176" s="265">
        <v>142.06666666666669</v>
      </c>
      <c r="I176" s="265">
        <v>144.13333333333335</v>
      </c>
      <c r="J176" s="265">
        <v>145.9666666666667</v>
      </c>
      <c r="K176" s="263">
        <v>142.30000000000001</v>
      </c>
      <c r="L176" s="263">
        <v>138.4</v>
      </c>
      <c r="M176" s="263">
        <v>78.933670000000006</v>
      </c>
    </row>
    <row r="177" spans="1:13">
      <c r="A177" s="282">
        <v>168</v>
      </c>
      <c r="B177" s="263" t="s">
        <v>273</v>
      </c>
      <c r="C177" s="263">
        <v>516</v>
      </c>
      <c r="D177" s="265">
        <v>511.86666666666662</v>
      </c>
      <c r="E177" s="265">
        <v>506.23333333333323</v>
      </c>
      <c r="F177" s="265">
        <v>496.46666666666664</v>
      </c>
      <c r="G177" s="265">
        <v>490.83333333333326</v>
      </c>
      <c r="H177" s="265">
        <v>521.63333333333321</v>
      </c>
      <c r="I177" s="265">
        <v>527.26666666666654</v>
      </c>
      <c r="J177" s="265">
        <v>537.03333333333319</v>
      </c>
      <c r="K177" s="263">
        <v>517.5</v>
      </c>
      <c r="L177" s="263">
        <v>502.1</v>
      </c>
      <c r="M177" s="263">
        <v>1.6944699999999999</v>
      </c>
    </row>
    <row r="178" spans="1:13">
      <c r="A178" s="282">
        <v>169</v>
      </c>
      <c r="B178" s="263" t="s">
        <v>167</v>
      </c>
      <c r="C178" s="263">
        <v>2106</v>
      </c>
      <c r="D178" s="265">
        <v>2108.3666666666668</v>
      </c>
      <c r="E178" s="265">
        <v>2086.7333333333336</v>
      </c>
      <c r="F178" s="265">
        <v>2067.4666666666667</v>
      </c>
      <c r="G178" s="265">
        <v>2045.8333333333335</v>
      </c>
      <c r="H178" s="265">
        <v>2127.6333333333337</v>
      </c>
      <c r="I178" s="265">
        <v>2149.2666666666669</v>
      </c>
      <c r="J178" s="265">
        <v>2168.5333333333338</v>
      </c>
      <c r="K178" s="263">
        <v>2130</v>
      </c>
      <c r="L178" s="263">
        <v>2089.1</v>
      </c>
      <c r="M178" s="263">
        <v>79.150729999999996</v>
      </c>
    </row>
    <row r="179" spans="1:13">
      <c r="A179" s="282">
        <v>170</v>
      </c>
      <c r="B179" s="263" t="s">
        <v>815</v>
      </c>
      <c r="C179" s="263">
        <v>1108.1500000000001</v>
      </c>
      <c r="D179" s="265">
        <v>1112.3999999999999</v>
      </c>
      <c r="E179" s="265">
        <v>1085.7999999999997</v>
      </c>
      <c r="F179" s="265">
        <v>1063.4499999999998</v>
      </c>
      <c r="G179" s="265">
        <v>1036.8499999999997</v>
      </c>
      <c r="H179" s="265">
        <v>1134.7499999999998</v>
      </c>
      <c r="I179" s="265">
        <v>1161.3499999999997</v>
      </c>
      <c r="J179" s="265">
        <v>1183.6999999999998</v>
      </c>
      <c r="K179" s="263">
        <v>1139</v>
      </c>
      <c r="L179" s="263">
        <v>1090.05</v>
      </c>
      <c r="M179" s="263">
        <v>16.788969999999999</v>
      </c>
    </row>
    <row r="180" spans="1:13">
      <c r="A180" s="282">
        <v>171</v>
      </c>
      <c r="B180" s="263" t="s">
        <v>274</v>
      </c>
      <c r="C180" s="263">
        <v>879.15</v>
      </c>
      <c r="D180" s="265">
        <v>878.55000000000007</v>
      </c>
      <c r="E180" s="265">
        <v>871.10000000000014</v>
      </c>
      <c r="F180" s="265">
        <v>863.05000000000007</v>
      </c>
      <c r="G180" s="265">
        <v>855.60000000000014</v>
      </c>
      <c r="H180" s="265">
        <v>886.60000000000014</v>
      </c>
      <c r="I180" s="265">
        <v>894.05000000000018</v>
      </c>
      <c r="J180" s="265">
        <v>902.10000000000014</v>
      </c>
      <c r="K180" s="263">
        <v>886</v>
      </c>
      <c r="L180" s="263">
        <v>870.5</v>
      </c>
      <c r="M180" s="263">
        <v>15.8391</v>
      </c>
    </row>
    <row r="181" spans="1:13">
      <c r="A181" s="282">
        <v>172</v>
      </c>
      <c r="B181" s="263" t="s">
        <v>172</v>
      </c>
      <c r="C181" s="263">
        <v>5501.8</v>
      </c>
      <c r="D181" s="265">
        <v>5490.9333333333334</v>
      </c>
      <c r="E181" s="265">
        <v>5431.8666666666668</v>
      </c>
      <c r="F181" s="265">
        <v>5361.9333333333334</v>
      </c>
      <c r="G181" s="265">
        <v>5302.8666666666668</v>
      </c>
      <c r="H181" s="265">
        <v>5560.8666666666668</v>
      </c>
      <c r="I181" s="265">
        <v>5619.9333333333343</v>
      </c>
      <c r="J181" s="265">
        <v>5689.8666666666668</v>
      </c>
      <c r="K181" s="263">
        <v>5550</v>
      </c>
      <c r="L181" s="263">
        <v>5421</v>
      </c>
      <c r="M181" s="263">
        <v>1.1979</v>
      </c>
    </row>
    <row r="182" spans="1:13">
      <c r="A182" s="282">
        <v>173</v>
      </c>
      <c r="B182" s="263" t="s">
        <v>478</v>
      </c>
      <c r="C182" s="263">
        <v>8326.25</v>
      </c>
      <c r="D182" s="265">
        <v>8311.4166666666661</v>
      </c>
      <c r="E182" s="265">
        <v>8272.8333333333321</v>
      </c>
      <c r="F182" s="265">
        <v>8219.4166666666661</v>
      </c>
      <c r="G182" s="265">
        <v>8180.8333333333321</v>
      </c>
      <c r="H182" s="265">
        <v>8364.8333333333321</v>
      </c>
      <c r="I182" s="265">
        <v>8403.4166666666642</v>
      </c>
      <c r="J182" s="265">
        <v>8456.8333333333321</v>
      </c>
      <c r="K182" s="263">
        <v>8350</v>
      </c>
      <c r="L182" s="263">
        <v>8258</v>
      </c>
      <c r="M182" s="263">
        <v>7.9880000000000007E-2</v>
      </c>
    </row>
    <row r="183" spans="1:13">
      <c r="A183" s="282">
        <v>174</v>
      </c>
      <c r="B183" s="263" t="s">
        <v>170</v>
      </c>
      <c r="C183" s="263">
        <v>27658.75</v>
      </c>
      <c r="D183" s="265">
        <v>27579.600000000002</v>
      </c>
      <c r="E183" s="265">
        <v>27359.200000000004</v>
      </c>
      <c r="F183" s="265">
        <v>27059.65</v>
      </c>
      <c r="G183" s="265">
        <v>26839.250000000004</v>
      </c>
      <c r="H183" s="265">
        <v>27879.150000000005</v>
      </c>
      <c r="I183" s="265">
        <v>28099.550000000007</v>
      </c>
      <c r="J183" s="265">
        <v>28399.100000000006</v>
      </c>
      <c r="K183" s="263">
        <v>27800</v>
      </c>
      <c r="L183" s="263">
        <v>27280.05</v>
      </c>
      <c r="M183" s="263">
        <v>0.39346999999999999</v>
      </c>
    </row>
    <row r="184" spans="1:13">
      <c r="A184" s="282">
        <v>175</v>
      </c>
      <c r="B184" s="263" t="s">
        <v>173</v>
      </c>
      <c r="C184" s="263">
        <v>1350.55</v>
      </c>
      <c r="D184" s="265">
        <v>1352.5</v>
      </c>
      <c r="E184" s="265">
        <v>1329</v>
      </c>
      <c r="F184" s="265">
        <v>1307.45</v>
      </c>
      <c r="G184" s="265">
        <v>1283.95</v>
      </c>
      <c r="H184" s="265">
        <v>1374.05</v>
      </c>
      <c r="I184" s="265">
        <v>1397.55</v>
      </c>
      <c r="J184" s="265">
        <v>1419.1</v>
      </c>
      <c r="K184" s="263">
        <v>1376</v>
      </c>
      <c r="L184" s="263">
        <v>1330.95</v>
      </c>
      <c r="M184" s="263">
        <v>17.140899999999998</v>
      </c>
    </row>
    <row r="185" spans="1:13">
      <c r="A185" s="282">
        <v>176</v>
      </c>
      <c r="B185" s="263" t="s">
        <v>171</v>
      </c>
      <c r="C185" s="263">
        <v>1939.65</v>
      </c>
      <c r="D185" s="265">
        <v>1929.3333333333333</v>
      </c>
      <c r="E185" s="265">
        <v>1913.6666666666665</v>
      </c>
      <c r="F185" s="265">
        <v>1887.6833333333332</v>
      </c>
      <c r="G185" s="265">
        <v>1872.0166666666664</v>
      </c>
      <c r="H185" s="265">
        <v>1955.3166666666666</v>
      </c>
      <c r="I185" s="265">
        <v>1970.9833333333331</v>
      </c>
      <c r="J185" s="265">
        <v>1996.9666666666667</v>
      </c>
      <c r="K185" s="263">
        <v>1945</v>
      </c>
      <c r="L185" s="263">
        <v>1903.35</v>
      </c>
      <c r="M185" s="263">
        <v>3.6490900000000002</v>
      </c>
    </row>
    <row r="186" spans="1:13">
      <c r="A186" s="282">
        <v>177</v>
      </c>
      <c r="B186" s="263" t="s">
        <v>169</v>
      </c>
      <c r="C186" s="263">
        <v>394.2</v>
      </c>
      <c r="D186" s="265">
        <v>394.76666666666665</v>
      </c>
      <c r="E186" s="265">
        <v>389.98333333333329</v>
      </c>
      <c r="F186" s="265">
        <v>385.76666666666665</v>
      </c>
      <c r="G186" s="265">
        <v>380.98333333333329</v>
      </c>
      <c r="H186" s="265">
        <v>398.98333333333329</v>
      </c>
      <c r="I186" s="265">
        <v>403.76666666666659</v>
      </c>
      <c r="J186" s="265">
        <v>407.98333333333329</v>
      </c>
      <c r="K186" s="263">
        <v>399.55</v>
      </c>
      <c r="L186" s="263">
        <v>390.55</v>
      </c>
      <c r="M186" s="263">
        <v>305.34336999999999</v>
      </c>
    </row>
    <row r="187" spans="1:13">
      <c r="A187" s="282">
        <v>178</v>
      </c>
      <c r="B187" s="263" t="s">
        <v>168</v>
      </c>
      <c r="C187" s="263">
        <v>78.8</v>
      </c>
      <c r="D187" s="265">
        <v>79.266666666666666</v>
      </c>
      <c r="E187" s="265">
        <v>77.033333333333331</v>
      </c>
      <c r="F187" s="265">
        <v>75.266666666666666</v>
      </c>
      <c r="G187" s="265">
        <v>73.033333333333331</v>
      </c>
      <c r="H187" s="265">
        <v>81.033333333333331</v>
      </c>
      <c r="I187" s="265">
        <v>83.266666666666652</v>
      </c>
      <c r="J187" s="265">
        <v>85.033333333333331</v>
      </c>
      <c r="K187" s="263">
        <v>81.5</v>
      </c>
      <c r="L187" s="263">
        <v>77.5</v>
      </c>
      <c r="M187" s="263">
        <v>947.77459999999996</v>
      </c>
    </row>
    <row r="188" spans="1:13">
      <c r="A188" s="282">
        <v>179</v>
      </c>
      <c r="B188" s="263" t="s">
        <v>175</v>
      </c>
      <c r="C188" s="263">
        <v>614.20000000000005</v>
      </c>
      <c r="D188" s="265">
        <v>611.68333333333339</v>
      </c>
      <c r="E188" s="265">
        <v>607.01666666666677</v>
      </c>
      <c r="F188" s="265">
        <v>599.83333333333337</v>
      </c>
      <c r="G188" s="265">
        <v>595.16666666666674</v>
      </c>
      <c r="H188" s="265">
        <v>618.86666666666679</v>
      </c>
      <c r="I188" s="265">
        <v>623.5333333333333</v>
      </c>
      <c r="J188" s="265">
        <v>630.71666666666681</v>
      </c>
      <c r="K188" s="263">
        <v>616.35</v>
      </c>
      <c r="L188" s="263">
        <v>604.5</v>
      </c>
      <c r="M188" s="263">
        <v>47.767760000000003</v>
      </c>
    </row>
    <row r="189" spans="1:13">
      <c r="A189" s="282">
        <v>180</v>
      </c>
      <c r="B189" s="263" t="s">
        <v>176</v>
      </c>
      <c r="C189" s="263">
        <v>513.29999999999995</v>
      </c>
      <c r="D189" s="265">
        <v>511.0333333333333</v>
      </c>
      <c r="E189" s="265">
        <v>505.31666666666661</v>
      </c>
      <c r="F189" s="265">
        <v>497.33333333333331</v>
      </c>
      <c r="G189" s="265">
        <v>491.61666666666662</v>
      </c>
      <c r="H189" s="265">
        <v>519.01666666666665</v>
      </c>
      <c r="I189" s="265">
        <v>524.73333333333335</v>
      </c>
      <c r="J189" s="265">
        <v>532.71666666666658</v>
      </c>
      <c r="K189" s="263">
        <v>516.75</v>
      </c>
      <c r="L189" s="263">
        <v>503.05</v>
      </c>
      <c r="M189" s="263">
        <v>28.157019999999999</v>
      </c>
    </row>
    <row r="190" spans="1:13">
      <c r="A190" s="282">
        <v>181</v>
      </c>
      <c r="B190" s="263" t="s">
        <v>275</v>
      </c>
      <c r="C190" s="263">
        <v>552.5</v>
      </c>
      <c r="D190" s="265">
        <v>557.19999999999993</v>
      </c>
      <c r="E190" s="265">
        <v>545.39999999999986</v>
      </c>
      <c r="F190" s="265">
        <v>538.29999999999995</v>
      </c>
      <c r="G190" s="265">
        <v>526.49999999999989</v>
      </c>
      <c r="H190" s="265">
        <v>564.29999999999984</v>
      </c>
      <c r="I190" s="265">
        <v>576.0999999999998</v>
      </c>
      <c r="J190" s="265">
        <v>583.19999999999982</v>
      </c>
      <c r="K190" s="263">
        <v>569</v>
      </c>
      <c r="L190" s="263">
        <v>550.1</v>
      </c>
      <c r="M190" s="263">
        <v>4.59626</v>
      </c>
    </row>
    <row r="191" spans="1:13">
      <c r="A191" s="282">
        <v>182</v>
      </c>
      <c r="B191" s="263" t="s">
        <v>188</v>
      </c>
      <c r="C191" s="263">
        <v>632.4</v>
      </c>
      <c r="D191" s="265">
        <v>625.43333333333328</v>
      </c>
      <c r="E191" s="265">
        <v>615.96666666666658</v>
      </c>
      <c r="F191" s="265">
        <v>599.5333333333333</v>
      </c>
      <c r="G191" s="265">
        <v>590.06666666666661</v>
      </c>
      <c r="H191" s="265">
        <v>641.86666666666656</v>
      </c>
      <c r="I191" s="265">
        <v>651.33333333333326</v>
      </c>
      <c r="J191" s="265">
        <v>667.76666666666654</v>
      </c>
      <c r="K191" s="263">
        <v>634.9</v>
      </c>
      <c r="L191" s="263">
        <v>609</v>
      </c>
      <c r="M191" s="263">
        <v>27.757840000000002</v>
      </c>
    </row>
    <row r="192" spans="1:13">
      <c r="A192" s="282">
        <v>183</v>
      </c>
      <c r="B192" s="263" t="s">
        <v>177</v>
      </c>
      <c r="C192" s="263">
        <v>733.65</v>
      </c>
      <c r="D192" s="265">
        <v>734.25</v>
      </c>
      <c r="E192" s="265">
        <v>722.5</v>
      </c>
      <c r="F192" s="265">
        <v>711.35</v>
      </c>
      <c r="G192" s="265">
        <v>699.6</v>
      </c>
      <c r="H192" s="265">
        <v>745.4</v>
      </c>
      <c r="I192" s="265">
        <v>757.15</v>
      </c>
      <c r="J192" s="265">
        <v>768.3</v>
      </c>
      <c r="K192" s="263">
        <v>746</v>
      </c>
      <c r="L192" s="263">
        <v>723.1</v>
      </c>
      <c r="M192" s="263">
        <v>78.044330000000002</v>
      </c>
    </row>
    <row r="193" spans="1:13">
      <c r="A193" s="282">
        <v>184</v>
      </c>
      <c r="B193" s="263" t="s">
        <v>183</v>
      </c>
      <c r="C193" s="263">
        <v>3006.35</v>
      </c>
      <c r="D193" s="265">
        <v>2993.1166666666668</v>
      </c>
      <c r="E193" s="265">
        <v>2961.2333333333336</v>
      </c>
      <c r="F193" s="265">
        <v>2916.1166666666668</v>
      </c>
      <c r="G193" s="265">
        <v>2884.2333333333336</v>
      </c>
      <c r="H193" s="265">
        <v>3038.2333333333336</v>
      </c>
      <c r="I193" s="265">
        <v>3070.1166666666668</v>
      </c>
      <c r="J193" s="265">
        <v>3115.2333333333336</v>
      </c>
      <c r="K193" s="263">
        <v>3025</v>
      </c>
      <c r="L193" s="263">
        <v>2948</v>
      </c>
      <c r="M193" s="263">
        <v>33.064689999999999</v>
      </c>
    </row>
    <row r="194" spans="1:13">
      <c r="A194" s="282">
        <v>185</v>
      </c>
      <c r="B194" s="263" t="s">
        <v>804</v>
      </c>
      <c r="C194" s="263">
        <v>632.35</v>
      </c>
      <c r="D194" s="265">
        <v>630.11666666666667</v>
      </c>
      <c r="E194" s="265">
        <v>624.23333333333335</v>
      </c>
      <c r="F194" s="265">
        <v>616.11666666666667</v>
      </c>
      <c r="G194" s="265">
        <v>610.23333333333335</v>
      </c>
      <c r="H194" s="265">
        <v>638.23333333333335</v>
      </c>
      <c r="I194" s="265">
        <v>644.11666666666679</v>
      </c>
      <c r="J194" s="265">
        <v>652.23333333333335</v>
      </c>
      <c r="K194" s="263">
        <v>636</v>
      </c>
      <c r="L194" s="263">
        <v>622</v>
      </c>
      <c r="M194" s="263">
        <v>30.513860000000001</v>
      </c>
    </row>
    <row r="195" spans="1:13">
      <c r="A195" s="282">
        <v>186</v>
      </c>
      <c r="B195" s="263" t="s">
        <v>179</v>
      </c>
      <c r="C195" s="263">
        <v>345.75</v>
      </c>
      <c r="D195" s="265">
        <v>339.8</v>
      </c>
      <c r="E195" s="265">
        <v>332.40000000000003</v>
      </c>
      <c r="F195" s="265">
        <v>319.05</v>
      </c>
      <c r="G195" s="265">
        <v>311.65000000000003</v>
      </c>
      <c r="H195" s="265">
        <v>353.15000000000003</v>
      </c>
      <c r="I195" s="265">
        <v>360.55</v>
      </c>
      <c r="J195" s="265">
        <v>373.90000000000003</v>
      </c>
      <c r="K195" s="263">
        <v>347.2</v>
      </c>
      <c r="L195" s="263">
        <v>326.45</v>
      </c>
      <c r="M195" s="263">
        <v>1277.08761</v>
      </c>
    </row>
    <row r="196" spans="1:13">
      <c r="A196" s="282">
        <v>187</v>
      </c>
      <c r="B196" s="254" t="s">
        <v>181</v>
      </c>
      <c r="C196" s="254">
        <v>100.35</v>
      </c>
      <c r="D196" s="289">
        <v>99.716666666666654</v>
      </c>
      <c r="E196" s="289">
        <v>98.633333333333312</v>
      </c>
      <c r="F196" s="289">
        <v>96.916666666666657</v>
      </c>
      <c r="G196" s="289">
        <v>95.833333333333314</v>
      </c>
      <c r="H196" s="289">
        <v>101.43333333333331</v>
      </c>
      <c r="I196" s="289">
        <v>102.51666666666665</v>
      </c>
      <c r="J196" s="289">
        <v>104.23333333333331</v>
      </c>
      <c r="K196" s="254">
        <v>100.8</v>
      </c>
      <c r="L196" s="254">
        <v>98</v>
      </c>
      <c r="M196" s="254">
        <v>671.08317</v>
      </c>
    </row>
    <row r="197" spans="1:13">
      <c r="A197" s="282">
        <v>188</v>
      </c>
      <c r="B197" s="254" t="s">
        <v>182</v>
      </c>
      <c r="C197" s="254">
        <v>735.5</v>
      </c>
      <c r="D197" s="289">
        <v>732.80000000000007</v>
      </c>
      <c r="E197" s="289">
        <v>725.85000000000014</v>
      </c>
      <c r="F197" s="289">
        <v>716.2</v>
      </c>
      <c r="G197" s="289">
        <v>709.25000000000011</v>
      </c>
      <c r="H197" s="289">
        <v>742.45000000000016</v>
      </c>
      <c r="I197" s="289">
        <v>749.4000000000002</v>
      </c>
      <c r="J197" s="289">
        <v>759.05000000000018</v>
      </c>
      <c r="K197" s="254">
        <v>739.75</v>
      </c>
      <c r="L197" s="254">
        <v>723.15</v>
      </c>
      <c r="M197" s="254">
        <v>111.13399</v>
      </c>
    </row>
    <row r="198" spans="1:13">
      <c r="A198" s="282">
        <v>189</v>
      </c>
      <c r="B198" s="254" t="s">
        <v>184</v>
      </c>
      <c r="C198" s="254">
        <v>967.1</v>
      </c>
      <c r="D198" s="289">
        <v>960.0333333333333</v>
      </c>
      <c r="E198" s="289">
        <v>949.06666666666661</v>
      </c>
      <c r="F198" s="289">
        <v>931.0333333333333</v>
      </c>
      <c r="G198" s="289">
        <v>920.06666666666661</v>
      </c>
      <c r="H198" s="289">
        <v>978.06666666666661</v>
      </c>
      <c r="I198" s="289">
        <v>989.0333333333333</v>
      </c>
      <c r="J198" s="289">
        <v>1007.0666666666666</v>
      </c>
      <c r="K198" s="254">
        <v>971</v>
      </c>
      <c r="L198" s="254">
        <v>942</v>
      </c>
      <c r="M198" s="254">
        <v>37.0319</v>
      </c>
    </row>
    <row r="199" spans="1:13">
      <c r="A199" s="282">
        <v>190</v>
      </c>
      <c r="B199" s="254" t="s">
        <v>164</v>
      </c>
      <c r="C199" s="254">
        <v>994.05</v>
      </c>
      <c r="D199" s="289">
        <v>996.08333333333337</v>
      </c>
      <c r="E199" s="289">
        <v>980.11666666666679</v>
      </c>
      <c r="F199" s="289">
        <v>966.18333333333339</v>
      </c>
      <c r="G199" s="289">
        <v>950.21666666666681</v>
      </c>
      <c r="H199" s="289">
        <v>1010.0166666666668</v>
      </c>
      <c r="I199" s="289">
        <v>1025.9833333333331</v>
      </c>
      <c r="J199" s="289">
        <v>1039.9166666666667</v>
      </c>
      <c r="K199" s="254">
        <v>1012.05</v>
      </c>
      <c r="L199" s="254">
        <v>982.15</v>
      </c>
      <c r="M199" s="254">
        <v>7.4568000000000003</v>
      </c>
    </row>
    <row r="200" spans="1:13">
      <c r="A200" s="282">
        <v>191</v>
      </c>
      <c r="B200" s="254" t="s">
        <v>185</v>
      </c>
      <c r="C200" s="254">
        <v>1471.15</v>
      </c>
      <c r="D200" s="289">
        <v>1465.05</v>
      </c>
      <c r="E200" s="289">
        <v>1456.1</v>
      </c>
      <c r="F200" s="289">
        <v>1441.05</v>
      </c>
      <c r="G200" s="289">
        <v>1432.1</v>
      </c>
      <c r="H200" s="289">
        <v>1480.1</v>
      </c>
      <c r="I200" s="289">
        <v>1489.0500000000002</v>
      </c>
      <c r="J200" s="289">
        <v>1504.1</v>
      </c>
      <c r="K200" s="254">
        <v>1474</v>
      </c>
      <c r="L200" s="254">
        <v>1450</v>
      </c>
      <c r="M200" s="254">
        <v>12.933059999999999</v>
      </c>
    </row>
    <row r="201" spans="1:13">
      <c r="A201" s="282">
        <v>192</v>
      </c>
      <c r="B201" s="254" t="s">
        <v>186</v>
      </c>
      <c r="C201" s="254">
        <v>2470.15</v>
      </c>
      <c r="D201" s="289">
        <v>2459.9666666666667</v>
      </c>
      <c r="E201" s="289">
        <v>2431.2333333333336</v>
      </c>
      <c r="F201" s="289">
        <v>2392.3166666666671</v>
      </c>
      <c r="G201" s="289">
        <v>2363.5833333333339</v>
      </c>
      <c r="H201" s="289">
        <v>2498.8833333333332</v>
      </c>
      <c r="I201" s="289">
        <v>2527.6166666666659</v>
      </c>
      <c r="J201" s="289">
        <v>2566.5333333333328</v>
      </c>
      <c r="K201" s="254">
        <v>2488.6999999999998</v>
      </c>
      <c r="L201" s="254">
        <v>2421.0500000000002</v>
      </c>
      <c r="M201" s="254">
        <v>4.5478100000000001</v>
      </c>
    </row>
    <row r="202" spans="1:13">
      <c r="A202" s="282">
        <v>193</v>
      </c>
      <c r="B202" s="254" t="s">
        <v>187</v>
      </c>
      <c r="C202" s="254">
        <v>388.95</v>
      </c>
      <c r="D202" s="289">
        <v>389.76666666666671</v>
      </c>
      <c r="E202" s="289">
        <v>384.03333333333342</v>
      </c>
      <c r="F202" s="289">
        <v>379.11666666666673</v>
      </c>
      <c r="G202" s="289">
        <v>373.38333333333344</v>
      </c>
      <c r="H202" s="289">
        <v>394.68333333333339</v>
      </c>
      <c r="I202" s="289">
        <v>400.41666666666663</v>
      </c>
      <c r="J202" s="289">
        <v>405.33333333333337</v>
      </c>
      <c r="K202" s="254">
        <v>395.5</v>
      </c>
      <c r="L202" s="254">
        <v>384.85</v>
      </c>
      <c r="M202" s="254">
        <v>14.63776</v>
      </c>
    </row>
    <row r="203" spans="1:13">
      <c r="A203" s="282">
        <v>194</v>
      </c>
      <c r="B203" s="254" t="s">
        <v>510</v>
      </c>
      <c r="C203" s="254">
        <v>905.9</v>
      </c>
      <c r="D203" s="289">
        <v>885.96666666666658</v>
      </c>
      <c r="E203" s="289">
        <v>850.38333333333321</v>
      </c>
      <c r="F203" s="289">
        <v>794.86666666666667</v>
      </c>
      <c r="G203" s="289">
        <v>759.2833333333333</v>
      </c>
      <c r="H203" s="289">
        <v>941.48333333333312</v>
      </c>
      <c r="I203" s="289">
        <v>977.06666666666638</v>
      </c>
      <c r="J203" s="289">
        <v>1032.583333333333</v>
      </c>
      <c r="K203" s="254">
        <v>921.55</v>
      </c>
      <c r="L203" s="254">
        <v>830.45</v>
      </c>
      <c r="M203" s="254">
        <v>38.003140000000002</v>
      </c>
    </row>
    <row r="204" spans="1:13">
      <c r="A204" s="282">
        <v>195</v>
      </c>
      <c r="B204" s="254" t="s">
        <v>193</v>
      </c>
      <c r="C204" s="254">
        <v>589.45000000000005</v>
      </c>
      <c r="D204" s="289">
        <v>592.80000000000007</v>
      </c>
      <c r="E204" s="289">
        <v>576.80000000000018</v>
      </c>
      <c r="F204" s="289">
        <v>564.15000000000009</v>
      </c>
      <c r="G204" s="289">
        <v>548.1500000000002</v>
      </c>
      <c r="H204" s="289">
        <v>605.45000000000016</v>
      </c>
      <c r="I204" s="289">
        <v>621.44999999999993</v>
      </c>
      <c r="J204" s="289">
        <v>634.10000000000014</v>
      </c>
      <c r="K204" s="254">
        <v>608.79999999999995</v>
      </c>
      <c r="L204" s="254">
        <v>580.15</v>
      </c>
      <c r="M204" s="254">
        <v>106.02015</v>
      </c>
    </row>
    <row r="205" spans="1:13">
      <c r="A205" s="282">
        <v>196</v>
      </c>
      <c r="B205" s="254" t="s">
        <v>191</v>
      </c>
      <c r="C205" s="254">
        <v>6423.1</v>
      </c>
      <c r="D205" s="289">
        <v>6403.0166666666673</v>
      </c>
      <c r="E205" s="289">
        <v>6332.1833333333343</v>
      </c>
      <c r="F205" s="289">
        <v>6241.2666666666673</v>
      </c>
      <c r="G205" s="289">
        <v>6170.4333333333343</v>
      </c>
      <c r="H205" s="289">
        <v>6493.9333333333343</v>
      </c>
      <c r="I205" s="289">
        <v>6564.7666666666682</v>
      </c>
      <c r="J205" s="289">
        <v>6655.6833333333343</v>
      </c>
      <c r="K205" s="254">
        <v>6473.85</v>
      </c>
      <c r="L205" s="254">
        <v>6312.1</v>
      </c>
      <c r="M205" s="254">
        <v>4.3804600000000002</v>
      </c>
    </row>
    <row r="206" spans="1:13">
      <c r="A206" s="282">
        <v>197</v>
      </c>
      <c r="B206" s="254" t="s">
        <v>192</v>
      </c>
      <c r="C206" s="254">
        <v>38.799999999999997</v>
      </c>
      <c r="D206" s="289">
        <v>39.4</v>
      </c>
      <c r="E206" s="289">
        <v>37.849999999999994</v>
      </c>
      <c r="F206" s="289">
        <v>36.9</v>
      </c>
      <c r="G206" s="289">
        <v>35.349999999999994</v>
      </c>
      <c r="H206" s="289">
        <v>40.349999999999994</v>
      </c>
      <c r="I206" s="289">
        <v>41.899999999999991</v>
      </c>
      <c r="J206" s="289">
        <v>42.849999999999994</v>
      </c>
      <c r="K206" s="254">
        <v>40.950000000000003</v>
      </c>
      <c r="L206" s="254">
        <v>38.450000000000003</v>
      </c>
      <c r="M206" s="254">
        <v>111.01042</v>
      </c>
    </row>
    <row r="207" spans="1:13">
      <c r="A207" s="282">
        <v>198</v>
      </c>
      <c r="B207" s="254" t="s">
        <v>189</v>
      </c>
      <c r="C207" s="254">
        <v>1208.3</v>
      </c>
      <c r="D207" s="289">
        <v>1200.3999999999999</v>
      </c>
      <c r="E207" s="289">
        <v>1187.8999999999996</v>
      </c>
      <c r="F207" s="289">
        <v>1167.4999999999998</v>
      </c>
      <c r="G207" s="289">
        <v>1154.9999999999995</v>
      </c>
      <c r="H207" s="289">
        <v>1220.7999999999997</v>
      </c>
      <c r="I207" s="289">
        <v>1233.3000000000002</v>
      </c>
      <c r="J207" s="289">
        <v>1253.6999999999998</v>
      </c>
      <c r="K207" s="254">
        <v>1212.9000000000001</v>
      </c>
      <c r="L207" s="254">
        <v>1180</v>
      </c>
      <c r="M207" s="254">
        <v>3.2079599999999999</v>
      </c>
    </row>
    <row r="208" spans="1:13">
      <c r="A208" s="282">
        <v>199</v>
      </c>
      <c r="B208" s="254" t="s">
        <v>141</v>
      </c>
      <c r="C208" s="254">
        <v>552.04999999999995</v>
      </c>
      <c r="D208" s="289">
        <v>550.76666666666665</v>
      </c>
      <c r="E208" s="289">
        <v>545.2833333333333</v>
      </c>
      <c r="F208" s="289">
        <v>538.51666666666665</v>
      </c>
      <c r="G208" s="289">
        <v>533.0333333333333</v>
      </c>
      <c r="H208" s="289">
        <v>557.5333333333333</v>
      </c>
      <c r="I208" s="289">
        <v>563.01666666666665</v>
      </c>
      <c r="J208" s="289">
        <v>569.7833333333333</v>
      </c>
      <c r="K208" s="254">
        <v>556.25</v>
      </c>
      <c r="L208" s="254">
        <v>544</v>
      </c>
      <c r="M208" s="254">
        <v>30.788250000000001</v>
      </c>
    </row>
    <row r="209" spans="1:13">
      <c r="A209" s="282">
        <v>200</v>
      </c>
      <c r="B209" s="254" t="s">
        <v>277</v>
      </c>
      <c r="C209" s="254">
        <v>224.2</v>
      </c>
      <c r="D209" s="289">
        <v>224.9</v>
      </c>
      <c r="E209" s="289">
        <v>222.3</v>
      </c>
      <c r="F209" s="289">
        <v>220.4</v>
      </c>
      <c r="G209" s="289">
        <v>217.8</v>
      </c>
      <c r="H209" s="289">
        <v>226.8</v>
      </c>
      <c r="I209" s="289">
        <v>229.39999999999998</v>
      </c>
      <c r="J209" s="289">
        <v>231.3</v>
      </c>
      <c r="K209" s="254">
        <v>227.5</v>
      </c>
      <c r="L209" s="254">
        <v>223</v>
      </c>
      <c r="M209" s="254">
        <v>3.5521500000000001</v>
      </c>
    </row>
    <row r="210" spans="1:13">
      <c r="A210" s="282">
        <v>201</v>
      </c>
      <c r="B210" s="254" t="s">
        <v>522</v>
      </c>
      <c r="C210" s="254">
        <v>1054.95</v>
      </c>
      <c r="D210" s="289">
        <v>1050.4666666666665</v>
      </c>
      <c r="E210" s="289">
        <v>1039.9333333333329</v>
      </c>
      <c r="F210" s="289">
        <v>1024.9166666666665</v>
      </c>
      <c r="G210" s="289">
        <v>1014.383333333333</v>
      </c>
      <c r="H210" s="289">
        <v>1065.4833333333329</v>
      </c>
      <c r="I210" s="289">
        <v>1076.0166666666662</v>
      </c>
      <c r="J210" s="289">
        <v>1091.0333333333328</v>
      </c>
      <c r="K210" s="254">
        <v>1061</v>
      </c>
      <c r="L210" s="254">
        <v>1035.45</v>
      </c>
      <c r="M210" s="254">
        <v>2.4538199999999999</v>
      </c>
    </row>
    <row r="211" spans="1:13">
      <c r="A211" s="282">
        <v>202</v>
      </c>
      <c r="B211" s="254" t="s">
        <v>118</v>
      </c>
      <c r="C211" s="254">
        <v>11.35</v>
      </c>
      <c r="D211" s="289">
        <v>11.25</v>
      </c>
      <c r="E211" s="289">
        <v>11</v>
      </c>
      <c r="F211" s="289">
        <v>10.65</v>
      </c>
      <c r="G211" s="289">
        <v>10.4</v>
      </c>
      <c r="H211" s="289">
        <v>11.6</v>
      </c>
      <c r="I211" s="289">
        <v>11.85</v>
      </c>
      <c r="J211" s="289">
        <v>12.2</v>
      </c>
      <c r="K211" s="254">
        <v>11.5</v>
      </c>
      <c r="L211" s="254">
        <v>10.9</v>
      </c>
      <c r="M211" s="254">
        <v>2920.6534799999999</v>
      </c>
    </row>
    <row r="212" spans="1:13">
      <c r="A212" s="282">
        <v>203</v>
      </c>
      <c r="B212" s="254" t="s">
        <v>195</v>
      </c>
      <c r="C212" s="254">
        <v>1067.6500000000001</v>
      </c>
      <c r="D212" s="289">
        <v>1061.4333333333334</v>
      </c>
      <c r="E212" s="289">
        <v>1050.3666666666668</v>
      </c>
      <c r="F212" s="289">
        <v>1033.0833333333335</v>
      </c>
      <c r="G212" s="289">
        <v>1022.0166666666669</v>
      </c>
      <c r="H212" s="289">
        <v>1078.7166666666667</v>
      </c>
      <c r="I212" s="289">
        <v>1089.7833333333333</v>
      </c>
      <c r="J212" s="289">
        <v>1107.0666666666666</v>
      </c>
      <c r="K212" s="254">
        <v>1072.5</v>
      </c>
      <c r="L212" s="254">
        <v>1044.1500000000001</v>
      </c>
      <c r="M212" s="254">
        <v>21.571059999999999</v>
      </c>
    </row>
    <row r="213" spans="1:13">
      <c r="A213" s="282">
        <v>204</v>
      </c>
      <c r="B213" s="254" t="s">
        <v>528</v>
      </c>
      <c r="C213" s="254">
        <v>2423.5</v>
      </c>
      <c r="D213" s="289">
        <v>2433.0333333333333</v>
      </c>
      <c r="E213" s="289">
        <v>2391.1166666666668</v>
      </c>
      <c r="F213" s="289">
        <v>2358.7333333333336</v>
      </c>
      <c r="G213" s="289">
        <v>2316.8166666666671</v>
      </c>
      <c r="H213" s="289">
        <v>2465.4166666666665</v>
      </c>
      <c r="I213" s="289">
        <v>2507.3333333333335</v>
      </c>
      <c r="J213" s="289">
        <v>2539.7166666666662</v>
      </c>
      <c r="K213" s="254">
        <v>2474.9499999999998</v>
      </c>
      <c r="L213" s="254">
        <v>2400.65</v>
      </c>
      <c r="M213" s="254">
        <v>0.72379000000000004</v>
      </c>
    </row>
    <row r="214" spans="1:13">
      <c r="A214" s="282">
        <v>205</v>
      </c>
      <c r="B214" s="254" t="s">
        <v>196</v>
      </c>
      <c r="C214" s="289">
        <v>430.4</v>
      </c>
      <c r="D214" s="289">
        <v>427.25</v>
      </c>
      <c r="E214" s="289">
        <v>421.4</v>
      </c>
      <c r="F214" s="289">
        <v>412.4</v>
      </c>
      <c r="G214" s="289">
        <v>406.54999999999995</v>
      </c>
      <c r="H214" s="289">
        <v>436.25</v>
      </c>
      <c r="I214" s="289">
        <v>442.1</v>
      </c>
      <c r="J214" s="289">
        <v>451.1</v>
      </c>
      <c r="K214" s="289">
        <v>433.1</v>
      </c>
      <c r="L214" s="289">
        <v>418.25</v>
      </c>
      <c r="M214" s="289">
        <v>148.75234</v>
      </c>
    </row>
    <row r="215" spans="1:13">
      <c r="A215" s="282">
        <v>206</v>
      </c>
      <c r="B215" s="254" t="s">
        <v>197</v>
      </c>
      <c r="C215" s="289">
        <v>16.3</v>
      </c>
      <c r="D215" s="289">
        <v>16.400000000000002</v>
      </c>
      <c r="E215" s="289">
        <v>16.150000000000006</v>
      </c>
      <c r="F215" s="289">
        <v>16.000000000000004</v>
      </c>
      <c r="G215" s="289">
        <v>15.750000000000007</v>
      </c>
      <c r="H215" s="289">
        <v>16.550000000000004</v>
      </c>
      <c r="I215" s="289">
        <v>16.799999999999997</v>
      </c>
      <c r="J215" s="289">
        <v>16.950000000000003</v>
      </c>
      <c r="K215" s="289">
        <v>16.649999999999999</v>
      </c>
      <c r="L215" s="289">
        <v>16.25</v>
      </c>
      <c r="M215" s="289">
        <v>821.98117999999999</v>
      </c>
    </row>
    <row r="216" spans="1:13">
      <c r="A216" s="282">
        <v>207</v>
      </c>
      <c r="B216" s="254" t="s">
        <v>198</v>
      </c>
      <c r="C216" s="289">
        <v>220.15</v>
      </c>
      <c r="D216" s="289">
        <v>218.63333333333333</v>
      </c>
      <c r="E216" s="289">
        <v>215.86666666666665</v>
      </c>
      <c r="F216" s="289">
        <v>211.58333333333331</v>
      </c>
      <c r="G216" s="289">
        <v>208.81666666666663</v>
      </c>
      <c r="H216" s="289">
        <v>222.91666666666666</v>
      </c>
      <c r="I216" s="289">
        <v>225.68333333333331</v>
      </c>
      <c r="J216" s="289">
        <v>229.96666666666667</v>
      </c>
      <c r="K216" s="289">
        <v>221.4</v>
      </c>
      <c r="L216" s="289">
        <v>214.35</v>
      </c>
      <c r="M216" s="289">
        <v>209.46459999999999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39"/>
      <c r="B1" s="539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44258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36" t="s">
        <v>16</v>
      </c>
      <c r="B9" s="537" t="s">
        <v>18</v>
      </c>
      <c r="C9" s="535" t="s">
        <v>19</v>
      </c>
      <c r="D9" s="535" t="s">
        <v>20</v>
      </c>
      <c r="E9" s="535" t="s">
        <v>21</v>
      </c>
      <c r="F9" s="535"/>
      <c r="G9" s="535"/>
      <c r="H9" s="535" t="s">
        <v>22</v>
      </c>
      <c r="I9" s="535"/>
      <c r="J9" s="535"/>
      <c r="K9" s="260"/>
      <c r="L9" s="267"/>
      <c r="M9" s="268"/>
    </row>
    <row r="10" spans="1:15" ht="42.75" customHeight="1">
      <c r="A10" s="531"/>
      <c r="B10" s="533"/>
      <c r="C10" s="538" t="s">
        <v>23</v>
      </c>
      <c r="D10" s="538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10" t="s">
        <v>284</v>
      </c>
      <c r="C11" s="507">
        <v>25068.65</v>
      </c>
      <c r="D11" s="508">
        <v>24804.616666666669</v>
      </c>
      <c r="E11" s="508">
        <v>24409.333333333336</v>
      </c>
      <c r="F11" s="508">
        <v>23750.016666666666</v>
      </c>
      <c r="G11" s="508">
        <v>23354.733333333334</v>
      </c>
      <c r="H11" s="508">
        <v>25463.933333333338</v>
      </c>
      <c r="I11" s="508">
        <v>25859.216666666671</v>
      </c>
      <c r="J11" s="508">
        <v>26518.53333333334</v>
      </c>
      <c r="K11" s="507">
        <v>25199.9</v>
      </c>
      <c r="L11" s="507">
        <v>24145.3</v>
      </c>
      <c r="M11" s="507">
        <v>9.9229999999999999E-2</v>
      </c>
    </row>
    <row r="12" spans="1:15" ht="12" customHeight="1">
      <c r="A12" s="254">
        <v>2</v>
      </c>
      <c r="B12" s="510" t="s">
        <v>785</v>
      </c>
      <c r="C12" s="507">
        <v>1521</v>
      </c>
      <c r="D12" s="508">
        <v>1526.3333333333333</v>
      </c>
      <c r="E12" s="508">
        <v>1503.6666666666665</v>
      </c>
      <c r="F12" s="508">
        <v>1486.3333333333333</v>
      </c>
      <c r="G12" s="508">
        <v>1463.6666666666665</v>
      </c>
      <c r="H12" s="508">
        <v>1543.6666666666665</v>
      </c>
      <c r="I12" s="508">
        <v>1566.333333333333</v>
      </c>
      <c r="J12" s="508">
        <v>1583.6666666666665</v>
      </c>
      <c r="K12" s="507">
        <v>1549</v>
      </c>
      <c r="L12" s="507">
        <v>1509</v>
      </c>
      <c r="M12" s="507">
        <v>0.56964000000000004</v>
      </c>
    </row>
    <row r="13" spans="1:15" ht="12" customHeight="1">
      <c r="A13" s="254">
        <v>3</v>
      </c>
      <c r="B13" s="510" t="s">
        <v>816</v>
      </c>
      <c r="C13" s="507">
        <v>1424.6</v>
      </c>
      <c r="D13" s="508">
        <v>1420.8999999999999</v>
      </c>
      <c r="E13" s="508">
        <v>1393.4499999999998</v>
      </c>
      <c r="F13" s="508">
        <v>1362.3</v>
      </c>
      <c r="G13" s="508">
        <v>1334.85</v>
      </c>
      <c r="H13" s="508">
        <v>1452.0499999999997</v>
      </c>
      <c r="I13" s="508">
        <v>1479.5</v>
      </c>
      <c r="J13" s="508">
        <v>1510.6499999999996</v>
      </c>
      <c r="K13" s="507">
        <v>1448.35</v>
      </c>
      <c r="L13" s="507">
        <v>1389.75</v>
      </c>
      <c r="M13" s="507">
        <v>0.38801999999999998</v>
      </c>
    </row>
    <row r="14" spans="1:15" ht="12" customHeight="1">
      <c r="A14" s="254">
        <v>4</v>
      </c>
      <c r="B14" s="510" t="s">
        <v>38</v>
      </c>
      <c r="C14" s="507">
        <v>1771.8</v>
      </c>
      <c r="D14" s="508">
        <v>1781.6000000000001</v>
      </c>
      <c r="E14" s="508">
        <v>1750.2500000000002</v>
      </c>
      <c r="F14" s="508">
        <v>1728.7</v>
      </c>
      <c r="G14" s="508">
        <v>1697.3500000000001</v>
      </c>
      <c r="H14" s="508">
        <v>1803.1500000000003</v>
      </c>
      <c r="I14" s="508">
        <v>1834.5000000000002</v>
      </c>
      <c r="J14" s="508">
        <v>1856.0500000000004</v>
      </c>
      <c r="K14" s="507">
        <v>1812.95</v>
      </c>
      <c r="L14" s="507">
        <v>1760.05</v>
      </c>
      <c r="M14" s="507">
        <v>8.2415000000000003</v>
      </c>
    </row>
    <row r="15" spans="1:15" ht="12" customHeight="1">
      <c r="A15" s="254">
        <v>5</v>
      </c>
      <c r="B15" s="510" t="s">
        <v>285</v>
      </c>
      <c r="C15" s="507">
        <v>1819.25</v>
      </c>
      <c r="D15" s="508">
        <v>1811.5666666666666</v>
      </c>
      <c r="E15" s="508">
        <v>1799.2333333333331</v>
      </c>
      <c r="F15" s="508">
        <v>1779.2166666666665</v>
      </c>
      <c r="G15" s="508">
        <v>1766.883333333333</v>
      </c>
      <c r="H15" s="508">
        <v>1831.5833333333333</v>
      </c>
      <c r="I15" s="508">
        <v>1843.9166666666667</v>
      </c>
      <c r="J15" s="508">
        <v>1863.9333333333334</v>
      </c>
      <c r="K15" s="507">
        <v>1823.9</v>
      </c>
      <c r="L15" s="507">
        <v>1791.55</v>
      </c>
      <c r="M15" s="507">
        <v>0.38164999999999999</v>
      </c>
    </row>
    <row r="16" spans="1:15" ht="12" customHeight="1">
      <c r="A16" s="254">
        <v>6</v>
      </c>
      <c r="B16" s="510" t="s">
        <v>286</v>
      </c>
      <c r="C16" s="507">
        <v>1157.4000000000001</v>
      </c>
      <c r="D16" s="508">
        <v>1144.8</v>
      </c>
      <c r="E16" s="508">
        <v>1122.5999999999999</v>
      </c>
      <c r="F16" s="508">
        <v>1087.8</v>
      </c>
      <c r="G16" s="508">
        <v>1065.5999999999999</v>
      </c>
      <c r="H16" s="508">
        <v>1179.5999999999999</v>
      </c>
      <c r="I16" s="508">
        <v>1201.8000000000002</v>
      </c>
      <c r="J16" s="508">
        <v>1236.5999999999999</v>
      </c>
      <c r="K16" s="507">
        <v>1167</v>
      </c>
      <c r="L16" s="507">
        <v>1110</v>
      </c>
      <c r="M16" s="507">
        <v>6.9795400000000001</v>
      </c>
    </row>
    <row r="17" spans="1:13" ht="12" customHeight="1">
      <c r="A17" s="254">
        <v>7</v>
      </c>
      <c r="B17" s="510" t="s">
        <v>222</v>
      </c>
      <c r="C17" s="507">
        <v>1151.5</v>
      </c>
      <c r="D17" s="508">
        <v>1156.0333333333333</v>
      </c>
      <c r="E17" s="508">
        <v>1137.0666666666666</v>
      </c>
      <c r="F17" s="508">
        <v>1122.6333333333332</v>
      </c>
      <c r="G17" s="508">
        <v>1103.6666666666665</v>
      </c>
      <c r="H17" s="508">
        <v>1170.4666666666667</v>
      </c>
      <c r="I17" s="508">
        <v>1189.4333333333334</v>
      </c>
      <c r="J17" s="508">
        <v>1203.8666666666668</v>
      </c>
      <c r="K17" s="507">
        <v>1175</v>
      </c>
      <c r="L17" s="507">
        <v>1141.5999999999999</v>
      </c>
      <c r="M17" s="507">
        <v>4.1019699999999997</v>
      </c>
    </row>
    <row r="18" spans="1:13" ht="12" customHeight="1">
      <c r="A18" s="254">
        <v>8</v>
      </c>
      <c r="B18" s="510" t="s">
        <v>734</v>
      </c>
      <c r="C18" s="507">
        <v>645.79999999999995</v>
      </c>
      <c r="D18" s="508">
        <v>643.93333333333328</v>
      </c>
      <c r="E18" s="508">
        <v>636.86666666666656</v>
      </c>
      <c r="F18" s="508">
        <v>627.93333333333328</v>
      </c>
      <c r="G18" s="508">
        <v>620.86666666666656</v>
      </c>
      <c r="H18" s="508">
        <v>652.86666666666656</v>
      </c>
      <c r="I18" s="508">
        <v>659.93333333333339</v>
      </c>
      <c r="J18" s="508">
        <v>668.86666666666656</v>
      </c>
      <c r="K18" s="507">
        <v>651</v>
      </c>
      <c r="L18" s="507">
        <v>635</v>
      </c>
      <c r="M18" s="507">
        <v>4.0316999999999998</v>
      </c>
    </row>
    <row r="19" spans="1:13" ht="12" customHeight="1">
      <c r="A19" s="254">
        <v>9</v>
      </c>
      <c r="B19" s="510" t="s">
        <v>735</v>
      </c>
      <c r="C19" s="507">
        <v>1293.05</v>
      </c>
      <c r="D19" s="508">
        <v>1292.6666666666665</v>
      </c>
      <c r="E19" s="508">
        <v>1275.9833333333331</v>
      </c>
      <c r="F19" s="508">
        <v>1258.9166666666665</v>
      </c>
      <c r="G19" s="508">
        <v>1242.2333333333331</v>
      </c>
      <c r="H19" s="508">
        <v>1309.7333333333331</v>
      </c>
      <c r="I19" s="508">
        <v>1326.4166666666665</v>
      </c>
      <c r="J19" s="508">
        <v>1343.4833333333331</v>
      </c>
      <c r="K19" s="507">
        <v>1309.3499999999999</v>
      </c>
      <c r="L19" s="507">
        <v>1275.5999999999999</v>
      </c>
      <c r="M19" s="507">
        <v>5.9440299999999997</v>
      </c>
    </row>
    <row r="20" spans="1:13" ht="12" customHeight="1">
      <c r="A20" s="254">
        <v>10</v>
      </c>
      <c r="B20" s="510" t="s">
        <v>287</v>
      </c>
      <c r="C20" s="507">
        <v>2258.8000000000002</v>
      </c>
      <c r="D20" s="508">
        <v>2257.3833333333332</v>
      </c>
      <c r="E20" s="508">
        <v>2215.7666666666664</v>
      </c>
      <c r="F20" s="508">
        <v>2172.7333333333331</v>
      </c>
      <c r="G20" s="508">
        <v>2131.1166666666663</v>
      </c>
      <c r="H20" s="508">
        <v>2300.4166666666665</v>
      </c>
      <c r="I20" s="508">
        <v>2342.0333333333333</v>
      </c>
      <c r="J20" s="508">
        <v>2385.0666666666666</v>
      </c>
      <c r="K20" s="507">
        <v>2299</v>
      </c>
      <c r="L20" s="507">
        <v>2214.35</v>
      </c>
      <c r="M20" s="507">
        <v>0.90825999999999996</v>
      </c>
    </row>
    <row r="21" spans="1:13" ht="12" customHeight="1">
      <c r="A21" s="254">
        <v>11</v>
      </c>
      <c r="B21" s="510" t="s">
        <v>288</v>
      </c>
      <c r="C21" s="507">
        <v>14531.6</v>
      </c>
      <c r="D21" s="508">
        <v>14555.783333333333</v>
      </c>
      <c r="E21" s="508">
        <v>14425.816666666666</v>
      </c>
      <c r="F21" s="508">
        <v>14320.033333333333</v>
      </c>
      <c r="G21" s="508">
        <v>14190.066666666666</v>
      </c>
      <c r="H21" s="508">
        <v>14661.566666666666</v>
      </c>
      <c r="I21" s="508">
        <v>14791.533333333333</v>
      </c>
      <c r="J21" s="508">
        <v>14897.316666666666</v>
      </c>
      <c r="K21" s="507">
        <v>14685.75</v>
      </c>
      <c r="L21" s="507">
        <v>14450</v>
      </c>
      <c r="M21" s="507">
        <v>8.9529999999999998E-2</v>
      </c>
    </row>
    <row r="22" spans="1:13" ht="12" customHeight="1">
      <c r="A22" s="254">
        <v>12</v>
      </c>
      <c r="B22" s="510" t="s">
        <v>40</v>
      </c>
      <c r="C22" s="507">
        <v>872.55</v>
      </c>
      <c r="D22" s="508">
        <v>867.1</v>
      </c>
      <c r="E22" s="508">
        <v>857.7</v>
      </c>
      <c r="F22" s="508">
        <v>842.85</v>
      </c>
      <c r="G22" s="508">
        <v>833.45</v>
      </c>
      <c r="H22" s="508">
        <v>881.95</v>
      </c>
      <c r="I22" s="508">
        <v>891.34999999999991</v>
      </c>
      <c r="J22" s="508">
        <v>906.2</v>
      </c>
      <c r="K22" s="507">
        <v>876.5</v>
      </c>
      <c r="L22" s="507">
        <v>852.25</v>
      </c>
      <c r="M22" s="507">
        <v>51.16413</v>
      </c>
    </row>
    <row r="23" spans="1:13">
      <c r="A23" s="254">
        <v>13</v>
      </c>
      <c r="B23" s="510" t="s">
        <v>289</v>
      </c>
      <c r="C23" s="507">
        <v>1164.8499999999999</v>
      </c>
      <c r="D23" s="508">
        <v>1157.95</v>
      </c>
      <c r="E23" s="508">
        <v>1140.9000000000001</v>
      </c>
      <c r="F23" s="508">
        <v>1116.95</v>
      </c>
      <c r="G23" s="508">
        <v>1099.9000000000001</v>
      </c>
      <c r="H23" s="508">
        <v>1181.9000000000001</v>
      </c>
      <c r="I23" s="508">
        <v>1198.9499999999998</v>
      </c>
      <c r="J23" s="508">
        <v>1222.9000000000001</v>
      </c>
      <c r="K23" s="507">
        <v>1175</v>
      </c>
      <c r="L23" s="507">
        <v>1134</v>
      </c>
      <c r="M23" s="507">
        <v>5.2122599999999997</v>
      </c>
    </row>
    <row r="24" spans="1:13">
      <c r="A24" s="254">
        <v>14</v>
      </c>
      <c r="B24" s="510" t="s">
        <v>41</v>
      </c>
      <c r="C24" s="507">
        <v>720.5</v>
      </c>
      <c r="D24" s="508">
        <v>713.73333333333323</v>
      </c>
      <c r="E24" s="508">
        <v>702.76666666666642</v>
      </c>
      <c r="F24" s="508">
        <v>685.03333333333319</v>
      </c>
      <c r="G24" s="508">
        <v>674.06666666666638</v>
      </c>
      <c r="H24" s="508">
        <v>731.46666666666647</v>
      </c>
      <c r="I24" s="508">
        <v>742.43333333333339</v>
      </c>
      <c r="J24" s="508">
        <v>760.16666666666652</v>
      </c>
      <c r="K24" s="507">
        <v>724.7</v>
      </c>
      <c r="L24" s="507">
        <v>696</v>
      </c>
      <c r="M24" s="507">
        <v>114.86476999999999</v>
      </c>
    </row>
    <row r="25" spans="1:13">
      <c r="A25" s="254">
        <v>15</v>
      </c>
      <c r="B25" s="510" t="s">
        <v>833</v>
      </c>
      <c r="C25" s="507">
        <v>574.29999999999995</v>
      </c>
      <c r="D25" s="508">
        <v>562.26666666666665</v>
      </c>
      <c r="E25" s="508">
        <v>540.08333333333326</v>
      </c>
      <c r="F25" s="508">
        <v>505.86666666666656</v>
      </c>
      <c r="G25" s="508">
        <v>483.68333333333317</v>
      </c>
      <c r="H25" s="508">
        <v>596.48333333333335</v>
      </c>
      <c r="I25" s="508">
        <v>618.66666666666674</v>
      </c>
      <c r="J25" s="508">
        <v>652.88333333333344</v>
      </c>
      <c r="K25" s="507">
        <v>584.45000000000005</v>
      </c>
      <c r="L25" s="507">
        <v>528.04999999999995</v>
      </c>
      <c r="M25" s="507">
        <v>32.687989999999999</v>
      </c>
    </row>
    <row r="26" spans="1:13">
      <c r="A26" s="254">
        <v>16</v>
      </c>
      <c r="B26" s="510" t="s">
        <v>290</v>
      </c>
      <c r="C26" s="507">
        <v>781.05</v>
      </c>
      <c r="D26" s="508">
        <v>777.33333333333337</v>
      </c>
      <c r="E26" s="508">
        <v>757.26666666666677</v>
      </c>
      <c r="F26" s="508">
        <v>733.48333333333335</v>
      </c>
      <c r="G26" s="508">
        <v>713.41666666666674</v>
      </c>
      <c r="H26" s="508">
        <v>801.11666666666679</v>
      </c>
      <c r="I26" s="508">
        <v>821.18333333333339</v>
      </c>
      <c r="J26" s="508">
        <v>844.96666666666681</v>
      </c>
      <c r="K26" s="507">
        <v>797.4</v>
      </c>
      <c r="L26" s="507">
        <v>753.55</v>
      </c>
      <c r="M26" s="507">
        <v>7.6235299999999997</v>
      </c>
    </row>
    <row r="27" spans="1:13">
      <c r="A27" s="254">
        <v>17</v>
      </c>
      <c r="B27" s="510" t="s">
        <v>223</v>
      </c>
      <c r="C27" s="507">
        <v>126.75</v>
      </c>
      <c r="D27" s="508">
        <v>127.41666666666667</v>
      </c>
      <c r="E27" s="508">
        <v>124.73333333333335</v>
      </c>
      <c r="F27" s="508">
        <v>122.71666666666668</v>
      </c>
      <c r="G27" s="508">
        <v>120.03333333333336</v>
      </c>
      <c r="H27" s="508">
        <v>129.43333333333334</v>
      </c>
      <c r="I27" s="508">
        <v>132.11666666666665</v>
      </c>
      <c r="J27" s="508">
        <v>134.13333333333333</v>
      </c>
      <c r="K27" s="507">
        <v>130.1</v>
      </c>
      <c r="L27" s="507">
        <v>125.4</v>
      </c>
      <c r="M27" s="507">
        <v>35.889360000000003</v>
      </c>
    </row>
    <row r="28" spans="1:13">
      <c r="A28" s="254">
        <v>18</v>
      </c>
      <c r="B28" s="510" t="s">
        <v>224</v>
      </c>
      <c r="C28" s="507">
        <v>206.15</v>
      </c>
      <c r="D28" s="508">
        <v>203.28333333333333</v>
      </c>
      <c r="E28" s="508">
        <v>197.86666666666667</v>
      </c>
      <c r="F28" s="508">
        <v>189.58333333333334</v>
      </c>
      <c r="G28" s="508">
        <v>184.16666666666669</v>
      </c>
      <c r="H28" s="508">
        <v>211.56666666666666</v>
      </c>
      <c r="I28" s="508">
        <v>216.98333333333335</v>
      </c>
      <c r="J28" s="508">
        <v>225.26666666666665</v>
      </c>
      <c r="K28" s="507">
        <v>208.7</v>
      </c>
      <c r="L28" s="507">
        <v>195</v>
      </c>
      <c r="M28" s="507">
        <v>97.275469999999999</v>
      </c>
    </row>
    <row r="29" spans="1:13">
      <c r="A29" s="254">
        <v>19</v>
      </c>
      <c r="B29" s="510" t="s">
        <v>291</v>
      </c>
      <c r="C29" s="507">
        <v>354.05</v>
      </c>
      <c r="D29" s="508">
        <v>354</v>
      </c>
      <c r="E29" s="508">
        <v>349</v>
      </c>
      <c r="F29" s="508">
        <v>343.95</v>
      </c>
      <c r="G29" s="508">
        <v>338.95</v>
      </c>
      <c r="H29" s="508">
        <v>359.05</v>
      </c>
      <c r="I29" s="508">
        <v>364.05</v>
      </c>
      <c r="J29" s="508">
        <v>369.1</v>
      </c>
      <c r="K29" s="507">
        <v>359</v>
      </c>
      <c r="L29" s="507">
        <v>348.95</v>
      </c>
      <c r="M29" s="507">
        <v>1.95177</v>
      </c>
    </row>
    <row r="30" spans="1:13">
      <c r="A30" s="254">
        <v>20</v>
      </c>
      <c r="B30" s="510" t="s">
        <v>292</v>
      </c>
      <c r="C30" s="507">
        <v>323.60000000000002</v>
      </c>
      <c r="D30" s="508">
        <v>324.13333333333333</v>
      </c>
      <c r="E30" s="508">
        <v>318.61666666666667</v>
      </c>
      <c r="F30" s="508">
        <v>313.63333333333333</v>
      </c>
      <c r="G30" s="508">
        <v>308.11666666666667</v>
      </c>
      <c r="H30" s="508">
        <v>329.11666666666667</v>
      </c>
      <c r="I30" s="508">
        <v>334.63333333333333</v>
      </c>
      <c r="J30" s="508">
        <v>339.61666666666667</v>
      </c>
      <c r="K30" s="507">
        <v>329.65</v>
      </c>
      <c r="L30" s="507">
        <v>319.14999999999998</v>
      </c>
      <c r="M30" s="507">
        <v>3.8647900000000002</v>
      </c>
    </row>
    <row r="31" spans="1:13">
      <c r="A31" s="254">
        <v>21</v>
      </c>
      <c r="B31" s="510" t="s">
        <v>736</v>
      </c>
      <c r="C31" s="507">
        <v>5618</v>
      </c>
      <c r="D31" s="508">
        <v>5512</v>
      </c>
      <c r="E31" s="508">
        <v>5406</v>
      </c>
      <c r="F31" s="508">
        <v>5194</v>
      </c>
      <c r="G31" s="508">
        <v>5088</v>
      </c>
      <c r="H31" s="508">
        <v>5724</v>
      </c>
      <c r="I31" s="508">
        <v>5830</v>
      </c>
      <c r="J31" s="508">
        <v>6042</v>
      </c>
      <c r="K31" s="507">
        <v>5618</v>
      </c>
      <c r="L31" s="507">
        <v>5300</v>
      </c>
      <c r="M31" s="507">
        <v>0.94132000000000005</v>
      </c>
    </row>
    <row r="32" spans="1:13">
      <c r="A32" s="254">
        <v>22</v>
      </c>
      <c r="B32" s="510" t="s">
        <v>225</v>
      </c>
      <c r="C32" s="507">
        <v>1754.65</v>
      </c>
      <c r="D32" s="508">
        <v>1745.8666666666668</v>
      </c>
      <c r="E32" s="508">
        <v>1729.7833333333335</v>
      </c>
      <c r="F32" s="508">
        <v>1704.9166666666667</v>
      </c>
      <c r="G32" s="508">
        <v>1688.8333333333335</v>
      </c>
      <c r="H32" s="508">
        <v>1770.7333333333336</v>
      </c>
      <c r="I32" s="508">
        <v>1786.8166666666666</v>
      </c>
      <c r="J32" s="508">
        <v>1811.6833333333336</v>
      </c>
      <c r="K32" s="507">
        <v>1761.95</v>
      </c>
      <c r="L32" s="507">
        <v>1721</v>
      </c>
      <c r="M32" s="507">
        <v>0.67069000000000001</v>
      </c>
    </row>
    <row r="33" spans="1:13">
      <c r="A33" s="254">
        <v>23</v>
      </c>
      <c r="B33" s="510" t="s">
        <v>293</v>
      </c>
      <c r="C33" s="507">
        <v>2208.4</v>
      </c>
      <c r="D33" s="508">
        <v>2192.7666666666669</v>
      </c>
      <c r="E33" s="508">
        <v>2165.6833333333338</v>
      </c>
      <c r="F33" s="508">
        <v>2122.9666666666672</v>
      </c>
      <c r="G33" s="508">
        <v>2095.8833333333341</v>
      </c>
      <c r="H33" s="508">
        <v>2235.4833333333336</v>
      </c>
      <c r="I33" s="508">
        <v>2262.5666666666666</v>
      </c>
      <c r="J33" s="508">
        <v>2305.2833333333333</v>
      </c>
      <c r="K33" s="507">
        <v>2219.85</v>
      </c>
      <c r="L33" s="507">
        <v>2150.0500000000002</v>
      </c>
      <c r="M33" s="507">
        <v>0.26114999999999999</v>
      </c>
    </row>
    <row r="34" spans="1:13">
      <c r="A34" s="254">
        <v>24</v>
      </c>
      <c r="B34" s="510" t="s">
        <v>737</v>
      </c>
      <c r="C34" s="507">
        <v>101.95</v>
      </c>
      <c r="D34" s="508">
        <v>102.09999999999998</v>
      </c>
      <c r="E34" s="508">
        <v>101.19999999999996</v>
      </c>
      <c r="F34" s="508">
        <v>100.44999999999997</v>
      </c>
      <c r="G34" s="508">
        <v>99.549999999999955</v>
      </c>
      <c r="H34" s="508">
        <v>102.84999999999997</v>
      </c>
      <c r="I34" s="508">
        <v>103.74999999999997</v>
      </c>
      <c r="J34" s="508">
        <v>104.49999999999997</v>
      </c>
      <c r="K34" s="507">
        <v>103</v>
      </c>
      <c r="L34" s="507">
        <v>101.35</v>
      </c>
      <c r="M34" s="507">
        <v>2.3988700000000001</v>
      </c>
    </row>
    <row r="35" spans="1:13">
      <c r="A35" s="254">
        <v>25</v>
      </c>
      <c r="B35" s="510" t="s">
        <v>294</v>
      </c>
      <c r="C35" s="507">
        <v>935.25</v>
      </c>
      <c r="D35" s="508">
        <v>932.66666666666663</v>
      </c>
      <c r="E35" s="508">
        <v>925.33333333333326</v>
      </c>
      <c r="F35" s="508">
        <v>915.41666666666663</v>
      </c>
      <c r="G35" s="508">
        <v>908.08333333333326</v>
      </c>
      <c r="H35" s="508">
        <v>942.58333333333326</v>
      </c>
      <c r="I35" s="508">
        <v>949.91666666666652</v>
      </c>
      <c r="J35" s="508">
        <v>959.83333333333326</v>
      </c>
      <c r="K35" s="507">
        <v>940</v>
      </c>
      <c r="L35" s="507">
        <v>922.75</v>
      </c>
      <c r="M35" s="507">
        <v>2.7111100000000001</v>
      </c>
    </row>
    <row r="36" spans="1:13">
      <c r="A36" s="254">
        <v>26</v>
      </c>
      <c r="B36" s="510" t="s">
        <v>226</v>
      </c>
      <c r="C36" s="507">
        <v>2914.65</v>
      </c>
      <c r="D36" s="508">
        <v>2898.9</v>
      </c>
      <c r="E36" s="508">
        <v>2836.8</v>
      </c>
      <c r="F36" s="508">
        <v>2758.9500000000003</v>
      </c>
      <c r="G36" s="508">
        <v>2696.8500000000004</v>
      </c>
      <c r="H36" s="508">
        <v>2976.75</v>
      </c>
      <c r="I36" s="508">
        <v>3038.8499999999995</v>
      </c>
      <c r="J36" s="508">
        <v>3116.7</v>
      </c>
      <c r="K36" s="507">
        <v>2961</v>
      </c>
      <c r="L36" s="507">
        <v>2821.05</v>
      </c>
      <c r="M36" s="507">
        <v>1.89764</v>
      </c>
    </row>
    <row r="37" spans="1:13">
      <c r="A37" s="254">
        <v>27</v>
      </c>
      <c r="B37" s="510" t="s">
        <v>738</v>
      </c>
      <c r="C37" s="507">
        <v>5278.4</v>
      </c>
      <c r="D37" s="508">
        <v>5242.833333333333</v>
      </c>
      <c r="E37" s="508">
        <v>5140.6666666666661</v>
      </c>
      <c r="F37" s="508">
        <v>5002.9333333333334</v>
      </c>
      <c r="G37" s="508">
        <v>4900.7666666666664</v>
      </c>
      <c r="H37" s="508">
        <v>5380.5666666666657</v>
      </c>
      <c r="I37" s="508">
        <v>5482.7333333333318</v>
      </c>
      <c r="J37" s="508">
        <v>5620.4666666666653</v>
      </c>
      <c r="K37" s="507">
        <v>5345</v>
      </c>
      <c r="L37" s="507">
        <v>5105.1000000000004</v>
      </c>
      <c r="M37" s="507">
        <v>0.69320000000000004</v>
      </c>
    </row>
    <row r="38" spans="1:13">
      <c r="A38" s="254">
        <v>28</v>
      </c>
      <c r="B38" s="510" t="s">
        <v>800</v>
      </c>
      <c r="C38" s="507">
        <v>19.649999999999999</v>
      </c>
      <c r="D38" s="508">
        <v>19.7</v>
      </c>
      <c r="E38" s="508">
        <v>19.599999999999998</v>
      </c>
      <c r="F38" s="508">
        <v>19.549999999999997</v>
      </c>
      <c r="G38" s="508">
        <v>19.449999999999996</v>
      </c>
      <c r="H38" s="508">
        <v>19.75</v>
      </c>
      <c r="I38" s="508">
        <v>19.850000000000001</v>
      </c>
      <c r="J38" s="508">
        <v>19.900000000000002</v>
      </c>
      <c r="K38" s="507">
        <v>19.8</v>
      </c>
      <c r="L38" s="507">
        <v>19.649999999999999</v>
      </c>
      <c r="M38" s="507">
        <v>58.373750000000001</v>
      </c>
    </row>
    <row r="39" spans="1:13">
      <c r="A39" s="254">
        <v>29</v>
      </c>
      <c r="B39" s="510" t="s">
        <v>44</v>
      </c>
      <c r="C39" s="507">
        <v>908.25</v>
      </c>
      <c r="D39" s="508">
        <v>904.88333333333333</v>
      </c>
      <c r="E39" s="508">
        <v>899.06666666666661</v>
      </c>
      <c r="F39" s="508">
        <v>889.88333333333333</v>
      </c>
      <c r="G39" s="508">
        <v>884.06666666666661</v>
      </c>
      <c r="H39" s="508">
        <v>914.06666666666661</v>
      </c>
      <c r="I39" s="508">
        <v>919.88333333333344</v>
      </c>
      <c r="J39" s="508">
        <v>929.06666666666661</v>
      </c>
      <c r="K39" s="507">
        <v>910.7</v>
      </c>
      <c r="L39" s="507">
        <v>895.7</v>
      </c>
      <c r="M39" s="507">
        <v>7.4589499999999997</v>
      </c>
    </row>
    <row r="40" spans="1:13">
      <c r="A40" s="254">
        <v>30</v>
      </c>
      <c r="B40" s="510" t="s">
        <v>296</v>
      </c>
      <c r="C40" s="507">
        <v>3207.35</v>
      </c>
      <c r="D40" s="508">
        <v>3206.1</v>
      </c>
      <c r="E40" s="508">
        <v>3163.25</v>
      </c>
      <c r="F40" s="508">
        <v>3119.15</v>
      </c>
      <c r="G40" s="508">
        <v>3076.3</v>
      </c>
      <c r="H40" s="508">
        <v>3250.2</v>
      </c>
      <c r="I40" s="508">
        <v>3293.0499999999993</v>
      </c>
      <c r="J40" s="508">
        <v>3337.1499999999996</v>
      </c>
      <c r="K40" s="507">
        <v>3248.95</v>
      </c>
      <c r="L40" s="507">
        <v>3162</v>
      </c>
      <c r="M40" s="507">
        <v>0.64002000000000003</v>
      </c>
    </row>
    <row r="41" spans="1:13">
      <c r="A41" s="254">
        <v>31</v>
      </c>
      <c r="B41" s="510" t="s">
        <v>45</v>
      </c>
      <c r="C41" s="507">
        <v>278.8</v>
      </c>
      <c r="D41" s="508">
        <v>279.76666666666671</v>
      </c>
      <c r="E41" s="508">
        <v>276.13333333333344</v>
      </c>
      <c r="F41" s="508">
        <v>273.46666666666675</v>
      </c>
      <c r="G41" s="508">
        <v>269.83333333333348</v>
      </c>
      <c r="H41" s="508">
        <v>282.43333333333339</v>
      </c>
      <c r="I41" s="508">
        <v>286.06666666666672</v>
      </c>
      <c r="J41" s="508">
        <v>288.73333333333335</v>
      </c>
      <c r="K41" s="507">
        <v>283.39999999999998</v>
      </c>
      <c r="L41" s="507">
        <v>277.10000000000002</v>
      </c>
      <c r="M41" s="507">
        <v>46.574100000000001</v>
      </c>
    </row>
    <row r="42" spans="1:13">
      <c r="A42" s="254">
        <v>32</v>
      </c>
      <c r="B42" s="510" t="s">
        <v>46</v>
      </c>
      <c r="C42" s="507">
        <v>3087.3</v>
      </c>
      <c r="D42" s="508">
        <v>3102.2333333333336</v>
      </c>
      <c r="E42" s="508">
        <v>3052.4666666666672</v>
      </c>
      <c r="F42" s="508">
        <v>3017.6333333333337</v>
      </c>
      <c r="G42" s="508">
        <v>2967.8666666666672</v>
      </c>
      <c r="H42" s="508">
        <v>3137.0666666666671</v>
      </c>
      <c r="I42" s="508">
        <v>3186.8333333333335</v>
      </c>
      <c r="J42" s="508">
        <v>3221.666666666667</v>
      </c>
      <c r="K42" s="507">
        <v>3152</v>
      </c>
      <c r="L42" s="507">
        <v>3067.4</v>
      </c>
      <c r="M42" s="507">
        <v>9.4455299999999998</v>
      </c>
    </row>
    <row r="43" spans="1:13">
      <c r="A43" s="254">
        <v>33</v>
      </c>
      <c r="B43" s="510" t="s">
        <v>47</v>
      </c>
      <c r="C43" s="507">
        <v>246.35</v>
      </c>
      <c r="D43" s="508">
        <v>245.41666666666666</v>
      </c>
      <c r="E43" s="508">
        <v>242.98333333333332</v>
      </c>
      <c r="F43" s="508">
        <v>239.61666666666667</v>
      </c>
      <c r="G43" s="508">
        <v>237.18333333333334</v>
      </c>
      <c r="H43" s="508">
        <v>248.7833333333333</v>
      </c>
      <c r="I43" s="508">
        <v>251.21666666666664</v>
      </c>
      <c r="J43" s="508">
        <v>254.58333333333329</v>
      </c>
      <c r="K43" s="507">
        <v>247.85</v>
      </c>
      <c r="L43" s="507">
        <v>242.05</v>
      </c>
      <c r="M43" s="507">
        <v>70.768129999999999</v>
      </c>
    </row>
    <row r="44" spans="1:13">
      <c r="A44" s="254">
        <v>34</v>
      </c>
      <c r="B44" s="510" t="s">
        <v>48</v>
      </c>
      <c r="C44" s="507">
        <v>132.55000000000001</v>
      </c>
      <c r="D44" s="508">
        <v>131.73333333333332</v>
      </c>
      <c r="E44" s="508">
        <v>129.51666666666665</v>
      </c>
      <c r="F44" s="508">
        <v>126.48333333333332</v>
      </c>
      <c r="G44" s="508">
        <v>124.26666666666665</v>
      </c>
      <c r="H44" s="508">
        <v>134.76666666666665</v>
      </c>
      <c r="I44" s="508">
        <v>136.98333333333329</v>
      </c>
      <c r="J44" s="508">
        <v>140.01666666666665</v>
      </c>
      <c r="K44" s="507">
        <v>133.94999999999999</v>
      </c>
      <c r="L44" s="507">
        <v>128.69999999999999</v>
      </c>
      <c r="M44" s="507">
        <v>268.56241</v>
      </c>
    </row>
    <row r="45" spans="1:13">
      <c r="A45" s="254">
        <v>35</v>
      </c>
      <c r="B45" s="510" t="s">
        <v>297</v>
      </c>
      <c r="C45" s="507">
        <v>110.7</v>
      </c>
      <c r="D45" s="508">
        <v>111.45</v>
      </c>
      <c r="E45" s="508">
        <v>109.45</v>
      </c>
      <c r="F45" s="508">
        <v>108.2</v>
      </c>
      <c r="G45" s="508">
        <v>106.2</v>
      </c>
      <c r="H45" s="508">
        <v>112.7</v>
      </c>
      <c r="I45" s="508">
        <v>114.7</v>
      </c>
      <c r="J45" s="508">
        <v>115.95</v>
      </c>
      <c r="K45" s="507">
        <v>113.45</v>
      </c>
      <c r="L45" s="507">
        <v>110.2</v>
      </c>
      <c r="M45" s="507">
        <v>10.97255</v>
      </c>
    </row>
    <row r="46" spans="1:13">
      <c r="A46" s="254">
        <v>36</v>
      </c>
      <c r="B46" s="510" t="s">
        <v>50</v>
      </c>
      <c r="C46" s="507">
        <v>2390.4</v>
      </c>
      <c r="D46" s="508">
        <v>2383.9833333333336</v>
      </c>
      <c r="E46" s="508">
        <v>2365.416666666667</v>
      </c>
      <c r="F46" s="508">
        <v>2340.4333333333334</v>
      </c>
      <c r="G46" s="508">
        <v>2321.8666666666668</v>
      </c>
      <c r="H46" s="508">
        <v>2408.9666666666672</v>
      </c>
      <c r="I46" s="508">
        <v>2427.5333333333338</v>
      </c>
      <c r="J46" s="508">
        <v>2452.5166666666673</v>
      </c>
      <c r="K46" s="507">
        <v>2402.5500000000002</v>
      </c>
      <c r="L46" s="507">
        <v>2359</v>
      </c>
      <c r="M46" s="507">
        <v>20.33586</v>
      </c>
    </row>
    <row r="47" spans="1:13">
      <c r="A47" s="254">
        <v>37</v>
      </c>
      <c r="B47" s="510" t="s">
        <v>298</v>
      </c>
      <c r="C47" s="507">
        <v>144.25</v>
      </c>
      <c r="D47" s="508">
        <v>144.1</v>
      </c>
      <c r="E47" s="508">
        <v>142.39999999999998</v>
      </c>
      <c r="F47" s="508">
        <v>140.54999999999998</v>
      </c>
      <c r="G47" s="508">
        <v>138.84999999999997</v>
      </c>
      <c r="H47" s="508">
        <v>145.94999999999999</v>
      </c>
      <c r="I47" s="508">
        <v>147.64999999999998</v>
      </c>
      <c r="J47" s="508">
        <v>149.5</v>
      </c>
      <c r="K47" s="507">
        <v>145.80000000000001</v>
      </c>
      <c r="L47" s="507">
        <v>142.25</v>
      </c>
      <c r="M47" s="507">
        <v>1.4867699999999999</v>
      </c>
    </row>
    <row r="48" spans="1:13">
      <c r="A48" s="254">
        <v>38</v>
      </c>
      <c r="B48" s="510" t="s">
        <v>299</v>
      </c>
      <c r="C48" s="507">
        <v>3470.15</v>
      </c>
      <c r="D48" s="508">
        <v>3468.3333333333335</v>
      </c>
      <c r="E48" s="508">
        <v>3442.8166666666671</v>
      </c>
      <c r="F48" s="508">
        <v>3415.4833333333336</v>
      </c>
      <c r="G48" s="508">
        <v>3389.9666666666672</v>
      </c>
      <c r="H48" s="508">
        <v>3495.666666666667</v>
      </c>
      <c r="I48" s="508">
        <v>3521.1833333333334</v>
      </c>
      <c r="J48" s="508">
        <v>3548.5166666666669</v>
      </c>
      <c r="K48" s="507">
        <v>3493.85</v>
      </c>
      <c r="L48" s="507">
        <v>3441</v>
      </c>
      <c r="M48" s="507">
        <v>0.24051</v>
      </c>
    </row>
    <row r="49" spans="1:13">
      <c r="A49" s="254">
        <v>39</v>
      </c>
      <c r="B49" s="510" t="s">
        <v>300</v>
      </c>
      <c r="C49" s="507">
        <v>2195.4</v>
      </c>
      <c r="D49" s="508">
        <v>2196.9833333333336</v>
      </c>
      <c r="E49" s="508">
        <v>2173.5166666666673</v>
      </c>
      <c r="F49" s="508">
        <v>2151.6333333333337</v>
      </c>
      <c r="G49" s="508">
        <v>2128.1666666666674</v>
      </c>
      <c r="H49" s="508">
        <v>2218.8666666666672</v>
      </c>
      <c r="I49" s="508">
        <v>2242.3333333333335</v>
      </c>
      <c r="J49" s="508">
        <v>2264.2166666666672</v>
      </c>
      <c r="K49" s="507">
        <v>2220.4499999999998</v>
      </c>
      <c r="L49" s="507">
        <v>2175.1</v>
      </c>
      <c r="M49" s="507">
        <v>0.91369999999999996</v>
      </c>
    </row>
    <row r="50" spans="1:13">
      <c r="A50" s="254">
        <v>40</v>
      </c>
      <c r="B50" s="510" t="s">
        <v>301</v>
      </c>
      <c r="C50" s="507">
        <v>6623.7</v>
      </c>
      <c r="D50" s="508">
        <v>6594.45</v>
      </c>
      <c r="E50" s="508">
        <v>6548.8499999999995</v>
      </c>
      <c r="F50" s="508">
        <v>6474</v>
      </c>
      <c r="G50" s="508">
        <v>6428.4</v>
      </c>
      <c r="H50" s="508">
        <v>6669.2999999999993</v>
      </c>
      <c r="I50" s="508">
        <v>6714.9</v>
      </c>
      <c r="J50" s="508">
        <v>6789.7499999999991</v>
      </c>
      <c r="K50" s="507">
        <v>6640.05</v>
      </c>
      <c r="L50" s="507">
        <v>6519.6</v>
      </c>
      <c r="M50" s="507">
        <v>0.16911000000000001</v>
      </c>
    </row>
    <row r="51" spans="1:13">
      <c r="A51" s="254">
        <v>41</v>
      </c>
      <c r="B51" s="510" t="s">
        <v>52</v>
      </c>
      <c r="C51" s="507">
        <v>885.9</v>
      </c>
      <c r="D51" s="508">
        <v>881.2166666666667</v>
      </c>
      <c r="E51" s="508">
        <v>873.43333333333339</v>
      </c>
      <c r="F51" s="508">
        <v>860.9666666666667</v>
      </c>
      <c r="G51" s="508">
        <v>853.18333333333339</v>
      </c>
      <c r="H51" s="508">
        <v>893.68333333333339</v>
      </c>
      <c r="I51" s="508">
        <v>901.4666666666667</v>
      </c>
      <c r="J51" s="508">
        <v>913.93333333333339</v>
      </c>
      <c r="K51" s="507">
        <v>889</v>
      </c>
      <c r="L51" s="507">
        <v>868.75</v>
      </c>
      <c r="M51" s="507">
        <v>22.319199999999999</v>
      </c>
    </row>
    <row r="52" spans="1:13">
      <c r="A52" s="254">
        <v>42</v>
      </c>
      <c r="B52" s="510" t="s">
        <v>302</v>
      </c>
      <c r="C52" s="507">
        <v>484.85</v>
      </c>
      <c r="D52" s="508">
        <v>484.63333333333338</v>
      </c>
      <c r="E52" s="508">
        <v>480.41666666666674</v>
      </c>
      <c r="F52" s="508">
        <v>475.98333333333335</v>
      </c>
      <c r="G52" s="508">
        <v>471.76666666666671</v>
      </c>
      <c r="H52" s="508">
        <v>489.06666666666678</v>
      </c>
      <c r="I52" s="508">
        <v>493.28333333333336</v>
      </c>
      <c r="J52" s="508">
        <v>497.71666666666681</v>
      </c>
      <c r="K52" s="507">
        <v>488.85</v>
      </c>
      <c r="L52" s="507">
        <v>480.2</v>
      </c>
      <c r="M52" s="507">
        <v>1.6389400000000001</v>
      </c>
    </row>
    <row r="53" spans="1:13">
      <c r="A53" s="254">
        <v>43</v>
      </c>
      <c r="B53" s="510" t="s">
        <v>227</v>
      </c>
      <c r="C53" s="507">
        <v>3073.5</v>
      </c>
      <c r="D53" s="508">
        <v>3021.6666666666665</v>
      </c>
      <c r="E53" s="508">
        <v>2937.333333333333</v>
      </c>
      <c r="F53" s="508">
        <v>2801.1666666666665</v>
      </c>
      <c r="G53" s="508">
        <v>2716.833333333333</v>
      </c>
      <c r="H53" s="508">
        <v>3157.833333333333</v>
      </c>
      <c r="I53" s="508">
        <v>3242.1666666666661</v>
      </c>
      <c r="J53" s="508">
        <v>3378.333333333333</v>
      </c>
      <c r="K53" s="507">
        <v>3106</v>
      </c>
      <c r="L53" s="507">
        <v>2885.5</v>
      </c>
      <c r="M53" s="507">
        <v>7.2142600000000003</v>
      </c>
    </row>
    <row r="54" spans="1:13">
      <c r="A54" s="254">
        <v>44</v>
      </c>
      <c r="B54" s="510" t="s">
        <v>54</v>
      </c>
      <c r="C54" s="507">
        <v>731.25</v>
      </c>
      <c r="D54" s="508">
        <v>731.25</v>
      </c>
      <c r="E54" s="508">
        <v>722</v>
      </c>
      <c r="F54" s="508">
        <v>712.75</v>
      </c>
      <c r="G54" s="508">
        <v>703.5</v>
      </c>
      <c r="H54" s="508">
        <v>740.5</v>
      </c>
      <c r="I54" s="508">
        <v>749.75</v>
      </c>
      <c r="J54" s="508">
        <v>759</v>
      </c>
      <c r="K54" s="507">
        <v>740.5</v>
      </c>
      <c r="L54" s="507">
        <v>722</v>
      </c>
      <c r="M54" s="507">
        <v>145.03452999999999</v>
      </c>
    </row>
    <row r="55" spans="1:13">
      <c r="A55" s="254">
        <v>45</v>
      </c>
      <c r="B55" s="510" t="s">
        <v>303</v>
      </c>
      <c r="C55" s="507">
        <v>2105.0500000000002</v>
      </c>
      <c r="D55" s="508">
        <v>2070.1</v>
      </c>
      <c r="E55" s="508">
        <v>1945.1</v>
      </c>
      <c r="F55" s="508">
        <v>1785.15</v>
      </c>
      <c r="G55" s="508">
        <v>1660.15</v>
      </c>
      <c r="H55" s="508">
        <v>2230.0499999999997</v>
      </c>
      <c r="I55" s="508">
        <v>2355.0499999999997</v>
      </c>
      <c r="J55" s="508">
        <v>2514.9999999999995</v>
      </c>
      <c r="K55" s="507">
        <v>2195.1</v>
      </c>
      <c r="L55" s="507">
        <v>1910.15</v>
      </c>
      <c r="M55" s="507">
        <v>2.9227099999999999</v>
      </c>
    </row>
    <row r="56" spans="1:13">
      <c r="A56" s="254">
        <v>46</v>
      </c>
      <c r="B56" s="510" t="s">
        <v>304</v>
      </c>
      <c r="C56" s="507">
        <v>1227.75</v>
      </c>
      <c r="D56" s="508">
        <v>1211.5833333333333</v>
      </c>
      <c r="E56" s="508">
        <v>1178.1666666666665</v>
      </c>
      <c r="F56" s="508">
        <v>1128.5833333333333</v>
      </c>
      <c r="G56" s="508">
        <v>1095.1666666666665</v>
      </c>
      <c r="H56" s="508">
        <v>1261.1666666666665</v>
      </c>
      <c r="I56" s="508">
        <v>1294.583333333333</v>
      </c>
      <c r="J56" s="508">
        <v>1344.1666666666665</v>
      </c>
      <c r="K56" s="507">
        <v>1245</v>
      </c>
      <c r="L56" s="507">
        <v>1162</v>
      </c>
      <c r="M56" s="507">
        <v>16.405909999999999</v>
      </c>
    </row>
    <row r="57" spans="1:13">
      <c r="A57" s="254">
        <v>47</v>
      </c>
      <c r="B57" s="510" t="s">
        <v>305</v>
      </c>
      <c r="C57" s="507">
        <v>587</v>
      </c>
      <c r="D57" s="508">
        <v>587.44999999999993</v>
      </c>
      <c r="E57" s="508">
        <v>581.89999999999986</v>
      </c>
      <c r="F57" s="508">
        <v>576.79999999999995</v>
      </c>
      <c r="G57" s="508">
        <v>571.24999999999989</v>
      </c>
      <c r="H57" s="508">
        <v>592.54999999999984</v>
      </c>
      <c r="I57" s="508">
        <v>598.0999999999998</v>
      </c>
      <c r="J57" s="508">
        <v>603.19999999999982</v>
      </c>
      <c r="K57" s="507">
        <v>593</v>
      </c>
      <c r="L57" s="507">
        <v>582.35</v>
      </c>
      <c r="M57" s="507">
        <v>3.8012700000000001</v>
      </c>
    </row>
    <row r="58" spans="1:13">
      <c r="A58" s="254">
        <v>48</v>
      </c>
      <c r="B58" s="510" t="s">
        <v>55</v>
      </c>
      <c r="C58" s="507">
        <v>3944.05</v>
      </c>
      <c r="D58" s="508">
        <v>3895.9</v>
      </c>
      <c r="E58" s="508">
        <v>3829.65</v>
      </c>
      <c r="F58" s="508">
        <v>3715.25</v>
      </c>
      <c r="G58" s="508">
        <v>3649</v>
      </c>
      <c r="H58" s="508">
        <v>4010.3</v>
      </c>
      <c r="I58" s="508">
        <v>4076.55</v>
      </c>
      <c r="J58" s="508">
        <v>4190.9500000000007</v>
      </c>
      <c r="K58" s="507">
        <v>3962.15</v>
      </c>
      <c r="L58" s="507">
        <v>3781.5</v>
      </c>
      <c r="M58" s="507">
        <v>7.3584699999999996</v>
      </c>
    </row>
    <row r="59" spans="1:13">
      <c r="A59" s="254">
        <v>49</v>
      </c>
      <c r="B59" s="510" t="s">
        <v>306</v>
      </c>
      <c r="C59" s="507">
        <v>248.1</v>
      </c>
      <c r="D59" s="508">
        <v>247.43333333333331</v>
      </c>
      <c r="E59" s="508">
        <v>246.16666666666663</v>
      </c>
      <c r="F59" s="508">
        <v>244.23333333333332</v>
      </c>
      <c r="G59" s="508">
        <v>242.96666666666664</v>
      </c>
      <c r="H59" s="508">
        <v>249.36666666666662</v>
      </c>
      <c r="I59" s="508">
        <v>250.63333333333333</v>
      </c>
      <c r="J59" s="508">
        <v>252.56666666666661</v>
      </c>
      <c r="K59" s="507">
        <v>248.7</v>
      </c>
      <c r="L59" s="507">
        <v>245.5</v>
      </c>
      <c r="M59" s="507">
        <v>2.8124600000000002</v>
      </c>
    </row>
    <row r="60" spans="1:13" ht="12" customHeight="1">
      <c r="A60" s="254">
        <v>50</v>
      </c>
      <c r="B60" s="510" t="s">
        <v>307</v>
      </c>
      <c r="C60" s="507">
        <v>999.15</v>
      </c>
      <c r="D60" s="508">
        <v>1004.8666666666668</v>
      </c>
      <c r="E60" s="508">
        <v>984.73333333333358</v>
      </c>
      <c r="F60" s="508">
        <v>970.31666666666683</v>
      </c>
      <c r="G60" s="508">
        <v>950.18333333333362</v>
      </c>
      <c r="H60" s="508">
        <v>1019.2833333333335</v>
      </c>
      <c r="I60" s="508">
        <v>1039.4166666666667</v>
      </c>
      <c r="J60" s="508">
        <v>1053.8333333333335</v>
      </c>
      <c r="K60" s="507">
        <v>1025</v>
      </c>
      <c r="L60" s="507">
        <v>990.45</v>
      </c>
      <c r="M60" s="507">
        <v>2.09964</v>
      </c>
    </row>
    <row r="61" spans="1:13">
      <c r="A61" s="254">
        <v>51</v>
      </c>
      <c r="B61" s="510" t="s">
        <v>58</v>
      </c>
      <c r="C61" s="507">
        <v>5316.3</v>
      </c>
      <c r="D61" s="508">
        <v>5329.45</v>
      </c>
      <c r="E61" s="508">
        <v>5248.9</v>
      </c>
      <c r="F61" s="508">
        <v>5181.5</v>
      </c>
      <c r="G61" s="508">
        <v>5100.95</v>
      </c>
      <c r="H61" s="508">
        <v>5396.8499999999995</v>
      </c>
      <c r="I61" s="508">
        <v>5477.4000000000005</v>
      </c>
      <c r="J61" s="508">
        <v>5544.7999999999993</v>
      </c>
      <c r="K61" s="507">
        <v>5410</v>
      </c>
      <c r="L61" s="507">
        <v>5262.05</v>
      </c>
      <c r="M61" s="507">
        <v>22.08634</v>
      </c>
    </row>
    <row r="62" spans="1:13">
      <c r="A62" s="254">
        <v>52</v>
      </c>
      <c r="B62" s="510" t="s">
        <v>57</v>
      </c>
      <c r="C62" s="507">
        <v>9877</v>
      </c>
      <c r="D62" s="508">
        <v>9873.6999999999989</v>
      </c>
      <c r="E62" s="508">
        <v>9782.3999999999978</v>
      </c>
      <c r="F62" s="508">
        <v>9687.7999999999993</v>
      </c>
      <c r="G62" s="508">
        <v>9596.4999999999982</v>
      </c>
      <c r="H62" s="508">
        <v>9968.2999999999975</v>
      </c>
      <c r="I62" s="508">
        <v>10059.599999999997</v>
      </c>
      <c r="J62" s="508">
        <v>10154.199999999997</v>
      </c>
      <c r="K62" s="507">
        <v>9965</v>
      </c>
      <c r="L62" s="507">
        <v>9779.1</v>
      </c>
      <c r="M62" s="507">
        <v>2.9700099999999998</v>
      </c>
    </row>
    <row r="63" spans="1:13">
      <c r="A63" s="254">
        <v>53</v>
      </c>
      <c r="B63" s="510" t="s">
        <v>228</v>
      </c>
      <c r="C63" s="507">
        <v>3684.15</v>
      </c>
      <c r="D63" s="508">
        <v>3658.2166666666667</v>
      </c>
      <c r="E63" s="508">
        <v>3620.9333333333334</v>
      </c>
      <c r="F63" s="508">
        <v>3557.7166666666667</v>
      </c>
      <c r="G63" s="508">
        <v>3520.4333333333334</v>
      </c>
      <c r="H63" s="508">
        <v>3721.4333333333334</v>
      </c>
      <c r="I63" s="508">
        <v>3758.7166666666672</v>
      </c>
      <c r="J63" s="508">
        <v>3821.9333333333334</v>
      </c>
      <c r="K63" s="507">
        <v>3695.5</v>
      </c>
      <c r="L63" s="507">
        <v>3595</v>
      </c>
      <c r="M63" s="507">
        <v>0.23336000000000001</v>
      </c>
    </row>
    <row r="64" spans="1:13">
      <c r="A64" s="254">
        <v>54</v>
      </c>
      <c r="B64" s="510" t="s">
        <v>59</v>
      </c>
      <c r="C64" s="507">
        <v>1627.55</v>
      </c>
      <c r="D64" s="508">
        <v>1612.5333333333335</v>
      </c>
      <c r="E64" s="508">
        <v>1595.0666666666671</v>
      </c>
      <c r="F64" s="508">
        <v>1562.5833333333335</v>
      </c>
      <c r="G64" s="508">
        <v>1545.116666666667</v>
      </c>
      <c r="H64" s="508">
        <v>1645.0166666666671</v>
      </c>
      <c r="I64" s="508">
        <v>1662.4833333333338</v>
      </c>
      <c r="J64" s="508">
        <v>1694.9666666666672</v>
      </c>
      <c r="K64" s="507">
        <v>1630</v>
      </c>
      <c r="L64" s="507">
        <v>1580.05</v>
      </c>
      <c r="M64" s="507">
        <v>7.4811300000000003</v>
      </c>
    </row>
    <row r="65" spans="1:13">
      <c r="A65" s="254">
        <v>55</v>
      </c>
      <c r="B65" s="510" t="s">
        <v>308</v>
      </c>
      <c r="C65" s="507">
        <v>128.85</v>
      </c>
      <c r="D65" s="508">
        <v>129.79999999999998</v>
      </c>
      <c r="E65" s="508">
        <v>126.19999999999996</v>
      </c>
      <c r="F65" s="508">
        <v>123.54999999999998</v>
      </c>
      <c r="G65" s="508">
        <v>119.94999999999996</v>
      </c>
      <c r="H65" s="508">
        <v>132.44999999999996</v>
      </c>
      <c r="I65" s="508">
        <v>136.04999999999998</v>
      </c>
      <c r="J65" s="508">
        <v>138.69999999999996</v>
      </c>
      <c r="K65" s="507">
        <v>133.4</v>
      </c>
      <c r="L65" s="507">
        <v>127.15</v>
      </c>
      <c r="M65" s="507">
        <v>21.792829999999999</v>
      </c>
    </row>
    <row r="66" spans="1:13">
      <c r="A66" s="254">
        <v>56</v>
      </c>
      <c r="B66" s="510" t="s">
        <v>309</v>
      </c>
      <c r="C66" s="507">
        <v>189.1</v>
      </c>
      <c r="D66" s="508">
        <v>187.98333333333335</v>
      </c>
      <c r="E66" s="508">
        <v>182.66666666666669</v>
      </c>
      <c r="F66" s="508">
        <v>176.23333333333335</v>
      </c>
      <c r="G66" s="508">
        <v>170.91666666666669</v>
      </c>
      <c r="H66" s="508">
        <v>194.41666666666669</v>
      </c>
      <c r="I66" s="508">
        <v>199.73333333333335</v>
      </c>
      <c r="J66" s="508">
        <v>206.16666666666669</v>
      </c>
      <c r="K66" s="507">
        <v>193.3</v>
      </c>
      <c r="L66" s="507">
        <v>181.55</v>
      </c>
      <c r="M66" s="507">
        <v>54.057740000000003</v>
      </c>
    </row>
    <row r="67" spans="1:13">
      <c r="A67" s="254">
        <v>57</v>
      </c>
      <c r="B67" s="510" t="s">
        <v>229</v>
      </c>
      <c r="C67" s="507">
        <v>345.2</v>
      </c>
      <c r="D67" s="508">
        <v>343.5</v>
      </c>
      <c r="E67" s="508">
        <v>339.7</v>
      </c>
      <c r="F67" s="508">
        <v>334.2</v>
      </c>
      <c r="G67" s="508">
        <v>330.4</v>
      </c>
      <c r="H67" s="508">
        <v>349</v>
      </c>
      <c r="I67" s="508">
        <v>352.79999999999995</v>
      </c>
      <c r="J67" s="508">
        <v>358.3</v>
      </c>
      <c r="K67" s="507">
        <v>347.3</v>
      </c>
      <c r="L67" s="507">
        <v>338</v>
      </c>
      <c r="M67" s="507">
        <v>49.295319999999997</v>
      </c>
    </row>
    <row r="68" spans="1:13">
      <c r="A68" s="254">
        <v>58</v>
      </c>
      <c r="B68" s="510" t="s">
        <v>60</v>
      </c>
      <c r="C68" s="507">
        <v>83.3</v>
      </c>
      <c r="D68" s="508">
        <v>83.866666666666674</v>
      </c>
      <c r="E68" s="508">
        <v>82.483333333333348</v>
      </c>
      <c r="F68" s="508">
        <v>81.666666666666671</v>
      </c>
      <c r="G68" s="508">
        <v>80.283333333333346</v>
      </c>
      <c r="H68" s="508">
        <v>84.683333333333351</v>
      </c>
      <c r="I68" s="508">
        <v>86.066666666666677</v>
      </c>
      <c r="J68" s="508">
        <v>86.883333333333354</v>
      </c>
      <c r="K68" s="507">
        <v>85.25</v>
      </c>
      <c r="L68" s="507">
        <v>83.05</v>
      </c>
      <c r="M68" s="507">
        <v>391.47694000000001</v>
      </c>
    </row>
    <row r="69" spans="1:13">
      <c r="A69" s="254">
        <v>59</v>
      </c>
      <c r="B69" s="510" t="s">
        <v>61</v>
      </c>
      <c r="C69" s="507">
        <v>80.400000000000006</v>
      </c>
      <c r="D69" s="508">
        <v>81.033333333333331</v>
      </c>
      <c r="E69" s="508">
        <v>79.466666666666669</v>
      </c>
      <c r="F69" s="508">
        <v>78.533333333333331</v>
      </c>
      <c r="G69" s="508">
        <v>76.966666666666669</v>
      </c>
      <c r="H69" s="508">
        <v>81.966666666666669</v>
      </c>
      <c r="I69" s="508">
        <v>83.533333333333331</v>
      </c>
      <c r="J69" s="508">
        <v>84.466666666666669</v>
      </c>
      <c r="K69" s="507">
        <v>82.6</v>
      </c>
      <c r="L69" s="507">
        <v>80.099999999999994</v>
      </c>
      <c r="M69" s="507">
        <v>41.794260000000001</v>
      </c>
    </row>
    <row r="70" spans="1:13">
      <c r="A70" s="254">
        <v>60</v>
      </c>
      <c r="B70" s="510" t="s">
        <v>310</v>
      </c>
      <c r="C70" s="507">
        <v>23.05</v>
      </c>
      <c r="D70" s="508">
        <v>23.183333333333334</v>
      </c>
      <c r="E70" s="508">
        <v>22.666666666666668</v>
      </c>
      <c r="F70" s="508">
        <v>22.283333333333335</v>
      </c>
      <c r="G70" s="508">
        <v>21.766666666666669</v>
      </c>
      <c r="H70" s="508">
        <v>23.566666666666666</v>
      </c>
      <c r="I70" s="508">
        <v>24.083333333333332</v>
      </c>
      <c r="J70" s="508">
        <v>24.466666666666665</v>
      </c>
      <c r="K70" s="507">
        <v>23.7</v>
      </c>
      <c r="L70" s="507">
        <v>22.8</v>
      </c>
      <c r="M70" s="507">
        <v>72.07808</v>
      </c>
    </row>
    <row r="71" spans="1:13">
      <c r="A71" s="254">
        <v>61</v>
      </c>
      <c r="B71" s="510" t="s">
        <v>62</v>
      </c>
      <c r="C71" s="507">
        <v>1494.95</v>
      </c>
      <c r="D71" s="508">
        <v>1487.3333333333333</v>
      </c>
      <c r="E71" s="508">
        <v>1474.6666666666665</v>
      </c>
      <c r="F71" s="508">
        <v>1454.3833333333332</v>
      </c>
      <c r="G71" s="508">
        <v>1441.7166666666665</v>
      </c>
      <c r="H71" s="508">
        <v>1507.6166666666666</v>
      </c>
      <c r="I71" s="508">
        <v>1520.2833333333331</v>
      </c>
      <c r="J71" s="508">
        <v>1540.5666666666666</v>
      </c>
      <c r="K71" s="507">
        <v>1500</v>
      </c>
      <c r="L71" s="507">
        <v>1467.05</v>
      </c>
      <c r="M71" s="507">
        <v>4.5217499999999999</v>
      </c>
    </row>
    <row r="72" spans="1:13">
      <c r="A72" s="254">
        <v>62</v>
      </c>
      <c r="B72" s="510" t="s">
        <v>311</v>
      </c>
      <c r="C72" s="507">
        <v>5079.5</v>
      </c>
      <c r="D72" s="508">
        <v>5093</v>
      </c>
      <c r="E72" s="508">
        <v>5036.5</v>
      </c>
      <c r="F72" s="508">
        <v>4993.5</v>
      </c>
      <c r="G72" s="508">
        <v>4937</v>
      </c>
      <c r="H72" s="508">
        <v>5136</v>
      </c>
      <c r="I72" s="508">
        <v>5192.5</v>
      </c>
      <c r="J72" s="508">
        <v>5235.5</v>
      </c>
      <c r="K72" s="507">
        <v>5149.5</v>
      </c>
      <c r="L72" s="507">
        <v>5050</v>
      </c>
      <c r="M72" s="507">
        <v>0.13464000000000001</v>
      </c>
    </row>
    <row r="73" spans="1:13">
      <c r="A73" s="254">
        <v>63</v>
      </c>
      <c r="B73" s="510" t="s">
        <v>65</v>
      </c>
      <c r="C73" s="507">
        <v>713.3</v>
      </c>
      <c r="D73" s="508">
        <v>713.86666666666667</v>
      </c>
      <c r="E73" s="508">
        <v>702.73333333333335</v>
      </c>
      <c r="F73" s="508">
        <v>692.16666666666663</v>
      </c>
      <c r="G73" s="508">
        <v>681.0333333333333</v>
      </c>
      <c r="H73" s="508">
        <v>724.43333333333339</v>
      </c>
      <c r="I73" s="508">
        <v>735.56666666666683</v>
      </c>
      <c r="J73" s="508">
        <v>746.13333333333344</v>
      </c>
      <c r="K73" s="507">
        <v>725</v>
      </c>
      <c r="L73" s="507">
        <v>703.3</v>
      </c>
      <c r="M73" s="507">
        <v>12.30175</v>
      </c>
    </row>
    <row r="74" spans="1:13">
      <c r="A74" s="254">
        <v>64</v>
      </c>
      <c r="B74" s="510" t="s">
        <v>312</v>
      </c>
      <c r="C74" s="507">
        <v>383.8</v>
      </c>
      <c r="D74" s="508">
        <v>379.63333333333338</v>
      </c>
      <c r="E74" s="508">
        <v>374.26666666666677</v>
      </c>
      <c r="F74" s="508">
        <v>364.73333333333341</v>
      </c>
      <c r="G74" s="508">
        <v>359.36666666666679</v>
      </c>
      <c r="H74" s="508">
        <v>389.16666666666674</v>
      </c>
      <c r="I74" s="508">
        <v>394.53333333333342</v>
      </c>
      <c r="J74" s="508">
        <v>404.06666666666672</v>
      </c>
      <c r="K74" s="507">
        <v>385</v>
      </c>
      <c r="L74" s="507">
        <v>370.1</v>
      </c>
      <c r="M74" s="507">
        <v>18.659739999999999</v>
      </c>
    </row>
    <row r="75" spans="1:13">
      <c r="A75" s="254">
        <v>65</v>
      </c>
      <c r="B75" s="510" t="s">
        <v>64</v>
      </c>
      <c r="C75" s="507">
        <v>151.5</v>
      </c>
      <c r="D75" s="508">
        <v>150.51666666666668</v>
      </c>
      <c r="E75" s="508">
        <v>147.48333333333335</v>
      </c>
      <c r="F75" s="508">
        <v>143.46666666666667</v>
      </c>
      <c r="G75" s="508">
        <v>140.43333333333334</v>
      </c>
      <c r="H75" s="508">
        <v>154.53333333333336</v>
      </c>
      <c r="I75" s="508">
        <v>157.56666666666672</v>
      </c>
      <c r="J75" s="508">
        <v>161.58333333333337</v>
      </c>
      <c r="K75" s="507">
        <v>153.55000000000001</v>
      </c>
      <c r="L75" s="507">
        <v>146.5</v>
      </c>
      <c r="M75" s="507">
        <v>355.63722000000001</v>
      </c>
    </row>
    <row r="76" spans="1:13" s="13" customFormat="1">
      <c r="A76" s="254">
        <v>66</v>
      </c>
      <c r="B76" s="510" t="s">
        <v>66</v>
      </c>
      <c r="C76" s="507">
        <v>636.65</v>
      </c>
      <c r="D76" s="508">
        <v>633.48333333333323</v>
      </c>
      <c r="E76" s="508">
        <v>619.81666666666649</v>
      </c>
      <c r="F76" s="508">
        <v>602.98333333333323</v>
      </c>
      <c r="G76" s="508">
        <v>589.31666666666649</v>
      </c>
      <c r="H76" s="508">
        <v>650.31666666666649</v>
      </c>
      <c r="I76" s="508">
        <v>663.98333333333323</v>
      </c>
      <c r="J76" s="508">
        <v>680.81666666666649</v>
      </c>
      <c r="K76" s="507">
        <v>647.15</v>
      </c>
      <c r="L76" s="507">
        <v>616.65</v>
      </c>
      <c r="M76" s="507">
        <v>33.056600000000003</v>
      </c>
    </row>
    <row r="77" spans="1:13" s="13" customFormat="1">
      <c r="A77" s="254">
        <v>67</v>
      </c>
      <c r="B77" s="510" t="s">
        <v>69</v>
      </c>
      <c r="C77" s="507">
        <v>51.75</v>
      </c>
      <c r="D77" s="508">
        <v>51.066666666666663</v>
      </c>
      <c r="E77" s="508">
        <v>49.933333333333323</v>
      </c>
      <c r="F77" s="508">
        <v>48.11666666666666</v>
      </c>
      <c r="G77" s="508">
        <v>46.98333333333332</v>
      </c>
      <c r="H77" s="508">
        <v>52.883333333333326</v>
      </c>
      <c r="I77" s="508">
        <v>54.016666666666666</v>
      </c>
      <c r="J77" s="508">
        <v>55.833333333333329</v>
      </c>
      <c r="K77" s="507">
        <v>52.2</v>
      </c>
      <c r="L77" s="507">
        <v>49.25</v>
      </c>
      <c r="M77" s="507">
        <v>1523.93453</v>
      </c>
    </row>
    <row r="78" spans="1:13" s="13" customFormat="1">
      <c r="A78" s="254">
        <v>68</v>
      </c>
      <c r="B78" s="510" t="s">
        <v>73</v>
      </c>
      <c r="C78" s="507">
        <v>469</v>
      </c>
      <c r="D78" s="508">
        <v>471.13333333333338</v>
      </c>
      <c r="E78" s="508">
        <v>459.86666666666679</v>
      </c>
      <c r="F78" s="508">
        <v>450.73333333333341</v>
      </c>
      <c r="G78" s="508">
        <v>439.46666666666681</v>
      </c>
      <c r="H78" s="508">
        <v>480.26666666666677</v>
      </c>
      <c r="I78" s="508">
        <v>491.5333333333333</v>
      </c>
      <c r="J78" s="508">
        <v>500.66666666666674</v>
      </c>
      <c r="K78" s="507">
        <v>482.4</v>
      </c>
      <c r="L78" s="507">
        <v>462</v>
      </c>
      <c r="M78" s="507">
        <v>266.00333000000001</v>
      </c>
    </row>
    <row r="79" spans="1:13" s="13" customFormat="1">
      <c r="A79" s="254">
        <v>69</v>
      </c>
      <c r="B79" s="510" t="s">
        <v>739</v>
      </c>
      <c r="C79" s="507">
        <v>10451.65</v>
      </c>
      <c r="D79" s="508">
        <v>10444.833333333334</v>
      </c>
      <c r="E79" s="508">
        <v>10309.666666666668</v>
      </c>
      <c r="F79" s="508">
        <v>10167.683333333334</v>
      </c>
      <c r="G79" s="508">
        <v>10032.516666666668</v>
      </c>
      <c r="H79" s="508">
        <v>10586.816666666668</v>
      </c>
      <c r="I79" s="508">
        <v>10721.983333333335</v>
      </c>
      <c r="J79" s="508">
        <v>10863.966666666667</v>
      </c>
      <c r="K79" s="507">
        <v>10580</v>
      </c>
      <c r="L79" s="507">
        <v>10302.85</v>
      </c>
      <c r="M79" s="507">
        <v>6.5000000000000002E-2</v>
      </c>
    </row>
    <row r="80" spans="1:13" s="13" customFormat="1">
      <c r="A80" s="254">
        <v>70</v>
      </c>
      <c r="B80" s="510" t="s">
        <v>68</v>
      </c>
      <c r="C80" s="507">
        <v>541.20000000000005</v>
      </c>
      <c r="D80" s="508">
        <v>538.01666666666677</v>
      </c>
      <c r="E80" s="508">
        <v>532.03333333333353</v>
      </c>
      <c r="F80" s="508">
        <v>522.86666666666679</v>
      </c>
      <c r="G80" s="508">
        <v>516.88333333333355</v>
      </c>
      <c r="H80" s="508">
        <v>547.18333333333351</v>
      </c>
      <c r="I80" s="508">
        <v>553.16666666666686</v>
      </c>
      <c r="J80" s="508">
        <v>562.33333333333348</v>
      </c>
      <c r="K80" s="507">
        <v>544</v>
      </c>
      <c r="L80" s="507">
        <v>528.85</v>
      </c>
      <c r="M80" s="507">
        <v>300.58411000000001</v>
      </c>
    </row>
    <row r="81" spans="1:13" s="13" customFormat="1">
      <c r="A81" s="254">
        <v>71</v>
      </c>
      <c r="B81" s="510" t="s">
        <v>70</v>
      </c>
      <c r="C81" s="507">
        <v>398</v>
      </c>
      <c r="D81" s="508">
        <v>396.66666666666669</v>
      </c>
      <c r="E81" s="508">
        <v>393.43333333333339</v>
      </c>
      <c r="F81" s="508">
        <v>388.86666666666673</v>
      </c>
      <c r="G81" s="508">
        <v>385.63333333333344</v>
      </c>
      <c r="H81" s="508">
        <v>401.23333333333335</v>
      </c>
      <c r="I81" s="508">
        <v>404.46666666666658</v>
      </c>
      <c r="J81" s="508">
        <v>409.0333333333333</v>
      </c>
      <c r="K81" s="507">
        <v>399.9</v>
      </c>
      <c r="L81" s="507">
        <v>392.1</v>
      </c>
      <c r="M81" s="507">
        <v>27.699280000000002</v>
      </c>
    </row>
    <row r="82" spans="1:13" s="13" customFormat="1">
      <c r="A82" s="254">
        <v>72</v>
      </c>
      <c r="B82" s="510" t="s">
        <v>313</v>
      </c>
      <c r="C82" s="507">
        <v>864.35</v>
      </c>
      <c r="D82" s="508">
        <v>863.76666666666677</v>
      </c>
      <c r="E82" s="508">
        <v>853.53333333333353</v>
      </c>
      <c r="F82" s="508">
        <v>842.71666666666681</v>
      </c>
      <c r="G82" s="508">
        <v>832.48333333333358</v>
      </c>
      <c r="H82" s="508">
        <v>874.58333333333348</v>
      </c>
      <c r="I82" s="508">
        <v>884.81666666666683</v>
      </c>
      <c r="J82" s="508">
        <v>895.63333333333344</v>
      </c>
      <c r="K82" s="507">
        <v>874</v>
      </c>
      <c r="L82" s="507">
        <v>852.95</v>
      </c>
      <c r="M82" s="507">
        <v>0.89446000000000003</v>
      </c>
    </row>
    <row r="83" spans="1:13" s="13" customFormat="1">
      <c r="A83" s="254">
        <v>73</v>
      </c>
      <c r="B83" s="510" t="s">
        <v>314</v>
      </c>
      <c r="C83" s="507">
        <v>237.15</v>
      </c>
      <c r="D83" s="508">
        <v>234.06666666666669</v>
      </c>
      <c r="E83" s="508">
        <v>228.93333333333339</v>
      </c>
      <c r="F83" s="508">
        <v>220.7166666666667</v>
      </c>
      <c r="G83" s="508">
        <v>215.5833333333334</v>
      </c>
      <c r="H83" s="508">
        <v>242.28333333333339</v>
      </c>
      <c r="I83" s="508">
        <v>247.41666666666666</v>
      </c>
      <c r="J83" s="508">
        <v>255.63333333333338</v>
      </c>
      <c r="K83" s="507">
        <v>239.2</v>
      </c>
      <c r="L83" s="507">
        <v>225.85</v>
      </c>
      <c r="M83" s="507">
        <v>10.40771</v>
      </c>
    </row>
    <row r="84" spans="1:13" s="13" customFormat="1">
      <c r="A84" s="254">
        <v>74</v>
      </c>
      <c r="B84" s="510" t="s">
        <v>315</v>
      </c>
      <c r="C84" s="507">
        <v>171.7</v>
      </c>
      <c r="D84" s="508">
        <v>172.41666666666666</v>
      </c>
      <c r="E84" s="508">
        <v>169.88333333333333</v>
      </c>
      <c r="F84" s="508">
        <v>168.06666666666666</v>
      </c>
      <c r="G84" s="508">
        <v>165.53333333333333</v>
      </c>
      <c r="H84" s="508">
        <v>174.23333333333332</v>
      </c>
      <c r="I84" s="508">
        <v>176.76666666666668</v>
      </c>
      <c r="J84" s="508">
        <v>178.58333333333331</v>
      </c>
      <c r="K84" s="507">
        <v>174.95</v>
      </c>
      <c r="L84" s="507">
        <v>170.6</v>
      </c>
      <c r="M84" s="507">
        <v>4.7227699999999997</v>
      </c>
    </row>
    <row r="85" spans="1:13" s="13" customFormat="1">
      <c r="A85" s="254">
        <v>75</v>
      </c>
      <c r="B85" s="510" t="s">
        <v>316</v>
      </c>
      <c r="C85" s="507">
        <v>4672.1000000000004</v>
      </c>
      <c r="D85" s="508">
        <v>4684.083333333333</v>
      </c>
      <c r="E85" s="508">
        <v>4619.1666666666661</v>
      </c>
      <c r="F85" s="508">
        <v>4566.2333333333327</v>
      </c>
      <c r="G85" s="508">
        <v>4501.3166666666657</v>
      </c>
      <c r="H85" s="508">
        <v>4737.0166666666664</v>
      </c>
      <c r="I85" s="508">
        <v>4801.9333333333325</v>
      </c>
      <c r="J85" s="508">
        <v>4854.8666666666668</v>
      </c>
      <c r="K85" s="507">
        <v>4749</v>
      </c>
      <c r="L85" s="507">
        <v>4631.1499999999996</v>
      </c>
      <c r="M85" s="507">
        <v>0.14741000000000001</v>
      </c>
    </row>
    <row r="86" spans="1:13" s="13" customFormat="1">
      <c r="A86" s="254">
        <v>76</v>
      </c>
      <c r="B86" s="510" t="s">
        <v>317</v>
      </c>
      <c r="C86" s="507">
        <v>907.05</v>
      </c>
      <c r="D86" s="508">
        <v>904.46666666666658</v>
      </c>
      <c r="E86" s="508">
        <v>879.13333333333321</v>
      </c>
      <c r="F86" s="508">
        <v>851.21666666666658</v>
      </c>
      <c r="G86" s="508">
        <v>825.88333333333321</v>
      </c>
      <c r="H86" s="508">
        <v>932.38333333333321</v>
      </c>
      <c r="I86" s="508">
        <v>957.71666666666647</v>
      </c>
      <c r="J86" s="508">
        <v>985.63333333333321</v>
      </c>
      <c r="K86" s="507">
        <v>929.8</v>
      </c>
      <c r="L86" s="507">
        <v>876.55</v>
      </c>
      <c r="M86" s="507">
        <v>3.1742900000000001</v>
      </c>
    </row>
    <row r="87" spans="1:13" s="13" customFormat="1">
      <c r="A87" s="254">
        <v>77</v>
      </c>
      <c r="B87" s="510" t="s">
        <v>230</v>
      </c>
      <c r="C87" s="507">
        <v>1194.5</v>
      </c>
      <c r="D87" s="508">
        <v>1193.6833333333334</v>
      </c>
      <c r="E87" s="508">
        <v>1152.3666666666668</v>
      </c>
      <c r="F87" s="508">
        <v>1110.2333333333333</v>
      </c>
      <c r="G87" s="508">
        <v>1068.9166666666667</v>
      </c>
      <c r="H87" s="508">
        <v>1235.8166666666668</v>
      </c>
      <c r="I87" s="508">
        <v>1277.1333333333334</v>
      </c>
      <c r="J87" s="508">
        <v>1319.2666666666669</v>
      </c>
      <c r="K87" s="507">
        <v>1235</v>
      </c>
      <c r="L87" s="507">
        <v>1151.55</v>
      </c>
      <c r="M87" s="507">
        <v>1.44567</v>
      </c>
    </row>
    <row r="88" spans="1:13" s="13" customFormat="1">
      <c r="A88" s="254">
        <v>78</v>
      </c>
      <c r="B88" s="510" t="s">
        <v>318</v>
      </c>
      <c r="C88" s="507">
        <v>80</v>
      </c>
      <c r="D88" s="508">
        <v>79.666666666666671</v>
      </c>
      <c r="E88" s="508">
        <v>76.13333333333334</v>
      </c>
      <c r="F88" s="508">
        <v>72.266666666666666</v>
      </c>
      <c r="G88" s="508">
        <v>68.733333333333334</v>
      </c>
      <c r="H88" s="508">
        <v>83.533333333333346</v>
      </c>
      <c r="I88" s="508">
        <v>87.066666666666677</v>
      </c>
      <c r="J88" s="508">
        <v>90.933333333333351</v>
      </c>
      <c r="K88" s="507">
        <v>83.2</v>
      </c>
      <c r="L88" s="507">
        <v>75.8</v>
      </c>
      <c r="M88" s="507">
        <v>114.61069000000001</v>
      </c>
    </row>
    <row r="89" spans="1:13" s="13" customFormat="1">
      <c r="A89" s="254">
        <v>79</v>
      </c>
      <c r="B89" s="510" t="s">
        <v>71</v>
      </c>
      <c r="C89" s="507">
        <v>15449.9</v>
      </c>
      <c r="D89" s="508">
        <v>15383.300000000001</v>
      </c>
      <c r="E89" s="508">
        <v>15266.600000000002</v>
      </c>
      <c r="F89" s="508">
        <v>15083.300000000001</v>
      </c>
      <c r="G89" s="508">
        <v>14966.600000000002</v>
      </c>
      <c r="H89" s="508">
        <v>15566.600000000002</v>
      </c>
      <c r="I89" s="508">
        <v>15683.300000000003</v>
      </c>
      <c r="J89" s="508">
        <v>15866.600000000002</v>
      </c>
      <c r="K89" s="507">
        <v>15500</v>
      </c>
      <c r="L89" s="507">
        <v>15200</v>
      </c>
      <c r="M89" s="507">
        <v>0.39279999999999998</v>
      </c>
    </row>
    <row r="90" spans="1:13" s="13" customFormat="1">
      <c r="A90" s="254">
        <v>80</v>
      </c>
      <c r="B90" s="510" t="s">
        <v>319</v>
      </c>
      <c r="C90" s="507">
        <v>295.95</v>
      </c>
      <c r="D90" s="508">
        <v>295.76666666666665</v>
      </c>
      <c r="E90" s="508">
        <v>291.88333333333333</v>
      </c>
      <c r="F90" s="508">
        <v>287.81666666666666</v>
      </c>
      <c r="G90" s="508">
        <v>283.93333333333334</v>
      </c>
      <c r="H90" s="508">
        <v>299.83333333333331</v>
      </c>
      <c r="I90" s="508">
        <v>303.71666666666664</v>
      </c>
      <c r="J90" s="508">
        <v>307.7833333333333</v>
      </c>
      <c r="K90" s="507">
        <v>299.64999999999998</v>
      </c>
      <c r="L90" s="507">
        <v>291.7</v>
      </c>
      <c r="M90" s="507">
        <v>2.0667300000000002</v>
      </c>
    </row>
    <row r="91" spans="1:13" s="13" customFormat="1">
      <c r="A91" s="254">
        <v>81</v>
      </c>
      <c r="B91" s="510" t="s">
        <v>74</v>
      </c>
      <c r="C91" s="507">
        <v>3447.95</v>
      </c>
      <c r="D91" s="508">
        <v>3430.9833333333336</v>
      </c>
      <c r="E91" s="508">
        <v>3411.9666666666672</v>
      </c>
      <c r="F91" s="508">
        <v>3375.9833333333336</v>
      </c>
      <c r="G91" s="508">
        <v>3356.9666666666672</v>
      </c>
      <c r="H91" s="508">
        <v>3466.9666666666672</v>
      </c>
      <c r="I91" s="508">
        <v>3485.9833333333336</v>
      </c>
      <c r="J91" s="508">
        <v>3521.9666666666672</v>
      </c>
      <c r="K91" s="507">
        <v>3450</v>
      </c>
      <c r="L91" s="507">
        <v>3395</v>
      </c>
      <c r="M91" s="507">
        <v>3.83968</v>
      </c>
    </row>
    <row r="92" spans="1:13" s="13" customFormat="1">
      <c r="A92" s="254">
        <v>82</v>
      </c>
      <c r="B92" s="510" t="s">
        <v>320</v>
      </c>
      <c r="C92" s="507">
        <v>469.7</v>
      </c>
      <c r="D92" s="508">
        <v>470.63333333333338</v>
      </c>
      <c r="E92" s="508">
        <v>465.06666666666678</v>
      </c>
      <c r="F92" s="508">
        <v>460.43333333333339</v>
      </c>
      <c r="G92" s="508">
        <v>454.86666666666679</v>
      </c>
      <c r="H92" s="508">
        <v>475.26666666666677</v>
      </c>
      <c r="I92" s="508">
        <v>480.83333333333337</v>
      </c>
      <c r="J92" s="508">
        <v>485.46666666666675</v>
      </c>
      <c r="K92" s="507">
        <v>476.2</v>
      </c>
      <c r="L92" s="507">
        <v>466</v>
      </c>
      <c r="M92" s="507">
        <v>0.76934999999999998</v>
      </c>
    </row>
    <row r="93" spans="1:13" s="13" customFormat="1">
      <c r="A93" s="254">
        <v>83</v>
      </c>
      <c r="B93" s="510" t="s">
        <v>321</v>
      </c>
      <c r="C93" s="507">
        <v>244.45</v>
      </c>
      <c r="D93" s="508">
        <v>241.5</v>
      </c>
      <c r="E93" s="508">
        <v>236</v>
      </c>
      <c r="F93" s="508">
        <v>227.55</v>
      </c>
      <c r="G93" s="508">
        <v>222.05</v>
      </c>
      <c r="H93" s="508">
        <v>249.95</v>
      </c>
      <c r="I93" s="508">
        <v>255.45</v>
      </c>
      <c r="J93" s="508">
        <v>263.89999999999998</v>
      </c>
      <c r="K93" s="507">
        <v>247</v>
      </c>
      <c r="L93" s="507">
        <v>233.05</v>
      </c>
      <c r="M93" s="507">
        <v>2.7894199999999998</v>
      </c>
    </row>
    <row r="94" spans="1:13" s="13" customFormat="1">
      <c r="A94" s="254">
        <v>84</v>
      </c>
      <c r="B94" s="510" t="s">
        <v>80</v>
      </c>
      <c r="C94" s="507">
        <v>619.9</v>
      </c>
      <c r="D94" s="508">
        <v>622.86666666666667</v>
      </c>
      <c r="E94" s="508">
        <v>615.73333333333335</v>
      </c>
      <c r="F94" s="508">
        <v>611.56666666666672</v>
      </c>
      <c r="G94" s="508">
        <v>604.43333333333339</v>
      </c>
      <c r="H94" s="508">
        <v>627.0333333333333</v>
      </c>
      <c r="I94" s="508">
        <v>634.16666666666674</v>
      </c>
      <c r="J94" s="508">
        <v>638.33333333333326</v>
      </c>
      <c r="K94" s="507">
        <v>630</v>
      </c>
      <c r="L94" s="507">
        <v>618.70000000000005</v>
      </c>
      <c r="M94" s="507">
        <v>10.06019</v>
      </c>
    </row>
    <row r="95" spans="1:13" s="13" customFormat="1">
      <c r="A95" s="254">
        <v>85</v>
      </c>
      <c r="B95" s="510" t="s">
        <v>322</v>
      </c>
      <c r="C95" s="507">
        <v>1922.6</v>
      </c>
      <c r="D95" s="508">
        <v>1927.7833333333335</v>
      </c>
      <c r="E95" s="508">
        <v>1909.8166666666671</v>
      </c>
      <c r="F95" s="508">
        <v>1897.0333333333335</v>
      </c>
      <c r="G95" s="508">
        <v>1879.0666666666671</v>
      </c>
      <c r="H95" s="508">
        <v>1940.5666666666671</v>
      </c>
      <c r="I95" s="508">
        <v>1958.5333333333338</v>
      </c>
      <c r="J95" s="508">
        <v>1971.3166666666671</v>
      </c>
      <c r="K95" s="507">
        <v>1945.75</v>
      </c>
      <c r="L95" s="507">
        <v>1915</v>
      </c>
      <c r="M95" s="507">
        <v>0.31008000000000002</v>
      </c>
    </row>
    <row r="96" spans="1:13" s="13" customFormat="1">
      <c r="A96" s="254">
        <v>86</v>
      </c>
      <c r="B96" s="510" t="s">
        <v>783</v>
      </c>
      <c r="C96" s="507">
        <v>227</v>
      </c>
      <c r="D96" s="508">
        <v>226.61666666666667</v>
      </c>
      <c r="E96" s="508">
        <v>224.38333333333335</v>
      </c>
      <c r="F96" s="508">
        <v>221.76666666666668</v>
      </c>
      <c r="G96" s="508">
        <v>219.53333333333336</v>
      </c>
      <c r="H96" s="508">
        <v>229.23333333333335</v>
      </c>
      <c r="I96" s="508">
        <v>231.4666666666667</v>
      </c>
      <c r="J96" s="508">
        <v>234.08333333333334</v>
      </c>
      <c r="K96" s="507">
        <v>228.85</v>
      </c>
      <c r="L96" s="507">
        <v>224</v>
      </c>
      <c r="M96" s="507">
        <v>2.1103100000000001</v>
      </c>
    </row>
    <row r="97" spans="1:13" s="13" customFormat="1">
      <c r="A97" s="254">
        <v>87</v>
      </c>
      <c r="B97" s="510" t="s">
        <v>75</v>
      </c>
      <c r="C97" s="507">
        <v>441.2</v>
      </c>
      <c r="D97" s="508">
        <v>439.5333333333333</v>
      </c>
      <c r="E97" s="508">
        <v>436.56666666666661</v>
      </c>
      <c r="F97" s="508">
        <v>431.93333333333328</v>
      </c>
      <c r="G97" s="508">
        <v>428.96666666666658</v>
      </c>
      <c r="H97" s="508">
        <v>444.16666666666663</v>
      </c>
      <c r="I97" s="508">
        <v>447.13333333333333</v>
      </c>
      <c r="J97" s="508">
        <v>451.76666666666665</v>
      </c>
      <c r="K97" s="507">
        <v>442.5</v>
      </c>
      <c r="L97" s="507">
        <v>434.9</v>
      </c>
      <c r="M97" s="507">
        <v>13.06991</v>
      </c>
    </row>
    <row r="98" spans="1:13" s="13" customFormat="1">
      <c r="A98" s="254">
        <v>88</v>
      </c>
      <c r="B98" s="510" t="s">
        <v>323</v>
      </c>
      <c r="C98" s="507">
        <v>469.1</v>
      </c>
      <c r="D98" s="508">
        <v>474.88333333333338</v>
      </c>
      <c r="E98" s="508">
        <v>462.16666666666674</v>
      </c>
      <c r="F98" s="508">
        <v>455.23333333333335</v>
      </c>
      <c r="G98" s="508">
        <v>442.51666666666671</v>
      </c>
      <c r="H98" s="508">
        <v>481.81666666666678</v>
      </c>
      <c r="I98" s="508">
        <v>494.53333333333336</v>
      </c>
      <c r="J98" s="508">
        <v>501.46666666666681</v>
      </c>
      <c r="K98" s="507">
        <v>487.6</v>
      </c>
      <c r="L98" s="507">
        <v>467.95</v>
      </c>
      <c r="M98" s="507">
        <v>4.1807299999999996</v>
      </c>
    </row>
    <row r="99" spans="1:13" s="13" customFormat="1">
      <c r="A99" s="254">
        <v>89</v>
      </c>
      <c r="B99" s="510" t="s">
        <v>76</v>
      </c>
      <c r="C99" s="507">
        <v>158.75</v>
      </c>
      <c r="D99" s="508">
        <v>159.28333333333333</v>
      </c>
      <c r="E99" s="508">
        <v>156.36666666666667</v>
      </c>
      <c r="F99" s="508">
        <v>153.98333333333335</v>
      </c>
      <c r="G99" s="508">
        <v>151.06666666666669</v>
      </c>
      <c r="H99" s="508">
        <v>161.66666666666666</v>
      </c>
      <c r="I99" s="508">
        <v>164.58333333333334</v>
      </c>
      <c r="J99" s="508">
        <v>166.96666666666664</v>
      </c>
      <c r="K99" s="507">
        <v>162.19999999999999</v>
      </c>
      <c r="L99" s="507">
        <v>156.9</v>
      </c>
      <c r="M99" s="507">
        <v>178.16299000000001</v>
      </c>
    </row>
    <row r="100" spans="1:13" s="13" customFormat="1">
      <c r="A100" s="254">
        <v>90</v>
      </c>
      <c r="B100" s="510" t="s">
        <v>324</v>
      </c>
      <c r="C100" s="507">
        <v>464.9</v>
      </c>
      <c r="D100" s="508">
        <v>464.4666666666667</v>
      </c>
      <c r="E100" s="508">
        <v>457.53333333333342</v>
      </c>
      <c r="F100" s="508">
        <v>450.16666666666674</v>
      </c>
      <c r="G100" s="508">
        <v>443.23333333333346</v>
      </c>
      <c r="H100" s="508">
        <v>471.83333333333337</v>
      </c>
      <c r="I100" s="508">
        <v>478.76666666666665</v>
      </c>
      <c r="J100" s="508">
        <v>486.13333333333333</v>
      </c>
      <c r="K100" s="507">
        <v>471.4</v>
      </c>
      <c r="L100" s="507">
        <v>457.1</v>
      </c>
      <c r="M100" s="507">
        <v>0.93744000000000005</v>
      </c>
    </row>
    <row r="101" spans="1:13">
      <c r="A101" s="254">
        <v>91</v>
      </c>
      <c r="B101" s="510" t="s">
        <v>325</v>
      </c>
      <c r="C101" s="507">
        <v>359.3</v>
      </c>
      <c r="D101" s="508">
        <v>362.75</v>
      </c>
      <c r="E101" s="508">
        <v>352.8</v>
      </c>
      <c r="F101" s="508">
        <v>346.3</v>
      </c>
      <c r="G101" s="508">
        <v>336.35</v>
      </c>
      <c r="H101" s="508">
        <v>369.25</v>
      </c>
      <c r="I101" s="508">
        <v>379.20000000000005</v>
      </c>
      <c r="J101" s="508">
        <v>385.7</v>
      </c>
      <c r="K101" s="507">
        <v>372.7</v>
      </c>
      <c r="L101" s="507">
        <v>356.25</v>
      </c>
      <c r="M101" s="507">
        <v>0.86219000000000001</v>
      </c>
    </row>
    <row r="102" spans="1:13">
      <c r="A102" s="254">
        <v>92</v>
      </c>
      <c r="B102" s="510" t="s">
        <v>326</v>
      </c>
      <c r="C102" s="507">
        <v>521.6</v>
      </c>
      <c r="D102" s="508">
        <v>525.4</v>
      </c>
      <c r="E102" s="508">
        <v>511.79999999999995</v>
      </c>
      <c r="F102" s="508">
        <v>502</v>
      </c>
      <c r="G102" s="508">
        <v>488.4</v>
      </c>
      <c r="H102" s="508">
        <v>535.19999999999993</v>
      </c>
      <c r="I102" s="508">
        <v>548.80000000000007</v>
      </c>
      <c r="J102" s="508">
        <v>558.59999999999991</v>
      </c>
      <c r="K102" s="507">
        <v>539</v>
      </c>
      <c r="L102" s="507">
        <v>515.6</v>
      </c>
      <c r="M102" s="507">
        <v>1.18241</v>
      </c>
    </row>
    <row r="103" spans="1:13">
      <c r="A103" s="254">
        <v>93</v>
      </c>
      <c r="B103" s="510" t="s">
        <v>77</v>
      </c>
      <c r="C103" s="507">
        <v>138</v>
      </c>
      <c r="D103" s="508">
        <v>137.76666666666668</v>
      </c>
      <c r="E103" s="508">
        <v>135.73333333333335</v>
      </c>
      <c r="F103" s="508">
        <v>133.46666666666667</v>
      </c>
      <c r="G103" s="508">
        <v>131.43333333333334</v>
      </c>
      <c r="H103" s="508">
        <v>140.03333333333336</v>
      </c>
      <c r="I103" s="508">
        <v>142.06666666666672</v>
      </c>
      <c r="J103" s="508">
        <v>144.33333333333337</v>
      </c>
      <c r="K103" s="507">
        <v>139.80000000000001</v>
      </c>
      <c r="L103" s="507">
        <v>135.5</v>
      </c>
      <c r="M103" s="507">
        <v>29.837330000000001</v>
      </c>
    </row>
    <row r="104" spans="1:13">
      <c r="A104" s="254">
        <v>94</v>
      </c>
      <c r="B104" s="510" t="s">
        <v>327</v>
      </c>
      <c r="C104" s="507">
        <v>1644.2</v>
      </c>
      <c r="D104" s="508">
        <v>1636.2166666666665</v>
      </c>
      <c r="E104" s="508">
        <v>1618.083333333333</v>
      </c>
      <c r="F104" s="508">
        <v>1591.9666666666665</v>
      </c>
      <c r="G104" s="508">
        <v>1573.833333333333</v>
      </c>
      <c r="H104" s="508">
        <v>1662.333333333333</v>
      </c>
      <c r="I104" s="508">
        <v>1680.4666666666667</v>
      </c>
      <c r="J104" s="508">
        <v>1706.583333333333</v>
      </c>
      <c r="K104" s="507">
        <v>1654.35</v>
      </c>
      <c r="L104" s="507">
        <v>1610.1</v>
      </c>
      <c r="M104" s="507">
        <v>2.61633</v>
      </c>
    </row>
    <row r="105" spans="1:13">
      <c r="A105" s="254">
        <v>95</v>
      </c>
      <c r="B105" s="510" t="s">
        <v>328</v>
      </c>
      <c r="C105" s="507">
        <v>18.05</v>
      </c>
      <c r="D105" s="508">
        <v>18.266666666666669</v>
      </c>
      <c r="E105" s="508">
        <v>17.683333333333337</v>
      </c>
      <c r="F105" s="508">
        <v>17.316666666666666</v>
      </c>
      <c r="G105" s="508">
        <v>16.733333333333334</v>
      </c>
      <c r="H105" s="508">
        <v>18.63333333333334</v>
      </c>
      <c r="I105" s="508">
        <v>19.216666666666676</v>
      </c>
      <c r="J105" s="508">
        <v>19.583333333333343</v>
      </c>
      <c r="K105" s="507">
        <v>18.850000000000001</v>
      </c>
      <c r="L105" s="507">
        <v>17.899999999999999</v>
      </c>
      <c r="M105" s="507">
        <v>122.77158</v>
      </c>
    </row>
    <row r="106" spans="1:13">
      <c r="A106" s="254">
        <v>96</v>
      </c>
      <c r="B106" s="510" t="s">
        <v>329</v>
      </c>
      <c r="C106" s="507">
        <v>613.85</v>
      </c>
      <c r="D106" s="508">
        <v>618.61666666666667</v>
      </c>
      <c r="E106" s="508">
        <v>605.23333333333335</v>
      </c>
      <c r="F106" s="508">
        <v>596.61666666666667</v>
      </c>
      <c r="G106" s="508">
        <v>583.23333333333335</v>
      </c>
      <c r="H106" s="508">
        <v>627.23333333333335</v>
      </c>
      <c r="I106" s="508">
        <v>640.61666666666679</v>
      </c>
      <c r="J106" s="508">
        <v>649.23333333333335</v>
      </c>
      <c r="K106" s="507">
        <v>632</v>
      </c>
      <c r="L106" s="507">
        <v>610</v>
      </c>
      <c r="M106" s="507">
        <v>8.3909199999999995</v>
      </c>
    </row>
    <row r="107" spans="1:13">
      <c r="A107" s="254">
        <v>97</v>
      </c>
      <c r="B107" s="510" t="s">
        <v>330</v>
      </c>
      <c r="C107" s="507">
        <v>314.89999999999998</v>
      </c>
      <c r="D107" s="508">
        <v>314.3</v>
      </c>
      <c r="E107" s="508">
        <v>304.60000000000002</v>
      </c>
      <c r="F107" s="508">
        <v>294.3</v>
      </c>
      <c r="G107" s="508">
        <v>284.60000000000002</v>
      </c>
      <c r="H107" s="508">
        <v>324.60000000000002</v>
      </c>
      <c r="I107" s="508">
        <v>334.29999999999995</v>
      </c>
      <c r="J107" s="508">
        <v>344.6</v>
      </c>
      <c r="K107" s="507">
        <v>324</v>
      </c>
      <c r="L107" s="507">
        <v>304</v>
      </c>
      <c r="M107" s="507">
        <v>3.8590599999999999</v>
      </c>
    </row>
    <row r="108" spans="1:13">
      <c r="A108" s="254">
        <v>98</v>
      </c>
      <c r="B108" s="510" t="s">
        <v>79</v>
      </c>
      <c r="C108" s="507">
        <v>519.70000000000005</v>
      </c>
      <c r="D108" s="508">
        <v>511.51666666666671</v>
      </c>
      <c r="E108" s="508">
        <v>494.68333333333339</v>
      </c>
      <c r="F108" s="508">
        <v>469.66666666666669</v>
      </c>
      <c r="G108" s="508">
        <v>452.83333333333337</v>
      </c>
      <c r="H108" s="508">
        <v>536.53333333333342</v>
      </c>
      <c r="I108" s="508">
        <v>553.36666666666679</v>
      </c>
      <c r="J108" s="508">
        <v>578.38333333333344</v>
      </c>
      <c r="K108" s="507">
        <v>528.35</v>
      </c>
      <c r="L108" s="507">
        <v>486.5</v>
      </c>
      <c r="M108" s="507">
        <v>12.030670000000001</v>
      </c>
    </row>
    <row r="109" spans="1:13">
      <c r="A109" s="254">
        <v>99</v>
      </c>
      <c r="B109" s="510" t="s">
        <v>331</v>
      </c>
      <c r="C109" s="507">
        <v>4090.15</v>
      </c>
      <c r="D109" s="508">
        <v>4096.7166666666662</v>
      </c>
      <c r="E109" s="508">
        <v>3993.4333333333325</v>
      </c>
      <c r="F109" s="508">
        <v>3896.7166666666662</v>
      </c>
      <c r="G109" s="508">
        <v>3793.4333333333325</v>
      </c>
      <c r="H109" s="508">
        <v>4193.4333333333325</v>
      </c>
      <c r="I109" s="508">
        <v>4296.7166666666672</v>
      </c>
      <c r="J109" s="508">
        <v>4393.4333333333325</v>
      </c>
      <c r="K109" s="507">
        <v>4200</v>
      </c>
      <c r="L109" s="507">
        <v>4000</v>
      </c>
      <c r="M109" s="507">
        <v>0.1762</v>
      </c>
    </row>
    <row r="110" spans="1:13">
      <c r="A110" s="254">
        <v>100</v>
      </c>
      <c r="B110" s="510" t="s">
        <v>332</v>
      </c>
      <c r="C110" s="507">
        <v>169.45</v>
      </c>
      <c r="D110" s="508">
        <v>169.66666666666666</v>
      </c>
      <c r="E110" s="508">
        <v>167.88333333333333</v>
      </c>
      <c r="F110" s="508">
        <v>166.31666666666666</v>
      </c>
      <c r="G110" s="508">
        <v>164.53333333333333</v>
      </c>
      <c r="H110" s="508">
        <v>171.23333333333332</v>
      </c>
      <c r="I110" s="508">
        <v>173.01666666666668</v>
      </c>
      <c r="J110" s="508">
        <v>174.58333333333331</v>
      </c>
      <c r="K110" s="507">
        <v>171.45</v>
      </c>
      <c r="L110" s="507">
        <v>168.1</v>
      </c>
      <c r="M110" s="507">
        <v>1.0889</v>
      </c>
    </row>
    <row r="111" spans="1:13">
      <c r="A111" s="254">
        <v>101</v>
      </c>
      <c r="B111" s="510" t="s">
        <v>333</v>
      </c>
      <c r="C111" s="507">
        <v>247.55</v>
      </c>
      <c r="D111" s="508">
        <v>251.63333333333333</v>
      </c>
      <c r="E111" s="508">
        <v>241.31666666666666</v>
      </c>
      <c r="F111" s="508">
        <v>235.08333333333334</v>
      </c>
      <c r="G111" s="508">
        <v>224.76666666666668</v>
      </c>
      <c r="H111" s="508">
        <v>257.86666666666667</v>
      </c>
      <c r="I111" s="508">
        <v>268.18333333333328</v>
      </c>
      <c r="J111" s="508">
        <v>274.41666666666663</v>
      </c>
      <c r="K111" s="507">
        <v>261.95</v>
      </c>
      <c r="L111" s="507">
        <v>245.4</v>
      </c>
      <c r="M111" s="507">
        <v>13.06057</v>
      </c>
    </row>
    <row r="112" spans="1:13">
      <c r="A112" s="254">
        <v>102</v>
      </c>
      <c r="B112" s="510" t="s">
        <v>334</v>
      </c>
      <c r="C112" s="507">
        <v>109.95</v>
      </c>
      <c r="D112" s="508">
        <v>110.33333333333333</v>
      </c>
      <c r="E112" s="508">
        <v>106.31666666666666</v>
      </c>
      <c r="F112" s="508">
        <v>102.68333333333334</v>
      </c>
      <c r="G112" s="508">
        <v>98.666666666666671</v>
      </c>
      <c r="H112" s="508">
        <v>113.96666666666665</v>
      </c>
      <c r="I112" s="508">
        <v>117.98333333333333</v>
      </c>
      <c r="J112" s="508">
        <v>121.61666666666665</v>
      </c>
      <c r="K112" s="507">
        <v>114.35</v>
      </c>
      <c r="L112" s="507">
        <v>106.7</v>
      </c>
      <c r="M112" s="507">
        <v>30.634920000000001</v>
      </c>
    </row>
    <row r="113" spans="1:13">
      <c r="A113" s="254">
        <v>103</v>
      </c>
      <c r="B113" s="510" t="s">
        <v>335</v>
      </c>
      <c r="C113" s="507">
        <v>601.15</v>
      </c>
      <c r="D113" s="508">
        <v>601.58333333333326</v>
      </c>
      <c r="E113" s="508">
        <v>592.11666666666656</v>
      </c>
      <c r="F113" s="508">
        <v>583.08333333333326</v>
      </c>
      <c r="G113" s="508">
        <v>573.61666666666656</v>
      </c>
      <c r="H113" s="508">
        <v>610.61666666666656</v>
      </c>
      <c r="I113" s="508">
        <v>620.08333333333326</v>
      </c>
      <c r="J113" s="508">
        <v>629.11666666666656</v>
      </c>
      <c r="K113" s="507">
        <v>611.04999999999995</v>
      </c>
      <c r="L113" s="507">
        <v>592.54999999999995</v>
      </c>
      <c r="M113" s="507">
        <v>0.48594999999999999</v>
      </c>
    </row>
    <row r="114" spans="1:13">
      <c r="A114" s="254">
        <v>104</v>
      </c>
      <c r="B114" s="510" t="s">
        <v>81</v>
      </c>
      <c r="C114" s="507">
        <v>538.54999999999995</v>
      </c>
      <c r="D114" s="508">
        <v>534.1</v>
      </c>
      <c r="E114" s="508">
        <v>528.25</v>
      </c>
      <c r="F114" s="508">
        <v>517.94999999999993</v>
      </c>
      <c r="G114" s="508">
        <v>512.09999999999991</v>
      </c>
      <c r="H114" s="508">
        <v>544.40000000000009</v>
      </c>
      <c r="I114" s="508">
        <v>550.25000000000023</v>
      </c>
      <c r="J114" s="508">
        <v>560.55000000000018</v>
      </c>
      <c r="K114" s="507">
        <v>539.95000000000005</v>
      </c>
      <c r="L114" s="507">
        <v>523.79999999999995</v>
      </c>
      <c r="M114" s="507">
        <v>31.64565</v>
      </c>
    </row>
    <row r="115" spans="1:13">
      <c r="A115" s="254">
        <v>105</v>
      </c>
      <c r="B115" s="510" t="s">
        <v>82</v>
      </c>
      <c r="C115" s="507">
        <v>811.8</v>
      </c>
      <c r="D115" s="508">
        <v>805.86666666666667</v>
      </c>
      <c r="E115" s="508">
        <v>796.73333333333335</v>
      </c>
      <c r="F115" s="508">
        <v>781.66666666666663</v>
      </c>
      <c r="G115" s="508">
        <v>772.5333333333333</v>
      </c>
      <c r="H115" s="508">
        <v>820.93333333333339</v>
      </c>
      <c r="I115" s="508">
        <v>830.06666666666683</v>
      </c>
      <c r="J115" s="508">
        <v>845.13333333333344</v>
      </c>
      <c r="K115" s="507">
        <v>815</v>
      </c>
      <c r="L115" s="507">
        <v>790.8</v>
      </c>
      <c r="M115" s="507">
        <v>42.751660000000001</v>
      </c>
    </row>
    <row r="116" spans="1:13">
      <c r="A116" s="254">
        <v>106</v>
      </c>
      <c r="B116" s="510" t="s">
        <v>231</v>
      </c>
      <c r="C116" s="507">
        <v>175.6</v>
      </c>
      <c r="D116" s="508">
        <v>174.80000000000004</v>
      </c>
      <c r="E116" s="508">
        <v>170.35000000000008</v>
      </c>
      <c r="F116" s="508">
        <v>165.10000000000005</v>
      </c>
      <c r="G116" s="508">
        <v>160.65000000000009</v>
      </c>
      <c r="H116" s="508">
        <v>180.05000000000007</v>
      </c>
      <c r="I116" s="508">
        <v>184.50000000000006</v>
      </c>
      <c r="J116" s="508">
        <v>189.75000000000006</v>
      </c>
      <c r="K116" s="507">
        <v>179.25</v>
      </c>
      <c r="L116" s="507">
        <v>169.55</v>
      </c>
      <c r="M116" s="507">
        <v>68.638949999999994</v>
      </c>
    </row>
    <row r="117" spans="1:13">
      <c r="A117" s="254">
        <v>107</v>
      </c>
      <c r="B117" s="510" t="s">
        <v>83</v>
      </c>
      <c r="C117" s="507">
        <v>153.4</v>
      </c>
      <c r="D117" s="508">
        <v>154.01666666666668</v>
      </c>
      <c r="E117" s="508">
        <v>151.88333333333335</v>
      </c>
      <c r="F117" s="508">
        <v>150.36666666666667</v>
      </c>
      <c r="G117" s="508">
        <v>148.23333333333335</v>
      </c>
      <c r="H117" s="508">
        <v>155.53333333333336</v>
      </c>
      <c r="I117" s="508">
        <v>157.66666666666669</v>
      </c>
      <c r="J117" s="508">
        <v>159.18333333333337</v>
      </c>
      <c r="K117" s="507">
        <v>156.15</v>
      </c>
      <c r="L117" s="507">
        <v>152.5</v>
      </c>
      <c r="M117" s="507">
        <v>175.65134</v>
      </c>
    </row>
    <row r="118" spans="1:13">
      <c r="A118" s="254">
        <v>108</v>
      </c>
      <c r="B118" s="510" t="s">
        <v>336</v>
      </c>
      <c r="C118" s="507">
        <v>409.55</v>
      </c>
      <c r="D118" s="508">
        <v>408.01666666666665</v>
      </c>
      <c r="E118" s="508">
        <v>389.5333333333333</v>
      </c>
      <c r="F118" s="508">
        <v>369.51666666666665</v>
      </c>
      <c r="G118" s="508">
        <v>351.0333333333333</v>
      </c>
      <c r="H118" s="508">
        <v>428.0333333333333</v>
      </c>
      <c r="I118" s="508">
        <v>446.51666666666665</v>
      </c>
      <c r="J118" s="508">
        <v>466.5333333333333</v>
      </c>
      <c r="K118" s="507">
        <v>426.5</v>
      </c>
      <c r="L118" s="507">
        <v>388</v>
      </c>
      <c r="M118" s="507">
        <v>42.548499999999997</v>
      </c>
    </row>
    <row r="119" spans="1:13">
      <c r="A119" s="254">
        <v>109</v>
      </c>
      <c r="B119" s="510" t="s">
        <v>823</v>
      </c>
      <c r="C119" s="507">
        <v>2601.3000000000002</v>
      </c>
      <c r="D119" s="508">
        <v>2580.4500000000003</v>
      </c>
      <c r="E119" s="508">
        <v>2541.9000000000005</v>
      </c>
      <c r="F119" s="508">
        <v>2482.5000000000005</v>
      </c>
      <c r="G119" s="508">
        <v>2443.9500000000007</v>
      </c>
      <c r="H119" s="508">
        <v>2639.8500000000004</v>
      </c>
      <c r="I119" s="508">
        <v>2678.4000000000005</v>
      </c>
      <c r="J119" s="508">
        <v>2737.8</v>
      </c>
      <c r="K119" s="507">
        <v>2619</v>
      </c>
      <c r="L119" s="507">
        <v>2521.0500000000002</v>
      </c>
      <c r="M119" s="507">
        <v>2.8631500000000001</v>
      </c>
    </row>
    <row r="120" spans="1:13">
      <c r="A120" s="254">
        <v>110</v>
      </c>
      <c r="B120" s="510" t="s">
        <v>84</v>
      </c>
      <c r="C120" s="507">
        <v>1602.15</v>
      </c>
      <c r="D120" s="508">
        <v>1597.0666666666666</v>
      </c>
      <c r="E120" s="508">
        <v>1588.6333333333332</v>
      </c>
      <c r="F120" s="508">
        <v>1575.1166666666666</v>
      </c>
      <c r="G120" s="508">
        <v>1566.6833333333332</v>
      </c>
      <c r="H120" s="508">
        <v>1610.5833333333333</v>
      </c>
      <c r="I120" s="508">
        <v>1619.0166666666667</v>
      </c>
      <c r="J120" s="508">
        <v>1632.5333333333333</v>
      </c>
      <c r="K120" s="507">
        <v>1605.5</v>
      </c>
      <c r="L120" s="507">
        <v>1583.55</v>
      </c>
      <c r="M120" s="507">
        <v>3.9237700000000002</v>
      </c>
    </row>
    <row r="121" spans="1:13">
      <c r="A121" s="254">
        <v>111</v>
      </c>
      <c r="B121" s="510" t="s">
        <v>85</v>
      </c>
      <c r="C121" s="507">
        <v>572.29999999999995</v>
      </c>
      <c r="D121" s="508">
        <v>574.30000000000007</v>
      </c>
      <c r="E121" s="508">
        <v>566.60000000000014</v>
      </c>
      <c r="F121" s="508">
        <v>560.90000000000009</v>
      </c>
      <c r="G121" s="508">
        <v>553.20000000000016</v>
      </c>
      <c r="H121" s="508">
        <v>580.00000000000011</v>
      </c>
      <c r="I121" s="508">
        <v>587.70000000000016</v>
      </c>
      <c r="J121" s="508">
        <v>593.40000000000009</v>
      </c>
      <c r="K121" s="507">
        <v>582</v>
      </c>
      <c r="L121" s="507">
        <v>568.6</v>
      </c>
      <c r="M121" s="507">
        <v>24.100110000000001</v>
      </c>
    </row>
    <row r="122" spans="1:13">
      <c r="A122" s="254">
        <v>112</v>
      </c>
      <c r="B122" s="510" t="s">
        <v>232</v>
      </c>
      <c r="C122" s="507">
        <v>782.15</v>
      </c>
      <c r="D122" s="508">
        <v>783.06666666666661</v>
      </c>
      <c r="E122" s="508">
        <v>774.33333333333326</v>
      </c>
      <c r="F122" s="508">
        <v>766.51666666666665</v>
      </c>
      <c r="G122" s="508">
        <v>757.7833333333333</v>
      </c>
      <c r="H122" s="508">
        <v>790.88333333333321</v>
      </c>
      <c r="I122" s="508">
        <v>799.61666666666656</v>
      </c>
      <c r="J122" s="508">
        <v>807.43333333333317</v>
      </c>
      <c r="K122" s="507">
        <v>791.8</v>
      </c>
      <c r="L122" s="507">
        <v>775.25</v>
      </c>
      <c r="M122" s="507">
        <v>2.4820500000000001</v>
      </c>
    </row>
    <row r="123" spans="1:13">
      <c r="A123" s="254">
        <v>113</v>
      </c>
      <c r="B123" s="510" t="s">
        <v>337</v>
      </c>
      <c r="C123" s="507">
        <v>718.85</v>
      </c>
      <c r="D123" s="508">
        <v>722.61666666666667</v>
      </c>
      <c r="E123" s="508">
        <v>705.23333333333335</v>
      </c>
      <c r="F123" s="508">
        <v>691.61666666666667</v>
      </c>
      <c r="G123" s="508">
        <v>674.23333333333335</v>
      </c>
      <c r="H123" s="508">
        <v>736.23333333333335</v>
      </c>
      <c r="I123" s="508">
        <v>753.61666666666679</v>
      </c>
      <c r="J123" s="508">
        <v>767.23333333333335</v>
      </c>
      <c r="K123" s="507">
        <v>740</v>
      </c>
      <c r="L123" s="507">
        <v>709</v>
      </c>
      <c r="M123" s="507">
        <v>2.1314799999999998</v>
      </c>
    </row>
    <row r="124" spans="1:13">
      <c r="A124" s="254">
        <v>114</v>
      </c>
      <c r="B124" s="510" t="s">
        <v>233</v>
      </c>
      <c r="C124" s="507">
        <v>387.4</v>
      </c>
      <c r="D124" s="508">
        <v>386.66666666666669</v>
      </c>
      <c r="E124" s="508">
        <v>383.03333333333336</v>
      </c>
      <c r="F124" s="508">
        <v>378.66666666666669</v>
      </c>
      <c r="G124" s="508">
        <v>375.03333333333336</v>
      </c>
      <c r="H124" s="508">
        <v>391.03333333333336</v>
      </c>
      <c r="I124" s="508">
        <v>394.66666666666669</v>
      </c>
      <c r="J124" s="508">
        <v>399.03333333333336</v>
      </c>
      <c r="K124" s="507">
        <v>390.3</v>
      </c>
      <c r="L124" s="507">
        <v>382.3</v>
      </c>
      <c r="M124" s="507">
        <v>24.174849999999999</v>
      </c>
    </row>
    <row r="125" spans="1:13">
      <c r="A125" s="254">
        <v>115</v>
      </c>
      <c r="B125" s="510" t="s">
        <v>86</v>
      </c>
      <c r="C125" s="507">
        <v>818.45</v>
      </c>
      <c r="D125" s="508">
        <v>816.30000000000007</v>
      </c>
      <c r="E125" s="508">
        <v>805.75000000000011</v>
      </c>
      <c r="F125" s="508">
        <v>793.05000000000007</v>
      </c>
      <c r="G125" s="508">
        <v>782.50000000000011</v>
      </c>
      <c r="H125" s="508">
        <v>829.00000000000011</v>
      </c>
      <c r="I125" s="508">
        <v>839.55000000000007</v>
      </c>
      <c r="J125" s="508">
        <v>852.25000000000011</v>
      </c>
      <c r="K125" s="507">
        <v>826.85</v>
      </c>
      <c r="L125" s="507">
        <v>803.6</v>
      </c>
      <c r="M125" s="507">
        <v>15.616059999999999</v>
      </c>
    </row>
    <row r="126" spans="1:13">
      <c r="A126" s="254">
        <v>116</v>
      </c>
      <c r="B126" s="510" t="s">
        <v>338</v>
      </c>
      <c r="C126" s="507">
        <v>650.95000000000005</v>
      </c>
      <c r="D126" s="508">
        <v>653.55000000000007</v>
      </c>
      <c r="E126" s="508">
        <v>642.90000000000009</v>
      </c>
      <c r="F126" s="508">
        <v>634.85</v>
      </c>
      <c r="G126" s="508">
        <v>624.20000000000005</v>
      </c>
      <c r="H126" s="508">
        <v>661.60000000000014</v>
      </c>
      <c r="I126" s="508">
        <v>672.25</v>
      </c>
      <c r="J126" s="508">
        <v>680.30000000000018</v>
      </c>
      <c r="K126" s="507">
        <v>664.2</v>
      </c>
      <c r="L126" s="507">
        <v>645.5</v>
      </c>
      <c r="M126" s="507">
        <v>4.7747000000000002</v>
      </c>
    </row>
    <row r="127" spans="1:13">
      <c r="A127" s="254">
        <v>117</v>
      </c>
      <c r="B127" s="510" t="s">
        <v>339</v>
      </c>
      <c r="C127" s="507">
        <v>101.45</v>
      </c>
      <c r="D127" s="508">
        <v>102.28333333333335</v>
      </c>
      <c r="E127" s="508">
        <v>99.666666666666686</v>
      </c>
      <c r="F127" s="508">
        <v>97.88333333333334</v>
      </c>
      <c r="G127" s="508">
        <v>95.26666666666668</v>
      </c>
      <c r="H127" s="508">
        <v>104.06666666666669</v>
      </c>
      <c r="I127" s="508">
        <v>106.68333333333334</v>
      </c>
      <c r="J127" s="508">
        <v>108.4666666666667</v>
      </c>
      <c r="K127" s="507">
        <v>104.9</v>
      </c>
      <c r="L127" s="507">
        <v>100.5</v>
      </c>
      <c r="M127" s="507">
        <v>4.9420700000000002</v>
      </c>
    </row>
    <row r="128" spans="1:13">
      <c r="A128" s="254">
        <v>118</v>
      </c>
      <c r="B128" s="510" t="s">
        <v>340</v>
      </c>
      <c r="C128" s="507">
        <v>114.45</v>
      </c>
      <c r="D128" s="508">
        <v>115.14999999999999</v>
      </c>
      <c r="E128" s="508">
        <v>113.29999999999998</v>
      </c>
      <c r="F128" s="508">
        <v>112.14999999999999</v>
      </c>
      <c r="G128" s="508">
        <v>110.29999999999998</v>
      </c>
      <c r="H128" s="508">
        <v>116.29999999999998</v>
      </c>
      <c r="I128" s="508">
        <v>118.14999999999998</v>
      </c>
      <c r="J128" s="508">
        <v>119.29999999999998</v>
      </c>
      <c r="K128" s="507">
        <v>117</v>
      </c>
      <c r="L128" s="507">
        <v>114</v>
      </c>
      <c r="M128" s="507">
        <v>8.3361400000000003</v>
      </c>
    </row>
    <row r="129" spans="1:13">
      <c r="A129" s="254">
        <v>119</v>
      </c>
      <c r="B129" s="510" t="s">
        <v>341</v>
      </c>
      <c r="C129" s="507">
        <v>496.15</v>
      </c>
      <c r="D129" s="508">
        <v>487.68333333333339</v>
      </c>
      <c r="E129" s="508">
        <v>469.56666666666678</v>
      </c>
      <c r="F129" s="508">
        <v>442.98333333333341</v>
      </c>
      <c r="G129" s="508">
        <v>424.86666666666679</v>
      </c>
      <c r="H129" s="508">
        <v>514.26666666666677</v>
      </c>
      <c r="I129" s="508">
        <v>532.38333333333333</v>
      </c>
      <c r="J129" s="508">
        <v>558.9666666666667</v>
      </c>
      <c r="K129" s="507">
        <v>505.8</v>
      </c>
      <c r="L129" s="507">
        <v>461.1</v>
      </c>
      <c r="M129" s="507">
        <v>3.6044700000000001</v>
      </c>
    </row>
    <row r="130" spans="1:13">
      <c r="A130" s="254">
        <v>120</v>
      </c>
      <c r="B130" s="510" t="s">
        <v>92</v>
      </c>
      <c r="C130" s="507">
        <v>313.60000000000002</v>
      </c>
      <c r="D130" s="508">
        <v>312.0333333333333</v>
      </c>
      <c r="E130" s="508">
        <v>309.11666666666662</v>
      </c>
      <c r="F130" s="508">
        <v>304.63333333333333</v>
      </c>
      <c r="G130" s="508">
        <v>301.71666666666664</v>
      </c>
      <c r="H130" s="508">
        <v>316.51666666666659</v>
      </c>
      <c r="I130" s="508">
        <v>319.43333333333334</v>
      </c>
      <c r="J130" s="508">
        <v>323.91666666666657</v>
      </c>
      <c r="K130" s="507">
        <v>314.95</v>
      </c>
      <c r="L130" s="507">
        <v>307.55</v>
      </c>
      <c r="M130" s="507">
        <v>84.293329999999997</v>
      </c>
    </row>
    <row r="131" spans="1:13">
      <c r="A131" s="254">
        <v>121</v>
      </c>
      <c r="B131" s="510" t="s">
        <v>87</v>
      </c>
      <c r="C131" s="507">
        <v>511.25</v>
      </c>
      <c r="D131" s="508">
        <v>509.51666666666665</v>
      </c>
      <c r="E131" s="508">
        <v>506.5333333333333</v>
      </c>
      <c r="F131" s="508">
        <v>501.81666666666666</v>
      </c>
      <c r="G131" s="508">
        <v>498.83333333333331</v>
      </c>
      <c r="H131" s="508">
        <v>514.23333333333335</v>
      </c>
      <c r="I131" s="508">
        <v>517.2166666666667</v>
      </c>
      <c r="J131" s="508">
        <v>521.93333333333328</v>
      </c>
      <c r="K131" s="507">
        <v>512.5</v>
      </c>
      <c r="L131" s="507">
        <v>504.8</v>
      </c>
      <c r="M131" s="507">
        <v>14.203340000000001</v>
      </c>
    </row>
    <row r="132" spans="1:13">
      <c r="A132" s="254">
        <v>122</v>
      </c>
      <c r="B132" s="510" t="s">
        <v>234</v>
      </c>
      <c r="C132" s="507">
        <v>1493</v>
      </c>
      <c r="D132" s="508">
        <v>1487.7666666666667</v>
      </c>
      <c r="E132" s="508">
        <v>1465.5333333333333</v>
      </c>
      <c r="F132" s="508">
        <v>1438.0666666666666</v>
      </c>
      <c r="G132" s="508">
        <v>1415.8333333333333</v>
      </c>
      <c r="H132" s="508">
        <v>1515.2333333333333</v>
      </c>
      <c r="I132" s="508">
        <v>1537.4666666666665</v>
      </c>
      <c r="J132" s="508">
        <v>1564.9333333333334</v>
      </c>
      <c r="K132" s="507">
        <v>1510</v>
      </c>
      <c r="L132" s="507">
        <v>1460.3</v>
      </c>
      <c r="M132" s="507">
        <v>3.4697</v>
      </c>
    </row>
    <row r="133" spans="1:13">
      <c r="A133" s="254">
        <v>123</v>
      </c>
      <c r="B133" s="510" t="s">
        <v>342</v>
      </c>
      <c r="C133" s="507">
        <v>1607.85</v>
      </c>
      <c r="D133" s="508">
        <v>1596.05</v>
      </c>
      <c r="E133" s="508">
        <v>1528.9499999999998</v>
      </c>
      <c r="F133" s="508">
        <v>1450.05</v>
      </c>
      <c r="G133" s="508">
        <v>1382.9499999999998</v>
      </c>
      <c r="H133" s="508">
        <v>1674.9499999999998</v>
      </c>
      <c r="I133" s="508">
        <v>1742.0499999999997</v>
      </c>
      <c r="J133" s="508">
        <v>1820.9499999999998</v>
      </c>
      <c r="K133" s="507">
        <v>1663.15</v>
      </c>
      <c r="L133" s="507">
        <v>1517.15</v>
      </c>
      <c r="M133" s="507">
        <v>31.11655</v>
      </c>
    </row>
    <row r="134" spans="1:13">
      <c r="A134" s="254">
        <v>124</v>
      </c>
      <c r="B134" s="510" t="s">
        <v>343</v>
      </c>
      <c r="C134" s="507">
        <v>157.85</v>
      </c>
      <c r="D134" s="508">
        <v>155.88333333333333</v>
      </c>
      <c r="E134" s="508">
        <v>151.96666666666664</v>
      </c>
      <c r="F134" s="508">
        <v>146.08333333333331</v>
      </c>
      <c r="G134" s="508">
        <v>142.16666666666663</v>
      </c>
      <c r="H134" s="508">
        <v>161.76666666666665</v>
      </c>
      <c r="I134" s="508">
        <v>165.68333333333334</v>
      </c>
      <c r="J134" s="508">
        <v>171.56666666666666</v>
      </c>
      <c r="K134" s="507">
        <v>159.80000000000001</v>
      </c>
      <c r="L134" s="507">
        <v>150</v>
      </c>
      <c r="M134" s="507">
        <v>50.68188</v>
      </c>
    </row>
    <row r="135" spans="1:13">
      <c r="A135" s="254">
        <v>125</v>
      </c>
      <c r="B135" s="510" t="s">
        <v>835</v>
      </c>
      <c r="C135" s="507">
        <v>349</v>
      </c>
      <c r="D135" s="508">
        <v>353.13333333333338</v>
      </c>
      <c r="E135" s="508">
        <v>342.31666666666678</v>
      </c>
      <c r="F135" s="508">
        <v>335.63333333333338</v>
      </c>
      <c r="G135" s="508">
        <v>324.81666666666678</v>
      </c>
      <c r="H135" s="508">
        <v>359.81666666666678</v>
      </c>
      <c r="I135" s="508">
        <v>370.63333333333338</v>
      </c>
      <c r="J135" s="508">
        <v>377.31666666666678</v>
      </c>
      <c r="K135" s="507">
        <v>363.95</v>
      </c>
      <c r="L135" s="507">
        <v>346.45</v>
      </c>
      <c r="M135" s="507">
        <v>9.0451599999999992</v>
      </c>
    </row>
    <row r="136" spans="1:13">
      <c r="A136" s="254">
        <v>126</v>
      </c>
      <c r="B136" s="510" t="s">
        <v>740</v>
      </c>
      <c r="C136" s="507">
        <v>729.25</v>
      </c>
      <c r="D136" s="508">
        <v>732.08333333333337</v>
      </c>
      <c r="E136" s="508">
        <v>724.16666666666674</v>
      </c>
      <c r="F136" s="508">
        <v>719.08333333333337</v>
      </c>
      <c r="G136" s="508">
        <v>711.16666666666674</v>
      </c>
      <c r="H136" s="508">
        <v>737.16666666666674</v>
      </c>
      <c r="I136" s="508">
        <v>745.08333333333348</v>
      </c>
      <c r="J136" s="508">
        <v>750.16666666666674</v>
      </c>
      <c r="K136" s="507">
        <v>740</v>
      </c>
      <c r="L136" s="507">
        <v>727</v>
      </c>
      <c r="M136" s="507">
        <v>0.24618000000000001</v>
      </c>
    </row>
    <row r="137" spans="1:13">
      <c r="A137" s="254">
        <v>127</v>
      </c>
      <c r="B137" s="510" t="s">
        <v>345</v>
      </c>
      <c r="C137" s="507">
        <v>672.6</v>
      </c>
      <c r="D137" s="508">
        <v>681.13333333333333</v>
      </c>
      <c r="E137" s="508">
        <v>651.4666666666667</v>
      </c>
      <c r="F137" s="508">
        <v>630.33333333333337</v>
      </c>
      <c r="G137" s="508">
        <v>600.66666666666674</v>
      </c>
      <c r="H137" s="508">
        <v>702.26666666666665</v>
      </c>
      <c r="I137" s="508">
        <v>731.93333333333339</v>
      </c>
      <c r="J137" s="508">
        <v>753.06666666666661</v>
      </c>
      <c r="K137" s="507">
        <v>710.8</v>
      </c>
      <c r="L137" s="507">
        <v>660</v>
      </c>
      <c r="M137" s="507">
        <v>5.3281099999999997</v>
      </c>
    </row>
    <row r="138" spans="1:13">
      <c r="A138" s="254">
        <v>128</v>
      </c>
      <c r="B138" s="510" t="s">
        <v>89</v>
      </c>
      <c r="C138" s="507">
        <v>11.4</v>
      </c>
      <c r="D138" s="508">
        <v>11.4</v>
      </c>
      <c r="E138" s="508">
        <v>11.25</v>
      </c>
      <c r="F138" s="508">
        <v>11.1</v>
      </c>
      <c r="G138" s="508">
        <v>10.95</v>
      </c>
      <c r="H138" s="508">
        <v>11.55</v>
      </c>
      <c r="I138" s="508">
        <v>11.700000000000003</v>
      </c>
      <c r="J138" s="508">
        <v>11.850000000000001</v>
      </c>
      <c r="K138" s="507">
        <v>11.55</v>
      </c>
      <c r="L138" s="507">
        <v>11.25</v>
      </c>
      <c r="M138" s="507">
        <v>48.405790000000003</v>
      </c>
    </row>
    <row r="139" spans="1:13">
      <c r="A139" s="254">
        <v>129</v>
      </c>
      <c r="B139" s="510" t="s">
        <v>346</v>
      </c>
      <c r="C139" s="507">
        <v>118.6</v>
      </c>
      <c r="D139" s="508">
        <v>119.08333333333333</v>
      </c>
      <c r="E139" s="508">
        <v>117.76666666666665</v>
      </c>
      <c r="F139" s="508">
        <v>116.93333333333332</v>
      </c>
      <c r="G139" s="508">
        <v>115.61666666666665</v>
      </c>
      <c r="H139" s="508">
        <v>119.91666666666666</v>
      </c>
      <c r="I139" s="508">
        <v>121.23333333333335</v>
      </c>
      <c r="J139" s="508">
        <v>122.06666666666666</v>
      </c>
      <c r="K139" s="507">
        <v>120.4</v>
      </c>
      <c r="L139" s="507">
        <v>118.25</v>
      </c>
      <c r="M139" s="507">
        <v>2.09314</v>
      </c>
    </row>
    <row r="140" spans="1:13">
      <c r="A140" s="254">
        <v>130</v>
      </c>
      <c r="B140" s="510" t="s">
        <v>90</v>
      </c>
      <c r="C140" s="507">
        <v>3516.9</v>
      </c>
      <c r="D140" s="508">
        <v>3498.1166666666668</v>
      </c>
      <c r="E140" s="508">
        <v>3474.2833333333338</v>
      </c>
      <c r="F140" s="508">
        <v>3431.666666666667</v>
      </c>
      <c r="G140" s="508">
        <v>3407.8333333333339</v>
      </c>
      <c r="H140" s="508">
        <v>3540.7333333333336</v>
      </c>
      <c r="I140" s="508">
        <v>3564.5666666666666</v>
      </c>
      <c r="J140" s="508">
        <v>3607.1833333333334</v>
      </c>
      <c r="K140" s="507">
        <v>3521.95</v>
      </c>
      <c r="L140" s="507">
        <v>3455.5</v>
      </c>
      <c r="M140" s="507">
        <v>7.2441300000000002</v>
      </c>
    </row>
    <row r="141" spans="1:13">
      <c r="A141" s="254">
        <v>131</v>
      </c>
      <c r="B141" s="510" t="s">
        <v>347</v>
      </c>
      <c r="C141" s="507">
        <v>18864.400000000001</v>
      </c>
      <c r="D141" s="508">
        <v>19154.383333333335</v>
      </c>
      <c r="E141" s="508">
        <v>18510.01666666667</v>
      </c>
      <c r="F141" s="508">
        <v>18155.633333333335</v>
      </c>
      <c r="G141" s="508">
        <v>17511.26666666667</v>
      </c>
      <c r="H141" s="508">
        <v>19508.76666666667</v>
      </c>
      <c r="I141" s="508">
        <v>20153.133333333331</v>
      </c>
      <c r="J141" s="508">
        <v>20507.51666666667</v>
      </c>
      <c r="K141" s="507">
        <v>19798.75</v>
      </c>
      <c r="L141" s="507">
        <v>18800</v>
      </c>
      <c r="M141" s="507">
        <v>0.42441000000000001</v>
      </c>
    </row>
    <row r="142" spans="1:13">
      <c r="A142" s="254">
        <v>132</v>
      </c>
      <c r="B142" s="510" t="s">
        <v>348</v>
      </c>
      <c r="C142" s="507">
        <v>2336.3000000000002</v>
      </c>
      <c r="D142" s="508">
        <v>2335.5666666666671</v>
      </c>
      <c r="E142" s="508">
        <v>2302.3833333333341</v>
      </c>
      <c r="F142" s="508">
        <v>2268.4666666666672</v>
      </c>
      <c r="G142" s="508">
        <v>2235.2833333333342</v>
      </c>
      <c r="H142" s="508">
        <v>2369.483333333334</v>
      </c>
      <c r="I142" s="508">
        <v>2402.6666666666674</v>
      </c>
      <c r="J142" s="508">
        <v>2436.5833333333339</v>
      </c>
      <c r="K142" s="507">
        <v>2368.75</v>
      </c>
      <c r="L142" s="507">
        <v>2301.65</v>
      </c>
      <c r="M142" s="507">
        <v>1.2020299999999999</v>
      </c>
    </row>
    <row r="143" spans="1:13">
      <c r="A143" s="254">
        <v>133</v>
      </c>
      <c r="B143" s="510" t="s">
        <v>93</v>
      </c>
      <c r="C143" s="507">
        <v>4404.7</v>
      </c>
      <c r="D143" s="508">
        <v>4424.9166666666661</v>
      </c>
      <c r="E143" s="508">
        <v>4369.9333333333325</v>
      </c>
      <c r="F143" s="508">
        <v>4335.1666666666661</v>
      </c>
      <c r="G143" s="508">
        <v>4280.1833333333325</v>
      </c>
      <c r="H143" s="508">
        <v>4459.6833333333325</v>
      </c>
      <c r="I143" s="508">
        <v>4514.6666666666661</v>
      </c>
      <c r="J143" s="508">
        <v>4549.4333333333325</v>
      </c>
      <c r="K143" s="507">
        <v>4479.8999999999996</v>
      </c>
      <c r="L143" s="507">
        <v>4390.1499999999996</v>
      </c>
      <c r="M143" s="507">
        <v>18.37678</v>
      </c>
    </row>
    <row r="144" spans="1:13">
      <c r="A144" s="254">
        <v>134</v>
      </c>
      <c r="B144" s="510" t="s">
        <v>349</v>
      </c>
      <c r="C144" s="507">
        <v>338.6</v>
      </c>
      <c r="D144" s="508">
        <v>336.9666666666667</v>
      </c>
      <c r="E144" s="508">
        <v>332.93333333333339</v>
      </c>
      <c r="F144" s="508">
        <v>327.26666666666671</v>
      </c>
      <c r="G144" s="508">
        <v>323.23333333333341</v>
      </c>
      <c r="H144" s="508">
        <v>342.63333333333338</v>
      </c>
      <c r="I144" s="508">
        <v>346.66666666666669</v>
      </c>
      <c r="J144" s="508">
        <v>352.33333333333337</v>
      </c>
      <c r="K144" s="507">
        <v>341</v>
      </c>
      <c r="L144" s="507">
        <v>331.3</v>
      </c>
      <c r="M144" s="507">
        <v>2.8345099999999999</v>
      </c>
    </row>
    <row r="145" spans="1:13">
      <c r="A145" s="254">
        <v>135</v>
      </c>
      <c r="B145" s="510" t="s">
        <v>350</v>
      </c>
      <c r="C145" s="507">
        <v>97.05</v>
      </c>
      <c r="D145" s="508">
        <v>97</v>
      </c>
      <c r="E145" s="508">
        <v>96.5</v>
      </c>
      <c r="F145" s="508">
        <v>95.95</v>
      </c>
      <c r="G145" s="508">
        <v>95.45</v>
      </c>
      <c r="H145" s="508">
        <v>97.55</v>
      </c>
      <c r="I145" s="508">
        <v>98.05</v>
      </c>
      <c r="J145" s="508">
        <v>98.6</v>
      </c>
      <c r="K145" s="507">
        <v>97.5</v>
      </c>
      <c r="L145" s="507">
        <v>96.45</v>
      </c>
      <c r="M145" s="507">
        <v>2.7111499999999999</v>
      </c>
    </row>
    <row r="146" spans="1:13">
      <c r="A146" s="254">
        <v>136</v>
      </c>
      <c r="B146" s="510" t="s">
        <v>836</v>
      </c>
      <c r="C146" s="507">
        <v>223.95</v>
      </c>
      <c r="D146" s="508">
        <v>222.95000000000002</v>
      </c>
      <c r="E146" s="508">
        <v>221.25000000000003</v>
      </c>
      <c r="F146" s="508">
        <v>218.55</v>
      </c>
      <c r="G146" s="508">
        <v>216.85000000000002</v>
      </c>
      <c r="H146" s="508">
        <v>225.65000000000003</v>
      </c>
      <c r="I146" s="508">
        <v>227.35000000000002</v>
      </c>
      <c r="J146" s="508">
        <v>230.05000000000004</v>
      </c>
      <c r="K146" s="507">
        <v>224.65</v>
      </c>
      <c r="L146" s="507">
        <v>220.25</v>
      </c>
      <c r="M146" s="507">
        <v>9.7793399999999995</v>
      </c>
    </row>
    <row r="147" spans="1:13">
      <c r="A147" s="254">
        <v>137</v>
      </c>
      <c r="B147" s="510" t="s">
        <v>742</v>
      </c>
      <c r="C147" s="507">
        <v>1893.55</v>
      </c>
      <c r="D147" s="508">
        <v>1902.8833333333332</v>
      </c>
      <c r="E147" s="508">
        <v>1874.8166666666664</v>
      </c>
      <c r="F147" s="508">
        <v>1856.0833333333333</v>
      </c>
      <c r="G147" s="508">
        <v>1828.0166666666664</v>
      </c>
      <c r="H147" s="508">
        <v>1921.6166666666663</v>
      </c>
      <c r="I147" s="508">
        <v>1949.6833333333329</v>
      </c>
      <c r="J147" s="508">
        <v>1968.4166666666663</v>
      </c>
      <c r="K147" s="507">
        <v>1930.95</v>
      </c>
      <c r="L147" s="507">
        <v>1884.15</v>
      </c>
      <c r="M147" s="507">
        <v>8.5580000000000003E-2</v>
      </c>
    </row>
    <row r="148" spans="1:13">
      <c r="A148" s="254">
        <v>138</v>
      </c>
      <c r="B148" s="510" t="s">
        <v>235</v>
      </c>
      <c r="C148" s="507">
        <v>69.45</v>
      </c>
      <c r="D148" s="508">
        <v>69.13333333333334</v>
      </c>
      <c r="E148" s="508">
        <v>67.616666666666674</v>
      </c>
      <c r="F148" s="508">
        <v>65.783333333333331</v>
      </c>
      <c r="G148" s="508">
        <v>64.266666666666666</v>
      </c>
      <c r="H148" s="508">
        <v>70.966666666666683</v>
      </c>
      <c r="I148" s="508">
        <v>72.483333333333363</v>
      </c>
      <c r="J148" s="508">
        <v>74.316666666666691</v>
      </c>
      <c r="K148" s="507">
        <v>70.650000000000006</v>
      </c>
      <c r="L148" s="507">
        <v>67.3</v>
      </c>
      <c r="M148" s="507">
        <v>33.021410000000003</v>
      </c>
    </row>
    <row r="149" spans="1:13">
      <c r="A149" s="254">
        <v>139</v>
      </c>
      <c r="B149" s="510" t="s">
        <v>94</v>
      </c>
      <c r="C149" s="507">
        <v>2602.3000000000002</v>
      </c>
      <c r="D149" s="508">
        <v>2581.1</v>
      </c>
      <c r="E149" s="508">
        <v>2551.1999999999998</v>
      </c>
      <c r="F149" s="508">
        <v>2500.1</v>
      </c>
      <c r="G149" s="508">
        <v>2470.1999999999998</v>
      </c>
      <c r="H149" s="508">
        <v>2632.2</v>
      </c>
      <c r="I149" s="508">
        <v>2662.1000000000004</v>
      </c>
      <c r="J149" s="508">
        <v>2713.2</v>
      </c>
      <c r="K149" s="507">
        <v>2611</v>
      </c>
      <c r="L149" s="507">
        <v>2530</v>
      </c>
      <c r="M149" s="507">
        <v>14.91743</v>
      </c>
    </row>
    <row r="150" spans="1:13">
      <c r="A150" s="254">
        <v>140</v>
      </c>
      <c r="B150" s="510" t="s">
        <v>351</v>
      </c>
      <c r="C150" s="507">
        <v>182.35</v>
      </c>
      <c r="D150" s="508">
        <v>183.41666666666666</v>
      </c>
      <c r="E150" s="508">
        <v>179.93333333333331</v>
      </c>
      <c r="F150" s="508">
        <v>177.51666666666665</v>
      </c>
      <c r="G150" s="508">
        <v>174.0333333333333</v>
      </c>
      <c r="H150" s="508">
        <v>185.83333333333331</v>
      </c>
      <c r="I150" s="508">
        <v>189.31666666666666</v>
      </c>
      <c r="J150" s="508">
        <v>191.73333333333332</v>
      </c>
      <c r="K150" s="507">
        <v>186.9</v>
      </c>
      <c r="L150" s="507">
        <v>181</v>
      </c>
      <c r="M150" s="507">
        <v>1.47403</v>
      </c>
    </row>
    <row r="151" spans="1:13">
      <c r="A151" s="254">
        <v>141</v>
      </c>
      <c r="B151" s="510" t="s">
        <v>236</v>
      </c>
      <c r="C151" s="507">
        <v>448.2</v>
      </c>
      <c r="D151" s="508">
        <v>453.7166666666667</v>
      </c>
      <c r="E151" s="508">
        <v>439.48333333333341</v>
      </c>
      <c r="F151" s="508">
        <v>430.76666666666671</v>
      </c>
      <c r="G151" s="508">
        <v>416.53333333333342</v>
      </c>
      <c r="H151" s="508">
        <v>462.43333333333339</v>
      </c>
      <c r="I151" s="508">
        <v>476.66666666666674</v>
      </c>
      <c r="J151" s="508">
        <v>485.38333333333338</v>
      </c>
      <c r="K151" s="507">
        <v>467.95</v>
      </c>
      <c r="L151" s="507">
        <v>445</v>
      </c>
      <c r="M151" s="507">
        <v>8.0379900000000006</v>
      </c>
    </row>
    <row r="152" spans="1:13">
      <c r="A152" s="254">
        <v>142</v>
      </c>
      <c r="B152" s="510" t="s">
        <v>237</v>
      </c>
      <c r="C152" s="507">
        <v>1406.8</v>
      </c>
      <c r="D152" s="508">
        <v>1404.1000000000001</v>
      </c>
      <c r="E152" s="508">
        <v>1388.2000000000003</v>
      </c>
      <c r="F152" s="508">
        <v>1369.6000000000001</v>
      </c>
      <c r="G152" s="508">
        <v>1353.7000000000003</v>
      </c>
      <c r="H152" s="508">
        <v>1422.7000000000003</v>
      </c>
      <c r="I152" s="508">
        <v>1438.6000000000004</v>
      </c>
      <c r="J152" s="508">
        <v>1457.2000000000003</v>
      </c>
      <c r="K152" s="507">
        <v>1420</v>
      </c>
      <c r="L152" s="507">
        <v>1385.5</v>
      </c>
      <c r="M152" s="507">
        <v>0.56145</v>
      </c>
    </row>
    <row r="153" spans="1:13">
      <c r="A153" s="254">
        <v>143</v>
      </c>
      <c r="B153" s="510" t="s">
        <v>238</v>
      </c>
      <c r="C153" s="507">
        <v>87.1</v>
      </c>
      <c r="D153" s="508">
        <v>87.966666666666654</v>
      </c>
      <c r="E153" s="508">
        <v>84.633333333333312</v>
      </c>
      <c r="F153" s="508">
        <v>82.166666666666657</v>
      </c>
      <c r="G153" s="508">
        <v>78.833333333333314</v>
      </c>
      <c r="H153" s="508">
        <v>90.433333333333309</v>
      </c>
      <c r="I153" s="508">
        <v>93.766666666666652</v>
      </c>
      <c r="J153" s="508">
        <v>96.233333333333306</v>
      </c>
      <c r="K153" s="507">
        <v>91.3</v>
      </c>
      <c r="L153" s="507">
        <v>85.5</v>
      </c>
      <c r="M153" s="507">
        <v>226.63403</v>
      </c>
    </row>
    <row r="154" spans="1:13">
      <c r="A154" s="254">
        <v>144</v>
      </c>
      <c r="B154" s="510" t="s">
        <v>95</v>
      </c>
      <c r="C154" s="507">
        <v>90.55</v>
      </c>
      <c r="D154" s="508">
        <v>90.883333333333326</v>
      </c>
      <c r="E154" s="508">
        <v>88.766666666666652</v>
      </c>
      <c r="F154" s="508">
        <v>86.98333333333332</v>
      </c>
      <c r="G154" s="508">
        <v>84.866666666666646</v>
      </c>
      <c r="H154" s="508">
        <v>92.666666666666657</v>
      </c>
      <c r="I154" s="508">
        <v>94.783333333333331</v>
      </c>
      <c r="J154" s="508">
        <v>96.566666666666663</v>
      </c>
      <c r="K154" s="507">
        <v>93</v>
      </c>
      <c r="L154" s="507">
        <v>89.1</v>
      </c>
      <c r="M154" s="507">
        <v>41.445680000000003</v>
      </c>
    </row>
    <row r="155" spans="1:13">
      <c r="A155" s="254">
        <v>145</v>
      </c>
      <c r="B155" s="510" t="s">
        <v>352</v>
      </c>
      <c r="C155" s="507">
        <v>590.04999999999995</v>
      </c>
      <c r="D155" s="508">
        <v>591.19999999999993</v>
      </c>
      <c r="E155" s="508">
        <v>585.14999999999986</v>
      </c>
      <c r="F155" s="508">
        <v>580.24999999999989</v>
      </c>
      <c r="G155" s="508">
        <v>574.19999999999982</v>
      </c>
      <c r="H155" s="508">
        <v>596.09999999999991</v>
      </c>
      <c r="I155" s="508">
        <v>602.14999999999986</v>
      </c>
      <c r="J155" s="508">
        <v>607.04999999999995</v>
      </c>
      <c r="K155" s="507">
        <v>597.25</v>
      </c>
      <c r="L155" s="507">
        <v>586.29999999999995</v>
      </c>
      <c r="M155" s="507">
        <v>1.17431</v>
      </c>
    </row>
    <row r="156" spans="1:13">
      <c r="A156" s="254">
        <v>146</v>
      </c>
      <c r="B156" s="510" t="s">
        <v>96</v>
      </c>
      <c r="C156" s="507">
        <v>1311.45</v>
      </c>
      <c r="D156" s="508">
        <v>1303.2166666666665</v>
      </c>
      <c r="E156" s="508">
        <v>1291.4333333333329</v>
      </c>
      <c r="F156" s="508">
        <v>1271.4166666666665</v>
      </c>
      <c r="G156" s="508">
        <v>1259.633333333333</v>
      </c>
      <c r="H156" s="508">
        <v>1323.2333333333329</v>
      </c>
      <c r="I156" s="508">
        <v>1335.0166666666662</v>
      </c>
      <c r="J156" s="508">
        <v>1355.0333333333328</v>
      </c>
      <c r="K156" s="507">
        <v>1315</v>
      </c>
      <c r="L156" s="507">
        <v>1283.2</v>
      </c>
      <c r="M156" s="507">
        <v>10.633039999999999</v>
      </c>
    </row>
    <row r="157" spans="1:13">
      <c r="A157" s="254">
        <v>147</v>
      </c>
      <c r="B157" s="510" t="s">
        <v>97</v>
      </c>
      <c r="C157" s="507">
        <v>208.75</v>
      </c>
      <c r="D157" s="508">
        <v>208.75</v>
      </c>
      <c r="E157" s="508">
        <v>206.8</v>
      </c>
      <c r="F157" s="508">
        <v>204.85000000000002</v>
      </c>
      <c r="G157" s="508">
        <v>202.90000000000003</v>
      </c>
      <c r="H157" s="508">
        <v>210.7</v>
      </c>
      <c r="I157" s="508">
        <v>212.64999999999998</v>
      </c>
      <c r="J157" s="508">
        <v>214.59999999999997</v>
      </c>
      <c r="K157" s="507">
        <v>210.7</v>
      </c>
      <c r="L157" s="507">
        <v>206.8</v>
      </c>
      <c r="M157" s="507">
        <v>41.007089999999998</v>
      </c>
    </row>
    <row r="158" spans="1:13">
      <c r="A158" s="254">
        <v>148</v>
      </c>
      <c r="B158" s="510" t="s">
        <v>354</v>
      </c>
      <c r="C158" s="507">
        <v>282.05</v>
      </c>
      <c r="D158" s="508">
        <v>282.50000000000006</v>
      </c>
      <c r="E158" s="508">
        <v>278.65000000000009</v>
      </c>
      <c r="F158" s="508">
        <v>275.25000000000006</v>
      </c>
      <c r="G158" s="508">
        <v>271.40000000000009</v>
      </c>
      <c r="H158" s="508">
        <v>285.90000000000009</v>
      </c>
      <c r="I158" s="508">
        <v>289.75000000000011</v>
      </c>
      <c r="J158" s="508">
        <v>293.15000000000009</v>
      </c>
      <c r="K158" s="507">
        <v>286.35000000000002</v>
      </c>
      <c r="L158" s="507">
        <v>279.10000000000002</v>
      </c>
      <c r="M158" s="507">
        <v>2.00786</v>
      </c>
    </row>
    <row r="159" spans="1:13">
      <c r="A159" s="254">
        <v>149</v>
      </c>
      <c r="B159" s="510" t="s">
        <v>98</v>
      </c>
      <c r="C159" s="507">
        <v>83.3</v>
      </c>
      <c r="D159" s="508">
        <v>83.366666666666674</v>
      </c>
      <c r="E159" s="508">
        <v>81.983333333333348</v>
      </c>
      <c r="F159" s="508">
        <v>80.666666666666671</v>
      </c>
      <c r="G159" s="508">
        <v>79.283333333333346</v>
      </c>
      <c r="H159" s="508">
        <v>84.683333333333351</v>
      </c>
      <c r="I159" s="508">
        <v>86.066666666666677</v>
      </c>
      <c r="J159" s="508">
        <v>87.383333333333354</v>
      </c>
      <c r="K159" s="507">
        <v>84.75</v>
      </c>
      <c r="L159" s="507">
        <v>82.05</v>
      </c>
      <c r="M159" s="507">
        <v>170.89277999999999</v>
      </c>
    </row>
    <row r="160" spans="1:13">
      <c r="A160" s="254">
        <v>150</v>
      </c>
      <c r="B160" s="510" t="s">
        <v>355</v>
      </c>
      <c r="C160" s="507">
        <v>2360.0500000000002</v>
      </c>
      <c r="D160" s="508">
        <v>2355.4500000000003</v>
      </c>
      <c r="E160" s="508">
        <v>2331.7000000000007</v>
      </c>
      <c r="F160" s="508">
        <v>2303.3500000000004</v>
      </c>
      <c r="G160" s="508">
        <v>2279.6000000000008</v>
      </c>
      <c r="H160" s="508">
        <v>2383.8000000000006</v>
      </c>
      <c r="I160" s="508">
        <v>2407.5499999999997</v>
      </c>
      <c r="J160" s="508">
        <v>2435.9000000000005</v>
      </c>
      <c r="K160" s="507">
        <v>2379.1999999999998</v>
      </c>
      <c r="L160" s="507">
        <v>2327.1</v>
      </c>
      <c r="M160" s="507">
        <v>0.65173999999999999</v>
      </c>
    </row>
    <row r="161" spans="1:13">
      <c r="A161" s="254">
        <v>151</v>
      </c>
      <c r="B161" s="510" t="s">
        <v>356</v>
      </c>
      <c r="C161" s="507">
        <v>395.3</v>
      </c>
      <c r="D161" s="508">
        <v>397.83333333333331</v>
      </c>
      <c r="E161" s="508">
        <v>390.66666666666663</v>
      </c>
      <c r="F161" s="508">
        <v>386.0333333333333</v>
      </c>
      <c r="G161" s="508">
        <v>378.86666666666662</v>
      </c>
      <c r="H161" s="508">
        <v>402.46666666666664</v>
      </c>
      <c r="I161" s="508">
        <v>409.63333333333327</v>
      </c>
      <c r="J161" s="508">
        <v>414.26666666666665</v>
      </c>
      <c r="K161" s="507">
        <v>405</v>
      </c>
      <c r="L161" s="507">
        <v>393.2</v>
      </c>
      <c r="M161" s="507">
        <v>1.9818499999999999</v>
      </c>
    </row>
    <row r="162" spans="1:13">
      <c r="A162" s="254">
        <v>152</v>
      </c>
      <c r="B162" s="510" t="s">
        <v>357</v>
      </c>
      <c r="C162" s="507">
        <v>634.95000000000005</v>
      </c>
      <c r="D162" s="508">
        <v>632.66666666666663</v>
      </c>
      <c r="E162" s="508">
        <v>625.33333333333326</v>
      </c>
      <c r="F162" s="508">
        <v>615.71666666666658</v>
      </c>
      <c r="G162" s="508">
        <v>608.38333333333321</v>
      </c>
      <c r="H162" s="508">
        <v>642.2833333333333</v>
      </c>
      <c r="I162" s="508">
        <v>649.61666666666656</v>
      </c>
      <c r="J162" s="508">
        <v>659.23333333333335</v>
      </c>
      <c r="K162" s="507">
        <v>640</v>
      </c>
      <c r="L162" s="507">
        <v>623.04999999999995</v>
      </c>
      <c r="M162" s="507">
        <v>1.2277800000000001</v>
      </c>
    </row>
    <row r="163" spans="1:13">
      <c r="A163" s="254">
        <v>153</v>
      </c>
      <c r="B163" s="510" t="s">
        <v>358</v>
      </c>
      <c r="C163" s="507">
        <v>101</v>
      </c>
      <c r="D163" s="508">
        <v>101.26666666666667</v>
      </c>
      <c r="E163" s="508">
        <v>99.633333333333326</v>
      </c>
      <c r="F163" s="508">
        <v>98.266666666666666</v>
      </c>
      <c r="G163" s="508">
        <v>96.633333333333326</v>
      </c>
      <c r="H163" s="508">
        <v>102.63333333333333</v>
      </c>
      <c r="I163" s="508">
        <v>104.26666666666668</v>
      </c>
      <c r="J163" s="508">
        <v>105.63333333333333</v>
      </c>
      <c r="K163" s="507">
        <v>102.9</v>
      </c>
      <c r="L163" s="507">
        <v>99.9</v>
      </c>
      <c r="M163" s="507">
        <v>31.18919</v>
      </c>
    </row>
    <row r="164" spans="1:13">
      <c r="A164" s="254">
        <v>154</v>
      </c>
      <c r="B164" s="510" t="s">
        <v>359</v>
      </c>
      <c r="C164" s="507">
        <v>175.55</v>
      </c>
      <c r="D164" s="508">
        <v>175</v>
      </c>
      <c r="E164" s="508">
        <v>170.1</v>
      </c>
      <c r="F164" s="508">
        <v>164.65</v>
      </c>
      <c r="G164" s="508">
        <v>159.75</v>
      </c>
      <c r="H164" s="508">
        <v>180.45</v>
      </c>
      <c r="I164" s="508">
        <v>185.34999999999997</v>
      </c>
      <c r="J164" s="508">
        <v>190.79999999999998</v>
      </c>
      <c r="K164" s="507">
        <v>179.9</v>
      </c>
      <c r="L164" s="507">
        <v>169.55</v>
      </c>
      <c r="M164" s="507">
        <v>49.197800000000001</v>
      </c>
    </row>
    <row r="165" spans="1:13">
      <c r="A165" s="254">
        <v>155</v>
      </c>
      <c r="B165" s="510" t="s">
        <v>239</v>
      </c>
      <c r="C165" s="507">
        <v>7.95</v>
      </c>
      <c r="D165" s="508">
        <v>7.9666666666666659</v>
      </c>
      <c r="E165" s="508">
        <v>7.8833333333333311</v>
      </c>
      <c r="F165" s="508">
        <v>7.8166666666666655</v>
      </c>
      <c r="G165" s="508">
        <v>7.7333333333333307</v>
      </c>
      <c r="H165" s="508">
        <v>8.0333333333333314</v>
      </c>
      <c r="I165" s="508">
        <v>8.1166666666666654</v>
      </c>
      <c r="J165" s="508">
        <v>8.1833333333333318</v>
      </c>
      <c r="K165" s="507">
        <v>8.0500000000000007</v>
      </c>
      <c r="L165" s="507">
        <v>7.9</v>
      </c>
      <c r="M165" s="507">
        <v>22.64687</v>
      </c>
    </row>
    <row r="166" spans="1:13">
      <c r="A166" s="254">
        <v>156</v>
      </c>
      <c r="B166" s="510" t="s">
        <v>240</v>
      </c>
      <c r="C166" s="507">
        <v>69.099999999999994</v>
      </c>
      <c r="D166" s="508">
        <v>69.36666666666666</v>
      </c>
      <c r="E166" s="508">
        <v>68.73333333333332</v>
      </c>
      <c r="F166" s="508">
        <v>68.36666666666666</v>
      </c>
      <c r="G166" s="508">
        <v>67.73333333333332</v>
      </c>
      <c r="H166" s="508">
        <v>69.73333333333332</v>
      </c>
      <c r="I166" s="508">
        <v>70.366666666666674</v>
      </c>
      <c r="J166" s="508">
        <v>70.73333333333332</v>
      </c>
      <c r="K166" s="507">
        <v>70</v>
      </c>
      <c r="L166" s="507">
        <v>69</v>
      </c>
      <c r="M166" s="507">
        <v>22.334240000000001</v>
      </c>
    </row>
    <row r="167" spans="1:13">
      <c r="A167" s="254">
        <v>157</v>
      </c>
      <c r="B167" s="510" t="s">
        <v>99</v>
      </c>
      <c r="C167" s="507">
        <v>144.80000000000001</v>
      </c>
      <c r="D167" s="508">
        <v>145.10000000000002</v>
      </c>
      <c r="E167" s="508">
        <v>143.30000000000004</v>
      </c>
      <c r="F167" s="508">
        <v>141.80000000000001</v>
      </c>
      <c r="G167" s="508">
        <v>140.00000000000003</v>
      </c>
      <c r="H167" s="508">
        <v>146.60000000000005</v>
      </c>
      <c r="I167" s="508">
        <v>148.4</v>
      </c>
      <c r="J167" s="508">
        <v>149.90000000000006</v>
      </c>
      <c r="K167" s="507">
        <v>146.9</v>
      </c>
      <c r="L167" s="507">
        <v>143.6</v>
      </c>
      <c r="M167" s="507">
        <v>168.32868999999999</v>
      </c>
    </row>
    <row r="168" spans="1:13">
      <c r="A168" s="254">
        <v>158</v>
      </c>
      <c r="B168" s="510" t="s">
        <v>360</v>
      </c>
      <c r="C168" s="507">
        <v>287.75</v>
      </c>
      <c r="D168" s="508">
        <v>285.25</v>
      </c>
      <c r="E168" s="508">
        <v>278.85000000000002</v>
      </c>
      <c r="F168" s="508">
        <v>269.95000000000005</v>
      </c>
      <c r="G168" s="508">
        <v>263.55000000000007</v>
      </c>
      <c r="H168" s="508">
        <v>294.14999999999998</v>
      </c>
      <c r="I168" s="508">
        <v>300.54999999999995</v>
      </c>
      <c r="J168" s="508">
        <v>309.44999999999993</v>
      </c>
      <c r="K168" s="507">
        <v>291.64999999999998</v>
      </c>
      <c r="L168" s="507">
        <v>276.35000000000002</v>
      </c>
      <c r="M168" s="507">
        <v>2.5983800000000001</v>
      </c>
    </row>
    <row r="169" spans="1:13">
      <c r="A169" s="254">
        <v>159</v>
      </c>
      <c r="B169" s="510" t="s">
        <v>361</v>
      </c>
      <c r="C169" s="507">
        <v>232.7</v>
      </c>
      <c r="D169" s="508">
        <v>229.21666666666667</v>
      </c>
      <c r="E169" s="508">
        <v>222.48333333333335</v>
      </c>
      <c r="F169" s="508">
        <v>212.26666666666668</v>
      </c>
      <c r="G169" s="508">
        <v>205.53333333333336</v>
      </c>
      <c r="H169" s="508">
        <v>239.43333333333334</v>
      </c>
      <c r="I169" s="508">
        <v>246.16666666666663</v>
      </c>
      <c r="J169" s="508">
        <v>256.38333333333333</v>
      </c>
      <c r="K169" s="507">
        <v>235.95</v>
      </c>
      <c r="L169" s="507">
        <v>219</v>
      </c>
      <c r="M169" s="507">
        <v>8.9148099999999992</v>
      </c>
    </row>
    <row r="170" spans="1:13">
      <c r="A170" s="254">
        <v>160</v>
      </c>
      <c r="B170" s="510" t="s">
        <v>744</v>
      </c>
      <c r="C170" s="507">
        <v>4199.8999999999996</v>
      </c>
      <c r="D170" s="508">
        <v>4244.95</v>
      </c>
      <c r="E170" s="508">
        <v>4131.0999999999995</v>
      </c>
      <c r="F170" s="508">
        <v>4062.2999999999993</v>
      </c>
      <c r="G170" s="508">
        <v>3948.4499999999989</v>
      </c>
      <c r="H170" s="508">
        <v>4313.75</v>
      </c>
      <c r="I170" s="508">
        <v>4427.6000000000004</v>
      </c>
      <c r="J170" s="508">
        <v>4496.4000000000005</v>
      </c>
      <c r="K170" s="507">
        <v>4358.8</v>
      </c>
      <c r="L170" s="507">
        <v>4176.1499999999996</v>
      </c>
      <c r="M170" s="507">
        <v>0.47659000000000001</v>
      </c>
    </row>
    <row r="171" spans="1:13">
      <c r="A171" s="254">
        <v>161</v>
      </c>
      <c r="B171" s="510" t="s">
        <v>102</v>
      </c>
      <c r="C171" s="507">
        <v>27.6</v>
      </c>
      <c r="D171" s="508">
        <v>27.266666666666669</v>
      </c>
      <c r="E171" s="508">
        <v>26.433333333333337</v>
      </c>
      <c r="F171" s="508">
        <v>25.266666666666669</v>
      </c>
      <c r="G171" s="508">
        <v>24.433333333333337</v>
      </c>
      <c r="H171" s="508">
        <v>28.433333333333337</v>
      </c>
      <c r="I171" s="508">
        <v>29.266666666666673</v>
      </c>
      <c r="J171" s="508">
        <v>30.433333333333337</v>
      </c>
      <c r="K171" s="507">
        <v>28.1</v>
      </c>
      <c r="L171" s="507">
        <v>26.1</v>
      </c>
      <c r="M171" s="507">
        <v>566.97792000000004</v>
      </c>
    </row>
    <row r="172" spans="1:13">
      <c r="A172" s="254">
        <v>162</v>
      </c>
      <c r="B172" s="510" t="s">
        <v>362</v>
      </c>
      <c r="C172" s="507">
        <v>2328.8000000000002</v>
      </c>
      <c r="D172" s="508">
        <v>2356.6</v>
      </c>
      <c r="E172" s="508">
        <v>2277.1999999999998</v>
      </c>
      <c r="F172" s="508">
        <v>2225.6</v>
      </c>
      <c r="G172" s="508">
        <v>2146.1999999999998</v>
      </c>
      <c r="H172" s="508">
        <v>2408.1999999999998</v>
      </c>
      <c r="I172" s="508">
        <v>2487.6000000000004</v>
      </c>
      <c r="J172" s="508">
        <v>2539.1999999999998</v>
      </c>
      <c r="K172" s="507">
        <v>2436</v>
      </c>
      <c r="L172" s="507">
        <v>2305</v>
      </c>
      <c r="M172" s="507">
        <v>0.76304000000000005</v>
      </c>
    </row>
    <row r="173" spans="1:13">
      <c r="A173" s="254">
        <v>163</v>
      </c>
      <c r="B173" s="510" t="s">
        <v>745</v>
      </c>
      <c r="C173" s="507">
        <v>211</v>
      </c>
      <c r="D173" s="508">
        <v>209.46666666666667</v>
      </c>
      <c r="E173" s="508">
        <v>201.53333333333333</v>
      </c>
      <c r="F173" s="508">
        <v>192.06666666666666</v>
      </c>
      <c r="G173" s="508">
        <v>184.13333333333333</v>
      </c>
      <c r="H173" s="508">
        <v>218.93333333333334</v>
      </c>
      <c r="I173" s="508">
        <v>226.86666666666667</v>
      </c>
      <c r="J173" s="508">
        <v>236.33333333333334</v>
      </c>
      <c r="K173" s="507">
        <v>217.4</v>
      </c>
      <c r="L173" s="507">
        <v>200</v>
      </c>
      <c r="M173" s="507">
        <v>16.647449999999999</v>
      </c>
    </row>
    <row r="174" spans="1:13">
      <c r="A174" s="254">
        <v>164</v>
      </c>
      <c r="B174" s="510" t="s">
        <v>363</v>
      </c>
      <c r="C174" s="507">
        <v>2570.1</v>
      </c>
      <c r="D174" s="508">
        <v>2596.3666666666668</v>
      </c>
      <c r="E174" s="508">
        <v>2513.7333333333336</v>
      </c>
      <c r="F174" s="508">
        <v>2457.3666666666668</v>
      </c>
      <c r="G174" s="508">
        <v>2374.7333333333336</v>
      </c>
      <c r="H174" s="508">
        <v>2652.7333333333336</v>
      </c>
      <c r="I174" s="508">
        <v>2735.3666666666668</v>
      </c>
      <c r="J174" s="508">
        <v>2791.7333333333336</v>
      </c>
      <c r="K174" s="507">
        <v>2679</v>
      </c>
      <c r="L174" s="507">
        <v>2540</v>
      </c>
      <c r="M174" s="507">
        <v>0.24024999999999999</v>
      </c>
    </row>
    <row r="175" spans="1:13">
      <c r="A175" s="254">
        <v>165</v>
      </c>
      <c r="B175" s="510" t="s">
        <v>241</v>
      </c>
      <c r="C175" s="507">
        <v>202</v>
      </c>
      <c r="D175" s="508">
        <v>201.21666666666667</v>
      </c>
      <c r="E175" s="508">
        <v>197.78333333333333</v>
      </c>
      <c r="F175" s="508">
        <v>193.56666666666666</v>
      </c>
      <c r="G175" s="508">
        <v>190.13333333333333</v>
      </c>
      <c r="H175" s="508">
        <v>205.43333333333334</v>
      </c>
      <c r="I175" s="508">
        <v>208.86666666666667</v>
      </c>
      <c r="J175" s="508">
        <v>213.08333333333334</v>
      </c>
      <c r="K175" s="507">
        <v>204.65</v>
      </c>
      <c r="L175" s="507">
        <v>197</v>
      </c>
      <c r="M175" s="507">
        <v>9.9001599999999996</v>
      </c>
    </row>
    <row r="176" spans="1:13">
      <c r="A176" s="254">
        <v>166</v>
      </c>
      <c r="B176" s="510" t="s">
        <v>364</v>
      </c>
      <c r="C176" s="507">
        <v>5584.35</v>
      </c>
      <c r="D176" s="508">
        <v>5562.583333333333</v>
      </c>
      <c r="E176" s="508">
        <v>5531.1666666666661</v>
      </c>
      <c r="F176" s="508">
        <v>5477.9833333333327</v>
      </c>
      <c r="G176" s="508">
        <v>5446.5666666666657</v>
      </c>
      <c r="H176" s="508">
        <v>5615.7666666666664</v>
      </c>
      <c r="I176" s="508">
        <v>5647.1833333333325</v>
      </c>
      <c r="J176" s="508">
        <v>5700.3666666666668</v>
      </c>
      <c r="K176" s="507">
        <v>5594</v>
      </c>
      <c r="L176" s="507">
        <v>5509.4</v>
      </c>
      <c r="M176" s="507">
        <v>6.2649999999999997E-2</v>
      </c>
    </row>
    <row r="177" spans="1:13">
      <c r="A177" s="254">
        <v>167</v>
      </c>
      <c r="B177" s="510" t="s">
        <v>365</v>
      </c>
      <c r="C177" s="507">
        <v>1469.85</v>
      </c>
      <c r="D177" s="508">
        <v>1469.2833333333335</v>
      </c>
      <c r="E177" s="508">
        <v>1459.5666666666671</v>
      </c>
      <c r="F177" s="508">
        <v>1449.2833333333335</v>
      </c>
      <c r="G177" s="508">
        <v>1439.5666666666671</v>
      </c>
      <c r="H177" s="508">
        <v>1479.5666666666671</v>
      </c>
      <c r="I177" s="508">
        <v>1489.2833333333338</v>
      </c>
      <c r="J177" s="508">
        <v>1499.5666666666671</v>
      </c>
      <c r="K177" s="507">
        <v>1479</v>
      </c>
      <c r="L177" s="507">
        <v>1459</v>
      </c>
      <c r="M177" s="507">
        <v>0.22952</v>
      </c>
    </row>
    <row r="178" spans="1:13">
      <c r="A178" s="254">
        <v>168</v>
      </c>
      <c r="B178" s="510" t="s">
        <v>100</v>
      </c>
      <c r="C178" s="507">
        <v>476</v>
      </c>
      <c r="D178" s="508">
        <v>475.3</v>
      </c>
      <c r="E178" s="508">
        <v>468.25</v>
      </c>
      <c r="F178" s="508">
        <v>460.5</v>
      </c>
      <c r="G178" s="508">
        <v>453.45</v>
      </c>
      <c r="H178" s="508">
        <v>483.05</v>
      </c>
      <c r="I178" s="508">
        <v>490.10000000000008</v>
      </c>
      <c r="J178" s="508">
        <v>497.85</v>
      </c>
      <c r="K178" s="507">
        <v>482.35</v>
      </c>
      <c r="L178" s="507">
        <v>467.55</v>
      </c>
      <c r="M178" s="507">
        <v>16.08803</v>
      </c>
    </row>
    <row r="179" spans="1:13">
      <c r="A179" s="254">
        <v>169</v>
      </c>
      <c r="B179" s="510" t="s">
        <v>366</v>
      </c>
      <c r="C179" s="507">
        <v>905.2</v>
      </c>
      <c r="D179" s="508">
        <v>905.80000000000007</v>
      </c>
      <c r="E179" s="508">
        <v>902.40000000000009</v>
      </c>
      <c r="F179" s="508">
        <v>899.6</v>
      </c>
      <c r="G179" s="508">
        <v>896.2</v>
      </c>
      <c r="H179" s="508">
        <v>908.60000000000014</v>
      </c>
      <c r="I179" s="508">
        <v>912</v>
      </c>
      <c r="J179" s="508">
        <v>914.80000000000018</v>
      </c>
      <c r="K179" s="507">
        <v>909.2</v>
      </c>
      <c r="L179" s="507">
        <v>903</v>
      </c>
      <c r="M179" s="507">
        <v>0.26386999999999999</v>
      </c>
    </row>
    <row r="180" spans="1:13">
      <c r="A180" s="254">
        <v>170</v>
      </c>
      <c r="B180" s="510" t="s">
        <v>242</v>
      </c>
      <c r="C180" s="507">
        <v>492.85</v>
      </c>
      <c r="D180" s="508">
        <v>489.63333333333338</v>
      </c>
      <c r="E180" s="508">
        <v>484.61666666666679</v>
      </c>
      <c r="F180" s="508">
        <v>476.38333333333338</v>
      </c>
      <c r="G180" s="508">
        <v>471.36666666666679</v>
      </c>
      <c r="H180" s="508">
        <v>497.86666666666679</v>
      </c>
      <c r="I180" s="508">
        <v>502.88333333333333</v>
      </c>
      <c r="J180" s="508">
        <v>511.11666666666679</v>
      </c>
      <c r="K180" s="507">
        <v>494.65</v>
      </c>
      <c r="L180" s="507">
        <v>481.4</v>
      </c>
      <c r="M180" s="507">
        <v>1.6996800000000001</v>
      </c>
    </row>
    <row r="181" spans="1:13">
      <c r="A181" s="254">
        <v>171</v>
      </c>
      <c r="B181" s="510" t="s">
        <v>103</v>
      </c>
      <c r="C181" s="507">
        <v>691.95</v>
      </c>
      <c r="D181" s="508">
        <v>689.41666666666663</v>
      </c>
      <c r="E181" s="508">
        <v>682.5333333333333</v>
      </c>
      <c r="F181" s="508">
        <v>673.11666666666667</v>
      </c>
      <c r="G181" s="508">
        <v>666.23333333333335</v>
      </c>
      <c r="H181" s="508">
        <v>698.83333333333326</v>
      </c>
      <c r="I181" s="508">
        <v>705.7166666666667</v>
      </c>
      <c r="J181" s="508">
        <v>715.13333333333321</v>
      </c>
      <c r="K181" s="507">
        <v>696.3</v>
      </c>
      <c r="L181" s="507">
        <v>680</v>
      </c>
      <c r="M181" s="507">
        <v>12.6275</v>
      </c>
    </row>
    <row r="182" spans="1:13">
      <c r="A182" s="254">
        <v>172</v>
      </c>
      <c r="B182" s="510" t="s">
        <v>243</v>
      </c>
      <c r="C182" s="507">
        <v>457.95</v>
      </c>
      <c r="D182" s="508">
        <v>455.8</v>
      </c>
      <c r="E182" s="508">
        <v>452.35</v>
      </c>
      <c r="F182" s="508">
        <v>446.75</v>
      </c>
      <c r="G182" s="508">
        <v>443.3</v>
      </c>
      <c r="H182" s="508">
        <v>461.40000000000003</v>
      </c>
      <c r="I182" s="508">
        <v>464.84999999999997</v>
      </c>
      <c r="J182" s="508">
        <v>470.45000000000005</v>
      </c>
      <c r="K182" s="507">
        <v>459.25</v>
      </c>
      <c r="L182" s="507">
        <v>450.2</v>
      </c>
      <c r="M182" s="507">
        <v>1.99285</v>
      </c>
    </row>
    <row r="183" spans="1:13">
      <c r="A183" s="254">
        <v>173</v>
      </c>
      <c r="B183" s="510" t="s">
        <v>244</v>
      </c>
      <c r="C183" s="507">
        <v>1508.45</v>
      </c>
      <c r="D183" s="508">
        <v>1521.25</v>
      </c>
      <c r="E183" s="508">
        <v>1487.5</v>
      </c>
      <c r="F183" s="508">
        <v>1466.55</v>
      </c>
      <c r="G183" s="508">
        <v>1432.8</v>
      </c>
      <c r="H183" s="508">
        <v>1542.2</v>
      </c>
      <c r="I183" s="508">
        <v>1575.95</v>
      </c>
      <c r="J183" s="508">
        <v>1596.9</v>
      </c>
      <c r="K183" s="507">
        <v>1555</v>
      </c>
      <c r="L183" s="507">
        <v>1500.3</v>
      </c>
      <c r="M183" s="507">
        <v>5.71366</v>
      </c>
    </row>
    <row r="184" spans="1:13">
      <c r="A184" s="254">
        <v>174</v>
      </c>
      <c r="B184" s="510" t="s">
        <v>367</v>
      </c>
      <c r="C184" s="507">
        <v>336.25</v>
      </c>
      <c r="D184" s="508">
        <v>338.75</v>
      </c>
      <c r="E184" s="508">
        <v>332</v>
      </c>
      <c r="F184" s="508">
        <v>327.75</v>
      </c>
      <c r="G184" s="508">
        <v>321</v>
      </c>
      <c r="H184" s="508">
        <v>343</v>
      </c>
      <c r="I184" s="508">
        <v>349.75</v>
      </c>
      <c r="J184" s="508">
        <v>354</v>
      </c>
      <c r="K184" s="507">
        <v>345.5</v>
      </c>
      <c r="L184" s="507">
        <v>334.5</v>
      </c>
      <c r="M184" s="507">
        <v>19.97954</v>
      </c>
    </row>
    <row r="185" spans="1:13">
      <c r="A185" s="254">
        <v>175</v>
      </c>
      <c r="B185" s="510" t="s">
        <v>245</v>
      </c>
      <c r="C185" s="507">
        <v>464.9</v>
      </c>
      <c r="D185" s="508">
        <v>470.58333333333331</v>
      </c>
      <c r="E185" s="508">
        <v>456.36666666666662</v>
      </c>
      <c r="F185" s="508">
        <v>447.83333333333331</v>
      </c>
      <c r="G185" s="508">
        <v>433.61666666666662</v>
      </c>
      <c r="H185" s="508">
        <v>479.11666666666662</v>
      </c>
      <c r="I185" s="508">
        <v>493.33333333333331</v>
      </c>
      <c r="J185" s="508">
        <v>501.86666666666662</v>
      </c>
      <c r="K185" s="507">
        <v>484.8</v>
      </c>
      <c r="L185" s="507">
        <v>462.05</v>
      </c>
      <c r="M185" s="507">
        <v>8.7423900000000003</v>
      </c>
    </row>
    <row r="186" spans="1:13">
      <c r="A186" s="254">
        <v>176</v>
      </c>
      <c r="B186" s="510" t="s">
        <v>104</v>
      </c>
      <c r="C186" s="507">
        <v>1294.75</v>
      </c>
      <c r="D186" s="508">
        <v>1284.75</v>
      </c>
      <c r="E186" s="508">
        <v>1271</v>
      </c>
      <c r="F186" s="508">
        <v>1247.25</v>
      </c>
      <c r="G186" s="508">
        <v>1233.5</v>
      </c>
      <c r="H186" s="508">
        <v>1308.5</v>
      </c>
      <c r="I186" s="508">
        <v>1322.25</v>
      </c>
      <c r="J186" s="508">
        <v>1346</v>
      </c>
      <c r="K186" s="507">
        <v>1298.5</v>
      </c>
      <c r="L186" s="507">
        <v>1261</v>
      </c>
      <c r="M186" s="507">
        <v>19.54073</v>
      </c>
    </row>
    <row r="187" spans="1:13">
      <c r="A187" s="254">
        <v>177</v>
      </c>
      <c r="B187" s="510" t="s">
        <v>368</v>
      </c>
      <c r="C187" s="507">
        <v>334.25</v>
      </c>
      <c r="D187" s="508">
        <v>327.36666666666667</v>
      </c>
      <c r="E187" s="508">
        <v>315.23333333333335</v>
      </c>
      <c r="F187" s="508">
        <v>296.2166666666667</v>
      </c>
      <c r="G187" s="508">
        <v>284.08333333333337</v>
      </c>
      <c r="H187" s="508">
        <v>346.38333333333333</v>
      </c>
      <c r="I187" s="508">
        <v>358.51666666666665</v>
      </c>
      <c r="J187" s="508">
        <v>377.5333333333333</v>
      </c>
      <c r="K187" s="507">
        <v>339.5</v>
      </c>
      <c r="L187" s="507">
        <v>308.35000000000002</v>
      </c>
      <c r="M187" s="507">
        <v>14.461069999999999</v>
      </c>
    </row>
    <row r="188" spans="1:13">
      <c r="A188" s="254">
        <v>178</v>
      </c>
      <c r="B188" s="510" t="s">
        <v>369</v>
      </c>
      <c r="C188" s="507">
        <v>136.5</v>
      </c>
      <c r="D188" s="508">
        <v>137.33333333333334</v>
      </c>
      <c r="E188" s="508">
        <v>133.16666666666669</v>
      </c>
      <c r="F188" s="508">
        <v>129.83333333333334</v>
      </c>
      <c r="G188" s="508">
        <v>125.66666666666669</v>
      </c>
      <c r="H188" s="508">
        <v>140.66666666666669</v>
      </c>
      <c r="I188" s="508">
        <v>144.83333333333337</v>
      </c>
      <c r="J188" s="508">
        <v>148.16666666666669</v>
      </c>
      <c r="K188" s="507">
        <v>141.5</v>
      </c>
      <c r="L188" s="507">
        <v>134</v>
      </c>
      <c r="M188" s="507">
        <v>23.255659999999999</v>
      </c>
    </row>
    <row r="189" spans="1:13">
      <c r="A189" s="254">
        <v>179</v>
      </c>
      <c r="B189" s="510" t="s">
        <v>370</v>
      </c>
      <c r="C189" s="507">
        <v>912.95</v>
      </c>
      <c r="D189" s="508">
        <v>910.93333333333339</v>
      </c>
      <c r="E189" s="508">
        <v>888.11666666666679</v>
      </c>
      <c r="F189" s="508">
        <v>863.28333333333342</v>
      </c>
      <c r="G189" s="508">
        <v>840.46666666666681</v>
      </c>
      <c r="H189" s="508">
        <v>935.76666666666677</v>
      </c>
      <c r="I189" s="508">
        <v>958.58333333333337</v>
      </c>
      <c r="J189" s="508">
        <v>983.41666666666674</v>
      </c>
      <c r="K189" s="507">
        <v>933.75</v>
      </c>
      <c r="L189" s="507">
        <v>886.1</v>
      </c>
      <c r="M189" s="507">
        <v>0.70884000000000003</v>
      </c>
    </row>
    <row r="190" spans="1:13">
      <c r="A190" s="254">
        <v>180</v>
      </c>
      <c r="B190" s="510" t="s">
        <v>371</v>
      </c>
      <c r="C190" s="507">
        <v>354.75</v>
      </c>
      <c r="D190" s="508">
        <v>352.66666666666669</v>
      </c>
      <c r="E190" s="508">
        <v>346.33333333333337</v>
      </c>
      <c r="F190" s="508">
        <v>337.91666666666669</v>
      </c>
      <c r="G190" s="508">
        <v>331.58333333333337</v>
      </c>
      <c r="H190" s="508">
        <v>361.08333333333337</v>
      </c>
      <c r="I190" s="508">
        <v>367.41666666666674</v>
      </c>
      <c r="J190" s="508">
        <v>375.83333333333337</v>
      </c>
      <c r="K190" s="507">
        <v>359</v>
      </c>
      <c r="L190" s="507">
        <v>344.25</v>
      </c>
      <c r="M190" s="507">
        <v>7.1722000000000001</v>
      </c>
    </row>
    <row r="191" spans="1:13">
      <c r="A191" s="254">
        <v>181</v>
      </c>
      <c r="B191" s="510" t="s">
        <v>743</v>
      </c>
      <c r="C191" s="507">
        <v>134.55000000000001</v>
      </c>
      <c r="D191" s="508">
        <v>133.08333333333334</v>
      </c>
      <c r="E191" s="508">
        <v>129.4666666666667</v>
      </c>
      <c r="F191" s="508">
        <v>124.38333333333335</v>
      </c>
      <c r="G191" s="508">
        <v>120.76666666666671</v>
      </c>
      <c r="H191" s="508">
        <v>138.16666666666669</v>
      </c>
      <c r="I191" s="508">
        <v>141.7833333333333</v>
      </c>
      <c r="J191" s="508">
        <v>146.86666666666667</v>
      </c>
      <c r="K191" s="507">
        <v>136.69999999999999</v>
      </c>
      <c r="L191" s="507">
        <v>128</v>
      </c>
      <c r="M191" s="507">
        <v>4.4310700000000001</v>
      </c>
    </row>
    <row r="192" spans="1:13">
      <c r="A192" s="254">
        <v>182</v>
      </c>
      <c r="B192" s="510" t="s">
        <v>773</v>
      </c>
      <c r="C192" s="507">
        <v>572.75</v>
      </c>
      <c r="D192" s="508">
        <v>574.19999999999993</v>
      </c>
      <c r="E192" s="508">
        <v>565.04999999999984</v>
      </c>
      <c r="F192" s="508">
        <v>557.34999999999991</v>
      </c>
      <c r="G192" s="508">
        <v>548.19999999999982</v>
      </c>
      <c r="H192" s="508">
        <v>581.89999999999986</v>
      </c>
      <c r="I192" s="508">
        <v>591.04999999999995</v>
      </c>
      <c r="J192" s="508">
        <v>598.74999999999989</v>
      </c>
      <c r="K192" s="507">
        <v>583.35</v>
      </c>
      <c r="L192" s="507">
        <v>566.5</v>
      </c>
      <c r="M192" s="507">
        <v>0.1208</v>
      </c>
    </row>
    <row r="193" spans="1:13">
      <c r="A193" s="254">
        <v>183</v>
      </c>
      <c r="B193" s="510" t="s">
        <v>372</v>
      </c>
      <c r="C193" s="507">
        <v>531.95000000000005</v>
      </c>
      <c r="D193" s="508">
        <v>541.31666666666672</v>
      </c>
      <c r="E193" s="508">
        <v>515.93333333333339</v>
      </c>
      <c r="F193" s="508">
        <v>499.91666666666663</v>
      </c>
      <c r="G193" s="508">
        <v>474.5333333333333</v>
      </c>
      <c r="H193" s="508">
        <v>557.33333333333348</v>
      </c>
      <c r="I193" s="508">
        <v>582.71666666666692</v>
      </c>
      <c r="J193" s="508">
        <v>598.73333333333358</v>
      </c>
      <c r="K193" s="507">
        <v>566.70000000000005</v>
      </c>
      <c r="L193" s="507">
        <v>525.29999999999995</v>
      </c>
      <c r="M193" s="507">
        <v>25.612300000000001</v>
      </c>
    </row>
    <row r="194" spans="1:13">
      <c r="A194" s="254">
        <v>184</v>
      </c>
      <c r="B194" s="510" t="s">
        <v>373</v>
      </c>
      <c r="C194" s="507">
        <v>63.85</v>
      </c>
      <c r="D194" s="508">
        <v>64.13333333333334</v>
      </c>
      <c r="E194" s="508">
        <v>62.566666666666677</v>
      </c>
      <c r="F194" s="508">
        <v>61.283333333333339</v>
      </c>
      <c r="G194" s="508">
        <v>59.716666666666676</v>
      </c>
      <c r="H194" s="508">
        <v>65.416666666666686</v>
      </c>
      <c r="I194" s="508">
        <v>66.983333333333348</v>
      </c>
      <c r="J194" s="508">
        <v>68.26666666666668</v>
      </c>
      <c r="K194" s="507">
        <v>65.7</v>
      </c>
      <c r="L194" s="507">
        <v>62.85</v>
      </c>
      <c r="M194" s="507">
        <v>29.155519999999999</v>
      </c>
    </row>
    <row r="195" spans="1:13">
      <c r="A195" s="254">
        <v>185</v>
      </c>
      <c r="B195" s="510" t="s">
        <v>374</v>
      </c>
      <c r="C195" s="507">
        <v>324.89999999999998</v>
      </c>
      <c r="D195" s="508">
        <v>326.93333333333334</v>
      </c>
      <c r="E195" s="508">
        <v>314.16666666666669</v>
      </c>
      <c r="F195" s="508">
        <v>303.43333333333334</v>
      </c>
      <c r="G195" s="508">
        <v>290.66666666666669</v>
      </c>
      <c r="H195" s="508">
        <v>337.66666666666669</v>
      </c>
      <c r="I195" s="508">
        <v>350.43333333333334</v>
      </c>
      <c r="J195" s="508">
        <v>361.16666666666669</v>
      </c>
      <c r="K195" s="507">
        <v>339.7</v>
      </c>
      <c r="L195" s="507">
        <v>316.2</v>
      </c>
      <c r="M195" s="507">
        <v>37.250210000000003</v>
      </c>
    </row>
    <row r="196" spans="1:13">
      <c r="A196" s="254">
        <v>186</v>
      </c>
      <c r="B196" s="510" t="s">
        <v>375</v>
      </c>
      <c r="C196" s="507">
        <v>109</v>
      </c>
      <c r="D196" s="508">
        <v>107.45</v>
      </c>
      <c r="E196" s="508">
        <v>100.5</v>
      </c>
      <c r="F196" s="508">
        <v>92</v>
      </c>
      <c r="G196" s="508">
        <v>85.05</v>
      </c>
      <c r="H196" s="508">
        <v>115.95</v>
      </c>
      <c r="I196" s="508">
        <v>122.90000000000002</v>
      </c>
      <c r="J196" s="508">
        <v>131.4</v>
      </c>
      <c r="K196" s="507">
        <v>114.4</v>
      </c>
      <c r="L196" s="507">
        <v>98.95</v>
      </c>
      <c r="M196" s="507">
        <v>56.093200000000003</v>
      </c>
    </row>
    <row r="197" spans="1:13">
      <c r="A197" s="254">
        <v>187</v>
      </c>
      <c r="B197" s="510" t="s">
        <v>376</v>
      </c>
      <c r="C197" s="507">
        <v>98.7</v>
      </c>
      <c r="D197" s="508">
        <v>101.11666666666667</v>
      </c>
      <c r="E197" s="508">
        <v>94.883333333333354</v>
      </c>
      <c r="F197" s="508">
        <v>91.066666666666677</v>
      </c>
      <c r="G197" s="508">
        <v>84.833333333333357</v>
      </c>
      <c r="H197" s="508">
        <v>104.93333333333335</v>
      </c>
      <c r="I197" s="508">
        <v>111.16666666666667</v>
      </c>
      <c r="J197" s="508">
        <v>114.98333333333335</v>
      </c>
      <c r="K197" s="507">
        <v>107.35</v>
      </c>
      <c r="L197" s="507">
        <v>97.3</v>
      </c>
      <c r="M197" s="507">
        <v>131.32458</v>
      </c>
    </row>
    <row r="198" spans="1:13">
      <c r="A198" s="254">
        <v>188</v>
      </c>
      <c r="B198" s="510" t="s">
        <v>246</v>
      </c>
      <c r="C198" s="507">
        <v>259.55</v>
      </c>
      <c r="D198" s="508">
        <v>257.63333333333333</v>
      </c>
      <c r="E198" s="508">
        <v>252.26666666666665</v>
      </c>
      <c r="F198" s="508">
        <v>244.98333333333332</v>
      </c>
      <c r="G198" s="508">
        <v>239.61666666666665</v>
      </c>
      <c r="H198" s="508">
        <v>264.91666666666663</v>
      </c>
      <c r="I198" s="508">
        <v>270.2833333333333</v>
      </c>
      <c r="J198" s="508">
        <v>277.56666666666666</v>
      </c>
      <c r="K198" s="507">
        <v>263</v>
      </c>
      <c r="L198" s="507">
        <v>250.35</v>
      </c>
      <c r="M198" s="507">
        <v>9.9636300000000002</v>
      </c>
    </row>
    <row r="199" spans="1:13">
      <c r="A199" s="254">
        <v>189</v>
      </c>
      <c r="B199" s="510" t="s">
        <v>377</v>
      </c>
      <c r="C199" s="507">
        <v>760.1</v>
      </c>
      <c r="D199" s="508">
        <v>757.43333333333339</v>
      </c>
      <c r="E199" s="508">
        <v>742.86666666666679</v>
      </c>
      <c r="F199" s="508">
        <v>725.63333333333344</v>
      </c>
      <c r="G199" s="508">
        <v>711.06666666666683</v>
      </c>
      <c r="H199" s="508">
        <v>774.66666666666674</v>
      </c>
      <c r="I199" s="508">
        <v>789.23333333333335</v>
      </c>
      <c r="J199" s="508">
        <v>806.4666666666667</v>
      </c>
      <c r="K199" s="507">
        <v>772</v>
      </c>
      <c r="L199" s="507">
        <v>740.2</v>
      </c>
      <c r="M199" s="507">
        <v>0.18753</v>
      </c>
    </row>
    <row r="200" spans="1:13">
      <c r="A200" s="254">
        <v>190</v>
      </c>
      <c r="B200" s="510" t="s">
        <v>247</v>
      </c>
      <c r="C200" s="507">
        <v>1427.5</v>
      </c>
      <c r="D200" s="508">
        <v>1438.1666666666667</v>
      </c>
      <c r="E200" s="508">
        <v>1410.3333333333335</v>
      </c>
      <c r="F200" s="508">
        <v>1393.1666666666667</v>
      </c>
      <c r="G200" s="508">
        <v>1365.3333333333335</v>
      </c>
      <c r="H200" s="508">
        <v>1455.3333333333335</v>
      </c>
      <c r="I200" s="508">
        <v>1483.166666666667</v>
      </c>
      <c r="J200" s="508">
        <v>1500.3333333333335</v>
      </c>
      <c r="K200" s="507">
        <v>1466</v>
      </c>
      <c r="L200" s="507">
        <v>1421</v>
      </c>
      <c r="M200" s="507">
        <v>1.8268800000000001</v>
      </c>
    </row>
    <row r="201" spans="1:13">
      <c r="A201" s="254">
        <v>191</v>
      </c>
      <c r="B201" s="510" t="s">
        <v>107</v>
      </c>
      <c r="C201" s="507">
        <v>953.75</v>
      </c>
      <c r="D201" s="508">
        <v>946.75</v>
      </c>
      <c r="E201" s="508">
        <v>935.6</v>
      </c>
      <c r="F201" s="508">
        <v>917.45</v>
      </c>
      <c r="G201" s="508">
        <v>906.30000000000007</v>
      </c>
      <c r="H201" s="508">
        <v>964.9</v>
      </c>
      <c r="I201" s="508">
        <v>976.05000000000007</v>
      </c>
      <c r="J201" s="508">
        <v>994.19999999999993</v>
      </c>
      <c r="K201" s="507">
        <v>957.9</v>
      </c>
      <c r="L201" s="507">
        <v>928.6</v>
      </c>
      <c r="M201" s="507">
        <v>67.155479999999997</v>
      </c>
    </row>
    <row r="202" spans="1:13">
      <c r="A202" s="254">
        <v>192</v>
      </c>
      <c r="B202" s="510" t="s">
        <v>248</v>
      </c>
      <c r="C202" s="507">
        <v>2934.1</v>
      </c>
      <c r="D202" s="508">
        <v>2927.0333333333328</v>
      </c>
      <c r="E202" s="508">
        <v>2899.1166666666659</v>
      </c>
      <c r="F202" s="508">
        <v>2864.1333333333332</v>
      </c>
      <c r="G202" s="508">
        <v>2836.2166666666662</v>
      </c>
      <c r="H202" s="508">
        <v>2962.0166666666655</v>
      </c>
      <c r="I202" s="508">
        <v>2989.9333333333325</v>
      </c>
      <c r="J202" s="508">
        <v>3024.9166666666652</v>
      </c>
      <c r="K202" s="507">
        <v>2954.95</v>
      </c>
      <c r="L202" s="507">
        <v>2892.05</v>
      </c>
      <c r="M202" s="507">
        <v>1.90913</v>
      </c>
    </row>
    <row r="203" spans="1:13">
      <c r="A203" s="254">
        <v>193</v>
      </c>
      <c r="B203" s="510" t="s">
        <v>109</v>
      </c>
      <c r="C203" s="507">
        <v>1568.2</v>
      </c>
      <c r="D203" s="508">
        <v>1568.8999999999999</v>
      </c>
      <c r="E203" s="508">
        <v>1550.2999999999997</v>
      </c>
      <c r="F203" s="508">
        <v>1532.3999999999999</v>
      </c>
      <c r="G203" s="508">
        <v>1513.7999999999997</v>
      </c>
      <c r="H203" s="508">
        <v>1586.7999999999997</v>
      </c>
      <c r="I203" s="508">
        <v>1605.3999999999996</v>
      </c>
      <c r="J203" s="508">
        <v>1623.2999999999997</v>
      </c>
      <c r="K203" s="507">
        <v>1587.5</v>
      </c>
      <c r="L203" s="507">
        <v>1551</v>
      </c>
      <c r="M203" s="507">
        <v>80.550190000000001</v>
      </c>
    </row>
    <row r="204" spans="1:13">
      <c r="A204" s="254">
        <v>194</v>
      </c>
      <c r="B204" s="510" t="s">
        <v>249</v>
      </c>
      <c r="C204" s="507">
        <v>720.8</v>
      </c>
      <c r="D204" s="508">
        <v>718.2833333333333</v>
      </c>
      <c r="E204" s="508">
        <v>708.76666666666665</v>
      </c>
      <c r="F204" s="508">
        <v>696.73333333333335</v>
      </c>
      <c r="G204" s="508">
        <v>687.2166666666667</v>
      </c>
      <c r="H204" s="508">
        <v>730.31666666666661</v>
      </c>
      <c r="I204" s="508">
        <v>739.83333333333326</v>
      </c>
      <c r="J204" s="508">
        <v>751.86666666666656</v>
      </c>
      <c r="K204" s="507">
        <v>727.8</v>
      </c>
      <c r="L204" s="507">
        <v>706.25</v>
      </c>
      <c r="M204" s="507">
        <v>24.469100000000001</v>
      </c>
    </row>
    <row r="205" spans="1:13">
      <c r="A205" s="254">
        <v>195</v>
      </c>
      <c r="B205" s="510" t="s">
        <v>382</v>
      </c>
      <c r="C205" s="507">
        <v>28.85</v>
      </c>
      <c r="D205" s="508">
        <v>29.133333333333336</v>
      </c>
      <c r="E205" s="508">
        <v>28.466666666666672</v>
      </c>
      <c r="F205" s="508">
        <v>28.083333333333336</v>
      </c>
      <c r="G205" s="508">
        <v>27.416666666666671</v>
      </c>
      <c r="H205" s="508">
        <v>29.516666666666673</v>
      </c>
      <c r="I205" s="508">
        <v>30.183333333333337</v>
      </c>
      <c r="J205" s="508">
        <v>30.566666666666674</v>
      </c>
      <c r="K205" s="507">
        <v>29.8</v>
      </c>
      <c r="L205" s="507">
        <v>28.75</v>
      </c>
      <c r="M205" s="507">
        <v>80.05292</v>
      </c>
    </row>
    <row r="206" spans="1:13">
      <c r="A206" s="254">
        <v>196</v>
      </c>
      <c r="B206" s="510" t="s">
        <v>378</v>
      </c>
      <c r="C206" s="507">
        <v>30.85</v>
      </c>
      <c r="D206" s="508">
        <v>31.100000000000005</v>
      </c>
      <c r="E206" s="508">
        <v>30.350000000000009</v>
      </c>
      <c r="F206" s="508">
        <v>29.850000000000005</v>
      </c>
      <c r="G206" s="508">
        <v>29.100000000000009</v>
      </c>
      <c r="H206" s="508">
        <v>31.600000000000009</v>
      </c>
      <c r="I206" s="508">
        <v>32.35</v>
      </c>
      <c r="J206" s="508">
        <v>32.850000000000009</v>
      </c>
      <c r="K206" s="507">
        <v>31.85</v>
      </c>
      <c r="L206" s="507">
        <v>30.6</v>
      </c>
      <c r="M206" s="507">
        <v>6.2311399999999999</v>
      </c>
    </row>
    <row r="207" spans="1:13">
      <c r="A207" s="254">
        <v>197</v>
      </c>
      <c r="B207" s="510" t="s">
        <v>379</v>
      </c>
      <c r="C207" s="507">
        <v>718.9</v>
      </c>
      <c r="D207" s="508">
        <v>717.9</v>
      </c>
      <c r="E207" s="508">
        <v>709.94999999999993</v>
      </c>
      <c r="F207" s="508">
        <v>701</v>
      </c>
      <c r="G207" s="508">
        <v>693.05</v>
      </c>
      <c r="H207" s="508">
        <v>726.84999999999991</v>
      </c>
      <c r="I207" s="508">
        <v>734.8</v>
      </c>
      <c r="J207" s="508">
        <v>743.74999999999989</v>
      </c>
      <c r="K207" s="507">
        <v>725.85</v>
      </c>
      <c r="L207" s="507">
        <v>708.95</v>
      </c>
      <c r="M207" s="507">
        <v>0.27645999999999998</v>
      </c>
    </row>
    <row r="208" spans="1:13">
      <c r="A208" s="254">
        <v>198</v>
      </c>
      <c r="B208" s="510" t="s">
        <v>105</v>
      </c>
      <c r="C208" s="507">
        <v>1143.95</v>
      </c>
      <c r="D208" s="508">
        <v>1141.9333333333334</v>
      </c>
      <c r="E208" s="508">
        <v>1120.0666666666668</v>
      </c>
      <c r="F208" s="508">
        <v>1096.1833333333334</v>
      </c>
      <c r="G208" s="508">
        <v>1074.3166666666668</v>
      </c>
      <c r="H208" s="508">
        <v>1165.8166666666668</v>
      </c>
      <c r="I208" s="508">
        <v>1187.6833333333336</v>
      </c>
      <c r="J208" s="508">
        <v>1211.5666666666668</v>
      </c>
      <c r="K208" s="507">
        <v>1163.8</v>
      </c>
      <c r="L208" s="507">
        <v>1118.05</v>
      </c>
      <c r="M208" s="507">
        <v>26.32084</v>
      </c>
    </row>
    <row r="209" spans="1:13">
      <c r="A209" s="254">
        <v>199</v>
      </c>
      <c r="B209" s="510" t="s">
        <v>380</v>
      </c>
      <c r="C209" s="507">
        <v>229.5</v>
      </c>
      <c r="D209" s="508">
        <v>229.83333333333334</v>
      </c>
      <c r="E209" s="508">
        <v>227.66666666666669</v>
      </c>
      <c r="F209" s="508">
        <v>225.83333333333334</v>
      </c>
      <c r="G209" s="508">
        <v>223.66666666666669</v>
      </c>
      <c r="H209" s="508">
        <v>231.66666666666669</v>
      </c>
      <c r="I209" s="508">
        <v>233.83333333333337</v>
      </c>
      <c r="J209" s="508">
        <v>235.66666666666669</v>
      </c>
      <c r="K209" s="507">
        <v>232</v>
      </c>
      <c r="L209" s="507">
        <v>228</v>
      </c>
      <c r="M209" s="507">
        <v>0.93974000000000002</v>
      </c>
    </row>
    <row r="210" spans="1:13">
      <c r="A210" s="254">
        <v>200</v>
      </c>
      <c r="B210" s="510" t="s">
        <v>381</v>
      </c>
      <c r="C210" s="507">
        <v>347.85</v>
      </c>
      <c r="D210" s="508">
        <v>346.45</v>
      </c>
      <c r="E210" s="508">
        <v>326.45</v>
      </c>
      <c r="F210" s="508">
        <v>305.05</v>
      </c>
      <c r="G210" s="508">
        <v>285.05</v>
      </c>
      <c r="H210" s="508">
        <v>367.84999999999997</v>
      </c>
      <c r="I210" s="508">
        <v>387.84999999999997</v>
      </c>
      <c r="J210" s="508">
        <v>409.24999999999994</v>
      </c>
      <c r="K210" s="507">
        <v>366.45</v>
      </c>
      <c r="L210" s="507">
        <v>325.05</v>
      </c>
      <c r="M210" s="507">
        <v>4.7055199999999999</v>
      </c>
    </row>
    <row r="211" spans="1:13">
      <c r="A211" s="254">
        <v>201</v>
      </c>
      <c r="B211" s="510" t="s">
        <v>110</v>
      </c>
      <c r="C211" s="507">
        <v>3476.4</v>
      </c>
      <c r="D211" s="508">
        <v>3439.2999999999997</v>
      </c>
      <c r="E211" s="508">
        <v>3388.5999999999995</v>
      </c>
      <c r="F211" s="508">
        <v>3300.7999999999997</v>
      </c>
      <c r="G211" s="508">
        <v>3250.0999999999995</v>
      </c>
      <c r="H211" s="508">
        <v>3527.0999999999995</v>
      </c>
      <c r="I211" s="508">
        <v>3577.7999999999993</v>
      </c>
      <c r="J211" s="508">
        <v>3665.5999999999995</v>
      </c>
      <c r="K211" s="507">
        <v>3490</v>
      </c>
      <c r="L211" s="507">
        <v>3351.5</v>
      </c>
      <c r="M211" s="507">
        <v>14.023199999999999</v>
      </c>
    </row>
    <row r="212" spans="1:13">
      <c r="A212" s="254">
        <v>202</v>
      </c>
      <c r="B212" s="510" t="s">
        <v>383</v>
      </c>
      <c r="C212" s="507">
        <v>47.85</v>
      </c>
      <c r="D212" s="508">
        <v>47.016666666666673</v>
      </c>
      <c r="E212" s="508">
        <v>44.583333333333343</v>
      </c>
      <c r="F212" s="508">
        <v>41.31666666666667</v>
      </c>
      <c r="G212" s="508">
        <v>38.88333333333334</v>
      </c>
      <c r="H212" s="508">
        <v>50.283333333333346</v>
      </c>
      <c r="I212" s="508">
        <v>52.716666666666669</v>
      </c>
      <c r="J212" s="508">
        <v>55.983333333333348</v>
      </c>
      <c r="K212" s="507">
        <v>49.45</v>
      </c>
      <c r="L212" s="507">
        <v>43.75</v>
      </c>
      <c r="M212" s="507">
        <v>490.10208999999998</v>
      </c>
    </row>
    <row r="213" spans="1:13">
      <c r="A213" s="254">
        <v>203</v>
      </c>
      <c r="B213" s="510" t="s">
        <v>112</v>
      </c>
      <c r="C213" s="507">
        <v>345.25</v>
      </c>
      <c r="D213" s="508">
        <v>344.43333333333334</v>
      </c>
      <c r="E213" s="508">
        <v>339.56666666666666</v>
      </c>
      <c r="F213" s="508">
        <v>333.88333333333333</v>
      </c>
      <c r="G213" s="508">
        <v>329.01666666666665</v>
      </c>
      <c r="H213" s="508">
        <v>350.11666666666667</v>
      </c>
      <c r="I213" s="508">
        <v>354.98333333333335</v>
      </c>
      <c r="J213" s="508">
        <v>360.66666666666669</v>
      </c>
      <c r="K213" s="507">
        <v>349.3</v>
      </c>
      <c r="L213" s="507">
        <v>338.75</v>
      </c>
      <c r="M213" s="507">
        <v>128.78208000000001</v>
      </c>
    </row>
    <row r="214" spans="1:13">
      <c r="A214" s="254">
        <v>204</v>
      </c>
      <c r="B214" s="510" t="s">
        <v>384</v>
      </c>
      <c r="C214" s="507">
        <v>1106.7</v>
      </c>
      <c r="D214" s="508">
        <v>1105.5</v>
      </c>
      <c r="E214" s="508">
        <v>1091.2</v>
      </c>
      <c r="F214" s="508">
        <v>1075.7</v>
      </c>
      <c r="G214" s="508">
        <v>1061.4000000000001</v>
      </c>
      <c r="H214" s="508">
        <v>1121</v>
      </c>
      <c r="I214" s="508">
        <v>1135.3000000000002</v>
      </c>
      <c r="J214" s="508">
        <v>1150.8</v>
      </c>
      <c r="K214" s="507">
        <v>1119.8</v>
      </c>
      <c r="L214" s="507">
        <v>1090</v>
      </c>
      <c r="M214" s="507">
        <v>4.5459899999999998</v>
      </c>
    </row>
    <row r="215" spans="1:13">
      <c r="A215" s="254">
        <v>205</v>
      </c>
      <c r="B215" s="510" t="s">
        <v>385</v>
      </c>
      <c r="C215" s="507">
        <v>150.30000000000001</v>
      </c>
      <c r="D215" s="508">
        <v>154.96666666666667</v>
      </c>
      <c r="E215" s="508">
        <v>144.78333333333333</v>
      </c>
      <c r="F215" s="508">
        <v>139.26666666666665</v>
      </c>
      <c r="G215" s="508">
        <v>129.08333333333331</v>
      </c>
      <c r="H215" s="508">
        <v>160.48333333333335</v>
      </c>
      <c r="I215" s="508">
        <v>170.66666666666669</v>
      </c>
      <c r="J215" s="508">
        <v>176.18333333333337</v>
      </c>
      <c r="K215" s="507">
        <v>165.15</v>
      </c>
      <c r="L215" s="507">
        <v>149.44999999999999</v>
      </c>
      <c r="M215" s="507">
        <v>187.49288999999999</v>
      </c>
    </row>
    <row r="216" spans="1:13">
      <c r="A216" s="254">
        <v>206</v>
      </c>
      <c r="B216" s="510" t="s">
        <v>113</v>
      </c>
      <c r="C216" s="507">
        <v>250.1</v>
      </c>
      <c r="D216" s="508">
        <v>252.03333333333333</v>
      </c>
      <c r="E216" s="508">
        <v>246.16666666666669</v>
      </c>
      <c r="F216" s="508">
        <v>242.23333333333335</v>
      </c>
      <c r="G216" s="508">
        <v>236.3666666666667</v>
      </c>
      <c r="H216" s="508">
        <v>255.96666666666667</v>
      </c>
      <c r="I216" s="508">
        <v>261.83333333333326</v>
      </c>
      <c r="J216" s="508">
        <v>265.76666666666665</v>
      </c>
      <c r="K216" s="507">
        <v>257.89999999999998</v>
      </c>
      <c r="L216" s="507">
        <v>248.1</v>
      </c>
      <c r="M216" s="507">
        <v>82.455870000000004</v>
      </c>
    </row>
    <row r="217" spans="1:13">
      <c r="A217" s="254">
        <v>207</v>
      </c>
      <c r="B217" s="510" t="s">
        <v>114</v>
      </c>
      <c r="C217" s="507">
        <v>2177.9499999999998</v>
      </c>
      <c r="D217" s="508">
        <v>2167.4666666666667</v>
      </c>
      <c r="E217" s="508">
        <v>2151.0333333333333</v>
      </c>
      <c r="F217" s="508">
        <v>2124.1166666666668</v>
      </c>
      <c r="G217" s="508">
        <v>2107.6833333333334</v>
      </c>
      <c r="H217" s="508">
        <v>2194.3833333333332</v>
      </c>
      <c r="I217" s="508">
        <v>2210.8166666666666</v>
      </c>
      <c r="J217" s="508">
        <v>2237.7333333333331</v>
      </c>
      <c r="K217" s="507">
        <v>2183.9</v>
      </c>
      <c r="L217" s="507">
        <v>2140.5500000000002</v>
      </c>
      <c r="M217" s="507">
        <v>20.951350000000001</v>
      </c>
    </row>
    <row r="218" spans="1:13">
      <c r="A218" s="254">
        <v>208</v>
      </c>
      <c r="B218" s="510" t="s">
        <v>250</v>
      </c>
      <c r="C218" s="507">
        <v>315.3</v>
      </c>
      <c r="D218" s="508">
        <v>313.3</v>
      </c>
      <c r="E218" s="508">
        <v>303.70000000000005</v>
      </c>
      <c r="F218" s="508">
        <v>292.10000000000002</v>
      </c>
      <c r="G218" s="508">
        <v>282.50000000000006</v>
      </c>
      <c r="H218" s="508">
        <v>324.90000000000003</v>
      </c>
      <c r="I218" s="508">
        <v>334.50000000000006</v>
      </c>
      <c r="J218" s="508">
        <v>346.1</v>
      </c>
      <c r="K218" s="507">
        <v>322.89999999999998</v>
      </c>
      <c r="L218" s="507">
        <v>301.7</v>
      </c>
      <c r="M218" s="507">
        <v>40.310339999999997</v>
      </c>
    </row>
    <row r="219" spans="1:13">
      <c r="A219" s="254">
        <v>209</v>
      </c>
      <c r="B219" s="510" t="s">
        <v>386</v>
      </c>
      <c r="C219" s="507">
        <v>45769.65</v>
      </c>
      <c r="D219" s="508">
        <v>45972.883333333331</v>
      </c>
      <c r="E219" s="508">
        <v>45346.766666666663</v>
      </c>
      <c r="F219" s="508">
        <v>44923.883333333331</v>
      </c>
      <c r="G219" s="508">
        <v>44297.766666666663</v>
      </c>
      <c r="H219" s="508">
        <v>46395.766666666663</v>
      </c>
      <c r="I219" s="508">
        <v>47021.883333333331</v>
      </c>
      <c r="J219" s="508">
        <v>47444.766666666663</v>
      </c>
      <c r="K219" s="507">
        <v>46599</v>
      </c>
      <c r="L219" s="507">
        <v>45550</v>
      </c>
      <c r="M219" s="507">
        <v>8.2100000000000006E-2</v>
      </c>
    </row>
    <row r="220" spans="1:13">
      <c r="A220" s="254">
        <v>210</v>
      </c>
      <c r="B220" s="510" t="s">
        <v>251</v>
      </c>
      <c r="C220" s="507">
        <v>52.7</v>
      </c>
      <c r="D220" s="508">
        <v>53.066666666666663</v>
      </c>
      <c r="E220" s="508">
        <v>51.233333333333327</v>
      </c>
      <c r="F220" s="508">
        <v>49.766666666666666</v>
      </c>
      <c r="G220" s="508">
        <v>47.93333333333333</v>
      </c>
      <c r="H220" s="508">
        <v>54.533333333333324</v>
      </c>
      <c r="I220" s="508">
        <v>56.366666666666667</v>
      </c>
      <c r="J220" s="508">
        <v>57.833333333333321</v>
      </c>
      <c r="K220" s="507">
        <v>54.9</v>
      </c>
      <c r="L220" s="507">
        <v>51.6</v>
      </c>
      <c r="M220" s="507">
        <v>105.794</v>
      </c>
    </row>
    <row r="221" spans="1:13">
      <c r="A221" s="254">
        <v>211</v>
      </c>
      <c r="B221" s="510" t="s">
        <v>108</v>
      </c>
      <c r="C221" s="507">
        <v>2564</v>
      </c>
      <c r="D221" s="508">
        <v>2573.4666666666667</v>
      </c>
      <c r="E221" s="508">
        <v>2531.9333333333334</v>
      </c>
      <c r="F221" s="508">
        <v>2499.8666666666668</v>
      </c>
      <c r="G221" s="508">
        <v>2458.3333333333335</v>
      </c>
      <c r="H221" s="508">
        <v>2605.5333333333333</v>
      </c>
      <c r="I221" s="508">
        <v>2647.0666666666671</v>
      </c>
      <c r="J221" s="508">
        <v>2679.1333333333332</v>
      </c>
      <c r="K221" s="507">
        <v>2615</v>
      </c>
      <c r="L221" s="507">
        <v>2541.4</v>
      </c>
      <c r="M221" s="507">
        <v>40.861339999999998</v>
      </c>
    </row>
    <row r="222" spans="1:13">
      <c r="A222" s="254">
        <v>212</v>
      </c>
      <c r="B222" s="510" t="s">
        <v>837</v>
      </c>
      <c r="C222" s="507">
        <v>279.25</v>
      </c>
      <c r="D222" s="508">
        <v>279.13333333333338</v>
      </c>
      <c r="E222" s="508">
        <v>275.81666666666678</v>
      </c>
      <c r="F222" s="508">
        <v>272.38333333333338</v>
      </c>
      <c r="G222" s="508">
        <v>269.06666666666678</v>
      </c>
      <c r="H222" s="508">
        <v>282.56666666666678</v>
      </c>
      <c r="I222" s="508">
        <v>285.88333333333338</v>
      </c>
      <c r="J222" s="508">
        <v>289.31666666666678</v>
      </c>
      <c r="K222" s="507">
        <v>282.45</v>
      </c>
      <c r="L222" s="507">
        <v>275.7</v>
      </c>
      <c r="M222" s="507">
        <v>1.6202700000000001</v>
      </c>
    </row>
    <row r="223" spans="1:13">
      <c r="A223" s="254">
        <v>213</v>
      </c>
      <c r="B223" s="510" t="s">
        <v>116</v>
      </c>
      <c r="C223" s="507">
        <v>610.5</v>
      </c>
      <c r="D223" s="508">
        <v>608.66666666666663</v>
      </c>
      <c r="E223" s="508">
        <v>600.83333333333326</v>
      </c>
      <c r="F223" s="508">
        <v>591.16666666666663</v>
      </c>
      <c r="G223" s="508">
        <v>583.33333333333326</v>
      </c>
      <c r="H223" s="508">
        <v>618.33333333333326</v>
      </c>
      <c r="I223" s="508">
        <v>626.16666666666652</v>
      </c>
      <c r="J223" s="508">
        <v>635.83333333333326</v>
      </c>
      <c r="K223" s="507">
        <v>616.5</v>
      </c>
      <c r="L223" s="507">
        <v>599</v>
      </c>
      <c r="M223" s="507">
        <v>240.51433</v>
      </c>
    </row>
    <row r="224" spans="1:13">
      <c r="A224" s="254">
        <v>214</v>
      </c>
      <c r="B224" s="510" t="s">
        <v>252</v>
      </c>
      <c r="C224" s="507">
        <v>1431.2</v>
      </c>
      <c r="D224" s="508">
        <v>1439.75</v>
      </c>
      <c r="E224" s="508">
        <v>1414.5</v>
      </c>
      <c r="F224" s="508">
        <v>1397.8</v>
      </c>
      <c r="G224" s="508">
        <v>1372.55</v>
      </c>
      <c r="H224" s="508">
        <v>1456.45</v>
      </c>
      <c r="I224" s="508">
        <v>1481.7</v>
      </c>
      <c r="J224" s="508">
        <v>1498.4</v>
      </c>
      <c r="K224" s="507">
        <v>1465</v>
      </c>
      <c r="L224" s="507">
        <v>1423.05</v>
      </c>
      <c r="M224" s="507">
        <v>4.5816800000000004</v>
      </c>
    </row>
    <row r="225" spans="1:13">
      <c r="A225" s="254">
        <v>215</v>
      </c>
      <c r="B225" s="510" t="s">
        <v>117</v>
      </c>
      <c r="C225" s="507">
        <v>477.15</v>
      </c>
      <c r="D225" s="508">
        <v>476.26666666666665</v>
      </c>
      <c r="E225" s="508">
        <v>472.38333333333333</v>
      </c>
      <c r="F225" s="508">
        <v>467.61666666666667</v>
      </c>
      <c r="G225" s="508">
        <v>463.73333333333335</v>
      </c>
      <c r="H225" s="508">
        <v>481.0333333333333</v>
      </c>
      <c r="I225" s="508">
        <v>484.91666666666663</v>
      </c>
      <c r="J225" s="508">
        <v>489.68333333333328</v>
      </c>
      <c r="K225" s="507">
        <v>480.15</v>
      </c>
      <c r="L225" s="507">
        <v>471.5</v>
      </c>
      <c r="M225" s="507">
        <v>13.89228</v>
      </c>
    </row>
    <row r="226" spans="1:13">
      <c r="A226" s="254">
        <v>216</v>
      </c>
      <c r="B226" s="510" t="s">
        <v>387</v>
      </c>
      <c r="C226" s="507">
        <v>405.9</v>
      </c>
      <c r="D226" s="508">
        <v>405.63333333333338</v>
      </c>
      <c r="E226" s="508">
        <v>402.86666666666679</v>
      </c>
      <c r="F226" s="508">
        <v>399.83333333333343</v>
      </c>
      <c r="G226" s="508">
        <v>397.06666666666683</v>
      </c>
      <c r="H226" s="508">
        <v>408.66666666666674</v>
      </c>
      <c r="I226" s="508">
        <v>411.43333333333328</v>
      </c>
      <c r="J226" s="508">
        <v>414.4666666666667</v>
      </c>
      <c r="K226" s="507">
        <v>408.4</v>
      </c>
      <c r="L226" s="507">
        <v>402.6</v>
      </c>
      <c r="M226" s="507">
        <v>3.4917799999999999</v>
      </c>
    </row>
    <row r="227" spans="1:13">
      <c r="A227" s="254">
        <v>217</v>
      </c>
      <c r="B227" s="510" t="s">
        <v>388</v>
      </c>
      <c r="C227" s="507">
        <v>2745.2</v>
      </c>
      <c r="D227" s="508">
        <v>2759.3166666666671</v>
      </c>
      <c r="E227" s="508">
        <v>2720.6333333333341</v>
      </c>
      <c r="F227" s="508">
        <v>2696.0666666666671</v>
      </c>
      <c r="G227" s="508">
        <v>2657.3833333333341</v>
      </c>
      <c r="H227" s="508">
        <v>2783.8833333333341</v>
      </c>
      <c r="I227" s="508">
        <v>2822.5666666666675</v>
      </c>
      <c r="J227" s="508">
        <v>2847.1333333333341</v>
      </c>
      <c r="K227" s="507">
        <v>2798</v>
      </c>
      <c r="L227" s="507">
        <v>2734.75</v>
      </c>
      <c r="M227" s="507">
        <v>0.21642</v>
      </c>
    </row>
    <row r="228" spans="1:13">
      <c r="A228" s="254">
        <v>218</v>
      </c>
      <c r="B228" s="510" t="s">
        <v>253</v>
      </c>
      <c r="C228" s="507">
        <v>31.45</v>
      </c>
      <c r="D228" s="508">
        <v>31.683333333333334</v>
      </c>
      <c r="E228" s="508">
        <v>31.016666666666666</v>
      </c>
      <c r="F228" s="508">
        <v>30.583333333333332</v>
      </c>
      <c r="G228" s="508">
        <v>29.916666666666664</v>
      </c>
      <c r="H228" s="508">
        <v>32.116666666666667</v>
      </c>
      <c r="I228" s="508">
        <v>32.783333333333331</v>
      </c>
      <c r="J228" s="508">
        <v>33.216666666666669</v>
      </c>
      <c r="K228" s="507">
        <v>32.35</v>
      </c>
      <c r="L228" s="507">
        <v>31.25</v>
      </c>
      <c r="M228" s="507">
        <v>114.36665000000001</v>
      </c>
    </row>
    <row r="229" spans="1:13">
      <c r="A229" s="254">
        <v>219</v>
      </c>
      <c r="B229" s="510" t="s">
        <v>119</v>
      </c>
      <c r="C229" s="507">
        <v>64.5</v>
      </c>
      <c r="D229" s="508">
        <v>64.333333333333329</v>
      </c>
      <c r="E229" s="508">
        <v>63.566666666666663</v>
      </c>
      <c r="F229" s="508">
        <v>62.633333333333333</v>
      </c>
      <c r="G229" s="508">
        <v>61.866666666666667</v>
      </c>
      <c r="H229" s="508">
        <v>65.266666666666652</v>
      </c>
      <c r="I229" s="508">
        <v>66.033333333333331</v>
      </c>
      <c r="J229" s="508">
        <v>66.966666666666654</v>
      </c>
      <c r="K229" s="507">
        <v>65.099999999999994</v>
      </c>
      <c r="L229" s="507">
        <v>63.4</v>
      </c>
      <c r="M229" s="507">
        <v>393.85820000000001</v>
      </c>
    </row>
    <row r="230" spans="1:13">
      <c r="A230" s="254">
        <v>220</v>
      </c>
      <c r="B230" s="510" t="s">
        <v>389</v>
      </c>
      <c r="C230" s="507">
        <v>54.5</v>
      </c>
      <c r="D230" s="508">
        <v>54.733333333333327</v>
      </c>
      <c r="E230" s="508">
        <v>53.866666666666653</v>
      </c>
      <c r="F230" s="508">
        <v>53.233333333333327</v>
      </c>
      <c r="G230" s="508">
        <v>52.366666666666653</v>
      </c>
      <c r="H230" s="508">
        <v>55.366666666666653</v>
      </c>
      <c r="I230" s="508">
        <v>56.233333333333327</v>
      </c>
      <c r="J230" s="508">
        <v>56.866666666666653</v>
      </c>
      <c r="K230" s="507">
        <v>55.6</v>
      </c>
      <c r="L230" s="507">
        <v>54.1</v>
      </c>
      <c r="M230" s="507">
        <v>54.38212</v>
      </c>
    </row>
    <row r="231" spans="1:13">
      <c r="A231" s="254">
        <v>221</v>
      </c>
      <c r="B231" s="510" t="s">
        <v>390</v>
      </c>
      <c r="C231" s="507">
        <v>1215.05</v>
      </c>
      <c r="D231" s="508">
        <v>1219.05</v>
      </c>
      <c r="E231" s="508">
        <v>1198.0999999999999</v>
      </c>
      <c r="F231" s="508">
        <v>1181.1499999999999</v>
      </c>
      <c r="G231" s="508">
        <v>1160.1999999999998</v>
      </c>
      <c r="H231" s="508">
        <v>1236</v>
      </c>
      <c r="I231" s="508">
        <v>1256.9500000000003</v>
      </c>
      <c r="J231" s="508">
        <v>1273.9000000000001</v>
      </c>
      <c r="K231" s="507">
        <v>1240</v>
      </c>
      <c r="L231" s="507">
        <v>1202.0999999999999</v>
      </c>
      <c r="M231" s="507">
        <v>0.19694999999999999</v>
      </c>
    </row>
    <row r="232" spans="1:13">
      <c r="A232" s="254">
        <v>222</v>
      </c>
      <c r="B232" s="510" t="s">
        <v>391</v>
      </c>
      <c r="C232" s="507">
        <v>284.8</v>
      </c>
      <c r="D232" s="508">
        <v>285.06666666666666</v>
      </c>
      <c r="E232" s="508">
        <v>280.73333333333335</v>
      </c>
      <c r="F232" s="508">
        <v>276.66666666666669</v>
      </c>
      <c r="G232" s="508">
        <v>272.33333333333337</v>
      </c>
      <c r="H232" s="508">
        <v>289.13333333333333</v>
      </c>
      <c r="I232" s="508">
        <v>293.4666666666667</v>
      </c>
      <c r="J232" s="508">
        <v>297.5333333333333</v>
      </c>
      <c r="K232" s="507">
        <v>289.39999999999998</v>
      </c>
      <c r="L232" s="507">
        <v>281</v>
      </c>
      <c r="M232" s="507">
        <v>5.6578499999999998</v>
      </c>
    </row>
    <row r="233" spans="1:13">
      <c r="A233" s="254">
        <v>223</v>
      </c>
      <c r="B233" s="510" t="s">
        <v>746</v>
      </c>
      <c r="C233" s="507">
        <v>1210.0999999999999</v>
      </c>
      <c r="D233" s="508">
        <v>1197.2333333333333</v>
      </c>
      <c r="E233" s="508">
        <v>1180.8166666666666</v>
      </c>
      <c r="F233" s="508">
        <v>1151.5333333333333</v>
      </c>
      <c r="G233" s="508">
        <v>1135.1166666666666</v>
      </c>
      <c r="H233" s="508">
        <v>1226.5166666666667</v>
      </c>
      <c r="I233" s="508">
        <v>1242.9333333333332</v>
      </c>
      <c r="J233" s="508">
        <v>1272.2166666666667</v>
      </c>
      <c r="K233" s="507">
        <v>1213.6500000000001</v>
      </c>
      <c r="L233" s="507">
        <v>1167.95</v>
      </c>
      <c r="M233" s="507">
        <v>0.26079999999999998</v>
      </c>
    </row>
    <row r="234" spans="1:13">
      <c r="A234" s="254">
        <v>224</v>
      </c>
      <c r="B234" s="510" t="s">
        <v>750</v>
      </c>
      <c r="C234" s="507">
        <v>658.05</v>
      </c>
      <c r="D234" s="508">
        <v>620.75</v>
      </c>
      <c r="E234" s="508">
        <v>583.45000000000005</v>
      </c>
      <c r="F234" s="508">
        <v>508.85</v>
      </c>
      <c r="G234" s="508">
        <v>471.55000000000007</v>
      </c>
      <c r="H234" s="508">
        <v>695.35</v>
      </c>
      <c r="I234" s="508">
        <v>732.65</v>
      </c>
      <c r="J234" s="508">
        <v>807.25</v>
      </c>
      <c r="K234" s="507">
        <v>658.05</v>
      </c>
      <c r="L234" s="507">
        <v>546.15</v>
      </c>
      <c r="M234" s="507">
        <v>33.243299999999998</v>
      </c>
    </row>
    <row r="235" spans="1:13">
      <c r="A235" s="254">
        <v>225</v>
      </c>
      <c r="B235" s="510" t="s">
        <v>392</v>
      </c>
      <c r="C235" s="507">
        <v>112.75</v>
      </c>
      <c r="D235" s="508">
        <v>111.45</v>
      </c>
      <c r="E235" s="508">
        <v>108.9</v>
      </c>
      <c r="F235" s="508">
        <v>105.05</v>
      </c>
      <c r="G235" s="508">
        <v>102.5</v>
      </c>
      <c r="H235" s="508">
        <v>115.30000000000001</v>
      </c>
      <c r="I235" s="508">
        <v>117.85</v>
      </c>
      <c r="J235" s="508">
        <v>121.70000000000002</v>
      </c>
      <c r="K235" s="507">
        <v>114</v>
      </c>
      <c r="L235" s="507">
        <v>107.6</v>
      </c>
      <c r="M235" s="507">
        <v>39.310070000000003</v>
      </c>
    </row>
    <row r="236" spans="1:13">
      <c r="A236" s="254">
        <v>226</v>
      </c>
      <c r="B236" s="510" t="s">
        <v>393</v>
      </c>
      <c r="C236" s="507">
        <v>97.9</v>
      </c>
      <c r="D236" s="508">
        <v>98.350000000000009</v>
      </c>
      <c r="E236" s="508">
        <v>96.050000000000011</v>
      </c>
      <c r="F236" s="508">
        <v>94.2</v>
      </c>
      <c r="G236" s="508">
        <v>91.9</v>
      </c>
      <c r="H236" s="508">
        <v>100.20000000000002</v>
      </c>
      <c r="I236" s="508">
        <v>102.5</v>
      </c>
      <c r="J236" s="508">
        <v>104.35000000000002</v>
      </c>
      <c r="K236" s="507">
        <v>100.65</v>
      </c>
      <c r="L236" s="507">
        <v>96.5</v>
      </c>
      <c r="M236" s="507">
        <v>41.867280000000001</v>
      </c>
    </row>
    <row r="237" spans="1:13">
      <c r="A237" s="254">
        <v>227</v>
      </c>
      <c r="B237" s="510" t="s">
        <v>126</v>
      </c>
      <c r="C237" s="507">
        <v>209.9</v>
      </c>
      <c r="D237" s="508">
        <v>209.06666666666669</v>
      </c>
      <c r="E237" s="508">
        <v>207.33333333333337</v>
      </c>
      <c r="F237" s="508">
        <v>204.76666666666668</v>
      </c>
      <c r="G237" s="508">
        <v>203.03333333333336</v>
      </c>
      <c r="H237" s="508">
        <v>211.63333333333338</v>
      </c>
      <c r="I237" s="508">
        <v>213.36666666666667</v>
      </c>
      <c r="J237" s="508">
        <v>215.93333333333339</v>
      </c>
      <c r="K237" s="507">
        <v>210.8</v>
      </c>
      <c r="L237" s="507">
        <v>206.5</v>
      </c>
      <c r="M237" s="507">
        <v>256.04169000000002</v>
      </c>
    </row>
    <row r="238" spans="1:13">
      <c r="A238" s="254">
        <v>228</v>
      </c>
      <c r="B238" s="510" t="s">
        <v>395</v>
      </c>
      <c r="C238" s="507">
        <v>130.9</v>
      </c>
      <c r="D238" s="508">
        <v>131.65</v>
      </c>
      <c r="E238" s="508">
        <v>129.30000000000001</v>
      </c>
      <c r="F238" s="508">
        <v>127.70000000000002</v>
      </c>
      <c r="G238" s="508">
        <v>125.35000000000002</v>
      </c>
      <c r="H238" s="508">
        <v>133.25</v>
      </c>
      <c r="I238" s="508">
        <v>135.59999999999997</v>
      </c>
      <c r="J238" s="508">
        <v>137.19999999999999</v>
      </c>
      <c r="K238" s="507">
        <v>134</v>
      </c>
      <c r="L238" s="507">
        <v>130.05000000000001</v>
      </c>
      <c r="M238" s="507">
        <v>21.987690000000001</v>
      </c>
    </row>
    <row r="239" spans="1:13">
      <c r="A239" s="254">
        <v>229</v>
      </c>
      <c r="B239" s="510" t="s">
        <v>396</v>
      </c>
      <c r="C239" s="507">
        <v>176.6</v>
      </c>
      <c r="D239" s="508">
        <v>177.68333333333331</v>
      </c>
      <c r="E239" s="508">
        <v>173.16666666666663</v>
      </c>
      <c r="F239" s="508">
        <v>169.73333333333332</v>
      </c>
      <c r="G239" s="508">
        <v>165.21666666666664</v>
      </c>
      <c r="H239" s="508">
        <v>181.11666666666662</v>
      </c>
      <c r="I239" s="508">
        <v>185.63333333333333</v>
      </c>
      <c r="J239" s="508">
        <v>189.06666666666661</v>
      </c>
      <c r="K239" s="507">
        <v>182.2</v>
      </c>
      <c r="L239" s="507">
        <v>174.25</v>
      </c>
      <c r="M239" s="507">
        <v>44.121960000000001</v>
      </c>
    </row>
    <row r="240" spans="1:13">
      <c r="A240" s="254">
        <v>230</v>
      </c>
      <c r="B240" s="510" t="s">
        <v>115</v>
      </c>
      <c r="C240" s="507">
        <v>229</v>
      </c>
      <c r="D240" s="508">
        <v>229.25</v>
      </c>
      <c r="E240" s="508">
        <v>223</v>
      </c>
      <c r="F240" s="508">
        <v>217</v>
      </c>
      <c r="G240" s="508">
        <v>210.75</v>
      </c>
      <c r="H240" s="508">
        <v>235.25</v>
      </c>
      <c r="I240" s="508">
        <v>241.5</v>
      </c>
      <c r="J240" s="508">
        <v>247.5</v>
      </c>
      <c r="K240" s="507">
        <v>235.5</v>
      </c>
      <c r="L240" s="507">
        <v>223.25</v>
      </c>
      <c r="M240" s="507">
        <v>262.94461999999999</v>
      </c>
    </row>
    <row r="241" spans="1:13">
      <c r="A241" s="254">
        <v>231</v>
      </c>
      <c r="B241" s="510" t="s">
        <v>397</v>
      </c>
      <c r="C241" s="507">
        <v>99.8</v>
      </c>
      <c r="D241" s="508">
        <v>98.95</v>
      </c>
      <c r="E241" s="508">
        <v>95.4</v>
      </c>
      <c r="F241" s="508">
        <v>91</v>
      </c>
      <c r="G241" s="508">
        <v>87.45</v>
      </c>
      <c r="H241" s="508">
        <v>103.35000000000001</v>
      </c>
      <c r="I241" s="508">
        <v>106.89999999999999</v>
      </c>
      <c r="J241" s="508">
        <v>111.30000000000001</v>
      </c>
      <c r="K241" s="507">
        <v>102.5</v>
      </c>
      <c r="L241" s="507">
        <v>94.55</v>
      </c>
      <c r="M241" s="507">
        <v>162.05769000000001</v>
      </c>
    </row>
    <row r="242" spans="1:13">
      <c r="A242" s="254">
        <v>232</v>
      </c>
      <c r="B242" s="510" t="s">
        <v>747</v>
      </c>
      <c r="C242" s="507">
        <v>8304.6</v>
      </c>
      <c r="D242" s="508">
        <v>8368.2999999999993</v>
      </c>
      <c r="E242" s="508">
        <v>8051.5999999999985</v>
      </c>
      <c r="F242" s="508">
        <v>7798.5999999999995</v>
      </c>
      <c r="G242" s="508">
        <v>7481.8999999999987</v>
      </c>
      <c r="H242" s="508">
        <v>8621.2999999999993</v>
      </c>
      <c r="I242" s="508">
        <v>8938</v>
      </c>
      <c r="J242" s="508">
        <v>9190.9999999999982</v>
      </c>
      <c r="K242" s="507">
        <v>8685</v>
      </c>
      <c r="L242" s="507">
        <v>8115.3</v>
      </c>
      <c r="M242" s="507">
        <v>1.77607</v>
      </c>
    </row>
    <row r="243" spans="1:13">
      <c r="A243" s="254">
        <v>233</v>
      </c>
      <c r="B243" s="510" t="s">
        <v>254</v>
      </c>
      <c r="C243" s="507">
        <v>137.85</v>
      </c>
      <c r="D243" s="508">
        <v>138.36666666666667</v>
      </c>
      <c r="E243" s="508">
        <v>135.88333333333335</v>
      </c>
      <c r="F243" s="508">
        <v>133.91666666666669</v>
      </c>
      <c r="G243" s="508">
        <v>131.43333333333337</v>
      </c>
      <c r="H243" s="508">
        <v>140.33333333333334</v>
      </c>
      <c r="I243" s="508">
        <v>142.81666666666669</v>
      </c>
      <c r="J243" s="508">
        <v>144.78333333333333</v>
      </c>
      <c r="K243" s="507">
        <v>140.85</v>
      </c>
      <c r="L243" s="507">
        <v>136.4</v>
      </c>
      <c r="M243" s="507">
        <v>26.944389999999999</v>
      </c>
    </row>
    <row r="244" spans="1:13">
      <c r="A244" s="254">
        <v>234</v>
      </c>
      <c r="B244" s="510" t="s">
        <v>398</v>
      </c>
      <c r="C244" s="507">
        <v>302.75</v>
      </c>
      <c r="D244" s="508">
        <v>303.31666666666666</v>
      </c>
      <c r="E244" s="508">
        <v>297.63333333333333</v>
      </c>
      <c r="F244" s="508">
        <v>292.51666666666665</v>
      </c>
      <c r="G244" s="508">
        <v>286.83333333333331</v>
      </c>
      <c r="H244" s="508">
        <v>308.43333333333334</v>
      </c>
      <c r="I244" s="508">
        <v>314.11666666666662</v>
      </c>
      <c r="J244" s="508">
        <v>319.23333333333335</v>
      </c>
      <c r="K244" s="507">
        <v>309</v>
      </c>
      <c r="L244" s="507">
        <v>298.2</v>
      </c>
      <c r="M244" s="507">
        <v>16.98434</v>
      </c>
    </row>
    <row r="245" spans="1:13">
      <c r="A245" s="254">
        <v>235</v>
      </c>
      <c r="B245" s="510" t="s">
        <v>255</v>
      </c>
      <c r="C245" s="507">
        <v>120.75</v>
      </c>
      <c r="D245" s="508">
        <v>121.28333333333335</v>
      </c>
      <c r="E245" s="508">
        <v>119.4666666666667</v>
      </c>
      <c r="F245" s="508">
        <v>118.18333333333335</v>
      </c>
      <c r="G245" s="508">
        <v>116.3666666666667</v>
      </c>
      <c r="H245" s="508">
        <v>122.56666666666669</v>
      </c>
      <c r="I245" s="508">
        <v>124.38333333333333</v>
      </c>
      <c r="J245" s="508">
        <v>125.66666666666669</v>
      </c>
      <c r="K245" s="507">
        <v>123.1</v>
      </c>
      <c r="L245" s="507">
        <v>120</v>
      </c>
      <c r="M245" s="507">
        <v>31.071950000000001</v>
      </c>
    </row>
    <row r="246" spans="1:13">
      <c r="A246" s="254">
        <v>236</v>
      </c>
      <c r="B246" s="510" t="s">
        <v>125</v>
      </c>
      <c r="C246" s="507">
        <v>102.2</v>
      </c>
      <c r="D246" s="508">
        <v>102.68333333333334</v>
      </c>
      <c r="E246" s="508">
        <v>101.26666666666668</v>
      </c>
      <c r="F246" s="508">
        <v>100.33333333333334</v>
      </c>
      <c r="G246" s="508">
        <v>98.916666666666686</v>
      </c>
      <c r="H246" s="508">
        <v>103.61666666666667</v>
      </c>
      <c r="I246" s="508">
        <v>105.03333333333333</v>
      </c>
      <c r="J246" s="508">
        <v>105.96666666666667</v>
      </c>
      <c r="K246" s="507">
        <v>104.1</v>
      </c>
      <c r="L246" s="507">
        <v>101.75</v>
      </c>
      <c r="M246" s="507">
        <v>457.20247000000001</v>
      </c>
    </row>
    <row r="247" spans="1:13">
      <c r="A247" s="254">
        <v>237</v>
      </c>
      <c r="B247" s="510" t="s">
        <v>399</v>
      </c>
      <c r="C247" s="507">
        <v>17.2</v>
      </c>
      <c r="D247" s="508">
        <v>17.416666666666668</v>
      </c>
      <c r="E247" s="508">
        <v>16.833333333333336</v>
      </c>
      <c r="F247" s="508">
        <v>16.466666666666669</v>
      </c>
      <c r="G247" s="508">
        <v>15.883333333333336</v>
      </c>
      <c r="H247" s="508">
        <v>17.783333333333335</v>
      </c>
      <c r="I247" s="508">
        <v>18.366666666666671</v>
      </c>
      <c r="J247" s="508">
        <v>18.733333333333334</v>
      </c>
      <c r="K247" s="507">
        <v>18</v>
      </c>
      <c r="L247" s="507">
        <v>17.05</v>
      </c>
      <c r="M247" s="507">
        <v>107.36660999999999</v>
      </c>
    </row>
    <row r="248" spans="1:13">
      <c r="A248" s="254">
        <v>238</v>
      </c>
      <c r="B248" s="510" t="s">
        <v>772</v>
      </c>
      <c r="C248" s="507">
        <v>1897.65</v>
      </c>
      <c r="D248" s="508">
        <v>1918.5666666666666</v>
      </c>
      <c r="E248" s="508">
        <v>1849.1333333333332</v>
      </c>
      <c r="F248" s="508">
        <v>1800.6166666666666</v>
      </c>
      <c r="G248" s="508">
        <v>1731.1833333333332</v>
      </c>
      <c r="H248" s="508">
        <v>1967.0833333333333</v>
      </c>
      <c r="I248" s="508">
        <v>2036.5166666666667</v>
      </c>
      <c r="J248" s="508">
        <v>2085.0333333333333</v>
      </c>
      <c r="K248" s="507">
        <v>1988</v>
      </c>
      <c r="L248" s="507">
        <v>1870.05</v>
      </c>
      <c r="M248" s="507">
        <v>55.592770000000002</v>
      </c>
    </row>
    <row r="249" spans="1:13">
      <c r="A249" s="254">
        <v>239</v>
      </c>
      <c r="B249" s="510" t="s">
        <v>748</v>
      </c>
      <c r="C249" s="507">
        <v>295.55</v>
      </c>
      <c r="D249" s="508">
        <v>295.93333333333334</v>
      </c>
      <c r="E249" s="508">
        <v>292.16666666666669</v>
      </c>
      <c r="F249" s="508">
        <v>288.78333333333336</v>
      </c>
      <c r="G249" s="508">
        <v>285.01666666666671</v>
      </c>
      <c r="H249" s="508">
        <v>299.31666666666666</v>
      </c>
      <c r="I249" s="508">
        <v>303.08333333333331</v>
      </c>
      <c r="J249" s="508">
        <v>306.46666666666664</v>
      </c>
      <c r="K249" s="507">
        <v>299.7</v>
      </c>
      <c r="L249" s="507">
        <v>292.55</v>
      </c>
      <c r="M249" s="507">
        <v>0.75702000000000003</v>
      </c>
    </row>
    <row r="250" spans="1:13">
      <c r="A250" s="254">
        <v>240</v>
      </c>
      <c r="B250" s="510" t="s">
        <v>120</v>
      </c>
      <c r="C250" s="507">
        <v>514.85</v>
      </c>
      <c r="D250" s="508">
        <v>510.45</v>
      </c>
      <c r="E250" s="508">
        <v>502.4</v>
      </c>
      <c r="F250" s="508">
        <v>489.95</v>
      </c>
      <c r="G250" s="508">
        <v>481.9</v>
      </c>
      <c r="H250" s="508">
        <v>522.9</v>
      </c>
      <c r="I250" s="508">
        <v>530.95000000000005</v>
      </c>
      <c r="J250" s="508">
        <v>543.4</v>
      </c>
      <c r="K250" s="507">
        <v>518.5</v>
      </c>
      <c r="L250" s="507">
        <v>498</v>
      </c>
      <c r="M250" s="507">
        <v>80.970219999999998</v>
      </c>
    </row>
    <row r="251" spans="1:13">
      <c r="A251" s="254">
        <v>241</v>
      </c>
      <c r="B251" s="510" t="s">
        <v>828</v>
      </c>
      <c r="C251" s="507">
        <v>257.5</v>
      </c>
      <c r="D251" s="508">
        <v>256.06666666666666</v>
      </c>
      <c r="E251" s="508">
        <v>252.83333333333331</v>
      </c>
      <c r="F251" s="508">
        <v>248.16666666666666</v>
      </c>
      <c r="G251" s="508">
        <v>244.93333333333331</v>
      </c>
      <c r="H251" s="508">
        <v>260.73333333333335</v>
      </c>
      <c r="I251" s="508">
        <v>263.9666666666667</v>
      </c>
      <c r="J251" s="508">
        <v>268.63333333333333</v>
      </c>
      <c r="K251" s="507">
        <v>259.3</v>
      </c>
      <c r="L251" s="507">
        <v>251.4</v>
      </c>
      <c r="M251" s="507">
        <v>37.240699999999997</v>
      </c>
    </row>
    <row r="252" spans="1:13">
      <c r="A252" s="254">
        <v>242</v>
      </c>
      <c r="B252" s="510" t="s">
        <v>122</v>
      </c>
      <c r="C252" s="507">
        <v>1073.3499999999999</v>
      </c>
      <c r="D252" s="508">
        <v>1073.2166666666665</v>
      </c>
      <c r="E252" s="508">
        <v>1060.133333333333</v>
      </c>
      <c r="F252" s="508">
        <v>1046.9166666666665</v>
      </c>
      <c r="G252" s="508">
        <v>1033.833333333333</v>
      </c>
      <c r="H252" s="508">
        <v>1086.4333333333329</v>
      </c>
      <c r="I252" s="508">
        <v>1099.5166666666664</v>
      </c>
      <c r="J252" s="508">
        <v>1112.7333333333329</v>
      </c>
      <c r="K252" s="507">
        <v>1086.3</v>
      </c>
      <c r="L252" s="507">
        <v>1060</v>
      </c>
      <c r="M252" s="507">
        <v>49.173450000000003</v>
      </c>
    </row>
    <row r="253" spans="1:13">
      <c r="A253" s="254">
        <v>243</v>
      </c>
      <c r="B253" s="510" t="s">
        <v>256</v>
      </c>
      <c r="C253" s="507">
        <v>4962.45</v>
      </c>
      <c r="D253" s="508">
        <v>4957</v>
      </c>
      <c r="E253" s="508">
        <v>4876</v>
      </c>
      <c r="F253" s="508">
        <v>4789.55</v>
      </c>
      <c r="G253" s="508">
        <v>4708.55</v>
      </c>
      <c r="H253" s="508">
        <v>5043.45</v>
      </c>
      <c r="I253" s="508">
        <v>5124.45</v>
      </c>
      <c r="J253" s="508">
        <v>5210.8999999999996</v>
      </c>
      <c r="K253" s="507">
        <v>5038</v>
      </c>
      <c r="L253" s="507">
        <v>4870.55</v>
      </c>
      <c r="M253" s="507">
        <v>5.1951999999999998</v>
      </c>
    </row>
    <row r="254" spans="1:13">
      <c r="A254" s="254">
        <v>244</v>
      </c>
      <c r="B254" s="510" t="s">
        <v>124</v>
      </c>
      <c r="C254" s="507">
        <v>1304.5</v>
      </c>
      <c r="D254" s="508">
        <v>1297.8999999999999</v>
      </c>
      <c r="E254" s="508">
        <v>1285.7999999999997</v>
      </c>
      <c r="F254" s="508">
        <v>1267.0999999999999</v>
      </c>
      <c r="G254" s="508">
        <v>1254.9999999999998</v>
      </c>
      <c r="H254" s="508">
        <v>1316.5999999999997</v>
      </c>
      <c r="I254" s="508">
        <v>1328.6999999999996</v>
      </c>
      <c r="J254" s="508">
        <v>1347.3999999999996</v>
      </c>
      <c r="K254" s="507">
        <v>1310</v>
      </c>
      <c r="L254" s="507">
        <v>1279.2</v>
      </c>
      <c r="M254" s="507">
        <v>104.61434</v>
      </c>
    </row>
    <row r="255" spans="1:13">
      <c r="A255" s="254">
        <v>245</v>
      </c>
      <c r="B255" s="510" t="s">
        <v>749</v>
      </c>
      <c r="C255" s="507">
        <v>742.45</v>
      </c>
      <c r="D255" s="508">
        <v>741.98333333333323</v>
      </c>
      <c r="E255" s="508">
        <v>735.46666666666647</v>
      </c>
      <c r="F255" s="508">
        <v>728.48333333333323</v>
      </c>
      <c r="G255" s="508">
        <v>721.96666666666647</v>
      </c>
      <c r="H255" s="508">
        <v>748.96666666666647</v>
      </c>
      <c r="I255" s="508">
        <v>755.48333333333312</v>
      </c>
      <c r="J255" s="508">
        <v>762.46666666666647</v>
      </c>
      <c r="K255" s="507">
        <v>748.5</v>
      </c>
      <c r="L255" s="507">
        <v>735</v>
      </c>
      <c r="M255" s="507">
        <v>0.21645</v>
      </c>
    </row>
    <row r="256" spans="1:13">
      <c r="A256" s="254">
        <v>246</v>
      </c>
      <c r="B256" s="510" t="s">
        <v>400</v>
      </c>
      <c r="C256" s="507">
        <v>316.05</v>
      </c>
      <c r="D256" s="508">
        <v>314.16666666666669</v>
      </c>
      <c r="E256" s="508">
        <v>311.78333333333336</v>
      </c>
      <c r="F256" s="508">
        <v>307.51666666666665</v>
      </c>
      <c r="G256" s="508">
        <v>305.13333333333333</v>
      </c>
      <c r="H256" s="508">
        <v>318.43333333333339</v>
      </c>
      <c r="I256" s="508">
        <v>320.81666666666672</v>
      </c>
      <c r="J256" s="508">
        <v>325.08333333333343</v>
      </c>
      <c r="K256" s="507">
        <v>316.55</v>
      </c>
      <c r="L256" s="507">
        <v>309.89999999999998</v>
      </c>
      <c r="M256" s="507">
        <v>3.66431</v>
      </c>
    </row>
    <row r="257" spans="1:13">
      <c r="A257" s="254">
        <v>247</v>
      </c>
      <c r="B257" s="510" t="s">
        <v>121</v>
      </c>
      <c r="C257" s="507">
        <v>1691.4</v>
      </c>
      <c r="D257" s="508">
        <v>1685.7666666666667</v>
      </c>
      <c r="E257" s="508">
        <v>1672.6333333333332</v>
      </c>
      <c r="F257" s="508">
        <v>1653.8666666666666</v>
      </c>
      <c r="G257" s="508">
        <v>1640.7333333333331</v>
      </c>
      <c r="H257" s="508">
        <v>1704.5333333333333</v>
      </c>
      <c r="I257" s="508">
        <v>1717.666666666667</v>
      </c>
      <c r="J257" s="508">
        <v>1736.4333333333334</v>
      </c>
      <c r="K257" s="507">
        <v>1698.9</v>
      </c>
      <c r="L257" s="507">
        <v>1667</v>
      </c>
      <c r="M257" s="507">
        <v>9.0727799999999998</v>
      </c>
    </row>
    <row r="258" spans="1:13">
      <c r="A258" s="254">
        <v>248</v>
      </c>
      <c r="B258" s="510" t="s">
        <v>257</v>
      </c>
      <c r="C258" s="507">
        <v>1907.05</v>
      </c>
      <c r="D258" s="508">
        <v>1895.8500000000001</v>
      </c>
      <c r="E258" s="508">
        <v>1862.7000000000003</v>
      </c>
      <c r="F258" s="508">
        <v>1818.3500000000001</v>
      </c>
      <c r="G258" s="508">
        <v>1785.2000000000003</v>
      </c>
      <c r="H258" s="508">
        <v>1940.2000000000003</v>
      </c>
      <c r="I258" s="508">
        <v>1973.3500000000004</v>
      </c>
      <c r="J258" s="508">
        <v>2017.7000000000003</v>
      </c>
      <c r="K258" s="507">
        <v>1929</v>
      </c>
      <c r="L258" s="507">
        <v>1851.5</v>
      </c>
      <c r="M258" s="507">
        <v>3.4525700000000001</v>
      </c>
    </row>
    <row r="259" spans="1:13">
      <c r="A259" s="254">
        <v>249</v>
      </c>
      <c r="B259" s="510" t="s">
        <v>401</v>
      </c>
      <c r="C259" s="507">
        <v>1206.6500000000001</v>
      </c>
      <c r="D259" s="508">
        <v>1190.55</v>
      </c>
      <c r="E259" s="508">
        <v>1157.0999999999999</v>
      </c>
      <c r="F259" s="508">
        <v>1107.55</v>
      </c>
      <c r="G259" s="508">
        <v>1074.0999999999999</v>
      </c>
      <c r="H259" s="508">
        <v>1240.0999999999999</v>
      </c>
      <c r="I259" s="508">
        <v>1273.5500000000002</v>
      </c>
      <c r="J259" s="508">
        <v>1323.1</v>
      </c>
      <c r="K259" s="507">
        <v>1224</v>
      </c>
      <c r="L259" s="507">
        <v>1141</v>
      </c>
      <c r="M259" s="507">
        <v>3.7231999999999998</v>
      </c>
    </row>
    <row r="260" spans="1:13">
      <c r="A260" s="254">
        <v>250</v>
      </c>
      <c r="B260" s="510" t="s">
        <v>402</v>
      </c>
      <c r="C260" s="507">
        <v>2631</v>
      </c>
      <c r="D260" s="508">
        <v>2645.7166666666667</v>
      </c>
      <c r="E260" s="508">
        <v>2607.2833333333333</v>
      </c>
      <c r="F260" s="508">
        <v>2583.5666666666666</v>
      </c>
      <c r="G260" s="508">
        <v>2545.1333333333332</v>
      </c>
      <c r="H260" s="508">
        <v>2669.4333333333334</v>
      </c>
      <c r="I260" s="508">
        <v>2707.8666666666668</v>
      </c>
      <c r="J260" s="508">
        <v>2731.5833333333335</v>
      </c>
      <c r="K260" s="507">
        <v>2684.15</v>
      </c>
      <c r="L260" s="507">
        <v>2622</v>
      </c>
      <c r="M260" s="507">
        <v>0.50478000000000001</v>
      </c>
    </row>
    <row r="261" spans="1:13">
      <c r="A261" s="254">
        <v>251</v>
      </c>
      <c r="B261" s="510" t="s">
        <v>403</v>
      </c>
      <c r="C261" s="507">
        <v>431.2</v>
      </c>
      <c r="D261" s="508">
        <v>422.90000000000003</v>
      </c>
      <c r="E261" s="508">
        <v>406.50000000000006</v>
      </c>
      <c r="F261" s="508">
        <v>381.8</v>
      </c>
      <c r="G261" s="508">
        <v>365.40000000000003</v>
      </c>
      <c r="H261" s="508">
        <v>447.60000000000008</v>
      </c>
      <c r="I261" s="508">
        <v>464.00000000000006</v>
      </c>
      <c r="J261" s="508">
        <v>488.7000000000001</v>
      </c>
      <c r="K261" s="507">
        <v>439.3</v>
      </c>
      <c r="L261" s="507">
        <v>398.2</v>
      </c>
      <c r="M261" s="507">
        <v>17.131350000000001</v>
      </c>
    </row>
    <row r="262" spans="1:13">
      <c r="A262" s="254">
        <v>252</v>
      </c>
      <c r="B262" s="510" t="s">
        <v>404</v>
      </c>
      <c r="C262" s="507">
        <v>160</v>
      </c>
      <c r="D262" s="508">
        <v>156.1</v>
      </c>
      <c r="E262" s="508">
        <v>150.29999999999998</v>
      </c>
      <c r="F262" s="508">
        <v>140.6</v>
      </c>
      <c r="G262" s="508">
        <v>134.79999999999998</v>
      </c>
      <c r="H262" s="508">
        <v>165.79999999999998</v>
      </c>
      <c r="I262" s="508">
        <v>171.6</v>
      </c>
      <c r="J262" s="508">
        <v>181.29999999999998</v>
      </c>
      <c r="K262" s="507">
        <v>161.9</v>
      </c>
      <c r="L262" s="507">
        <v>146.4</v>
      </c>
      <c r="M262" s="507">
        <v>52.209400000000002</v>
      </c>
    </row>
    <row r="263" spans="1:13">
      <c r="A263" s="254">
        <v>253</v>
      </c>
      <c r="B263" s="510" t="s">
        <v>405</v>
      </c>
      <c r="C263" s="507">
        <v>124.9</v>
      </c>
      <c r="D263" s="508">
        <v>125.16666666666667</v>
      </c>
      <c r="E263" s="508">
        <v>122.93333333333334</v>
      </c>
      <c r="F263" s="508">
        <v>120.96666666666667</v>
      </c>
      <c r="G263" s="508">
        <v>118.73333333333333</v>
      </c>
      <c r="H263" s="508">
        <v>127.13333333333334</v>
      </c>
      <c r="I263" s="508">
        <v>129.36666666666667</v>
      </c>
      <c r="J263" s="508">
        <v>131.33333333333334</v>
      </c>
      <c r="K263" s="507">
        <v>127.4</v>
      </c>
      <c r="L263" s="507">
        <v>123.2</v>
      </c>
      <c r="M263" s="507">
        <v>18.972370000000002</v>
      </c>
    </row>
    <row r="264" spans="1:13">
      <c r="A264" s="254">
        <v>254</v>
      </c>
      <c r="B264" s="510" t="s">
        <v>406</v>
      </c>
      <c r="C264" s="507">
        <v>92.65</v>
      </c>
      <c r="D264" s="508">
        <v>92.516666666666666</v>
      </c>
      <c r="E264" s="508">
        <v>91.933333333333337</v>
      </c>
      <c r="F264" s="508">
        <v>91.216666666666669</v>
      </c>
      <c r="G264" s="508">
        <v>90.63333333333334</v>
      </c>
      <c r="H264" s="508">
        <v>93.233333333333334</v>
      </c>
      <c r="I264" s="508">
        <v>93.816666666666677</v>
      </c>
      <c r="J264" s="508">
        <v>94.533333333333331</v>
      </c>
      <c r="K264" s="507">
        <v>93.1</v>
      </c>
      <c r="L264" s="507">
        <v>91.8</v>
      </c>
      <c r="M264" s="507">
        <v>10.42991</v>
      </c>
    </row>
    <row r="265" spans="1:13">
      <c r="A265" s="254">
        <v>255</v>
      </c>
      <c r="B265" s="510" t="s">
        <v>258</v>
      </c>
      <c r="C265" s="507">
        <v>86.2</v>
      </c>
      <c r="D265" s="508">
        <v>83.566666666666663</v>
      </c>
      <c r="E265" s="508">
        <v>78.633333333333326</v>
      </c>
      <c r="F265" s="508">
        <v>71.066666666666663</v>
      </c>
      <c r="G265" s="508">
        <v>66.133333333333326</v>
      </c>
      <c r="H265" s="508">
        <v>91.133333333333326</v>
      </c>
      <c r="I265" s="508">
        <v>96.066666666666663</v>
      </c>
      <c r="J265" s="508">
        <v>103.63333333333333</v>
      </c>
      <c r="K265" s="507">
        <v>88.5</v>
      </c>
      <c r="L265" s="507">
        <v>76</v>
      </c>
      <c r="M265" s="507">
        <v>379.18013999999999</v>
      </c>
    </row>
    <row r="266" spans="1:13">
      <c r="A266" s="254">
        <v>256</v>
      </c>
      <c r="B266" s="510" t="s">
        <v>128</v>
      </c>
      <c r="C266" s="507">
        <v>413.3</v>
      </c>
      <c r="D266" s="508">
        <v>409.75</v>
      </c>
      <c r="E266" s="508">
        <v>404.55</v>
      </c>
      <c r="F266" s="508">
        <v>395.8</v>
      </c>
      <c r="G266" s="508">
        <v>390.6</v>
      </c>
      <c r="H266" s="508">
        <v>418.5</v>
      </c>
      <c r="I266" s="508">
        <v>423.70000000000005</v>
      </c>
      <c r="J266" s="508">
        <v>432.45</v>
      </c>
      <c r="K266" s="507">
        <v>414.95</v>
      </c>
      <c r="L266" s="507">
        <v>401</v>
      </c>
      <c r="M266" s="507">
        <v>50.556649999999998</v>
      </c>
    </row>
    <row r="267" spans="1:13">
      <c r="A267" s="254">
        <v>257</v>
      </c>
      <c r="B267" s="510" t="s">
        <v>751</v>
      </c>
      <c r="C267" s="507">
        <v>89</v>
      </c>
      <c r="D267" s="508">
        <v>89.399999999999991</v>
      </c>
      <c r="E267" s="508">
        <v>87.899999999999977</v>
      </c>
      <c r="F267" s="508">
        <v>86.799999999999983</v>
      </c>
      <c r="G267" s="508">
        <v>85.299999999999969</v>
      </c>
      <c r="H267" s="508">
        <v>90.499999999999986</v>
      </c>
      <c r="I267" s="508">
        <v>92.000000000000014</v>
      </c>
      <c r="J267" s="508">
        <v>93.1</v>
      </c>
      <c r="K267" s="507">
        <v>90.9</v>
      </c>
      <c r="L267" s="507">
        <v>88.3</v>
      </c>
      <c r="M267" s="507">
        <v>2.0941399999999999</v>
      </c>
    </row>
    <row r="268" spans="1:13">
      <c r="A268" s="254">
        <v>258</v>
      </c>
      <c r="B268" s="510" t="s">
        <v>407</v>
      </c>
      <c r="C268" s="507">
        <v>57.25</v>
      </c>
      <c r="D268" s="508">
        <v>58.766666666666673</v>
      </c>
      <c r="E268" s="508">
        <v>54.133333333333347</v>
      </c>
      <c r="F268" s="508">
        <v>51.016666666666673</v>
      </c>
      <c r="G268" s="508">
        <v>46.383333333333347</v>
      </c>
      <c r="H268" s="508">
        <v>61.883333333333347</v>
      </c>
      <c r="I268" s="508">
        <v>66.51666666666668</v>
      </c>
      <c r="J268" s="508">
        <v>69.633333333333354</v>
      </c>
      <c r="K268" s="507">
        <v>63.4</v>
      </c>
      <c r="L268" s="507">
        <v>55.65</v>
      </c>
      <c r="M268" s="507">
        <v>27.025069999999999</v>
      </c>
    </row>
    <row r="269" spans="1:13">
      <c r="A269" s="254">
        <v>259</v>
      </c>
      <c r="B269" s="510" t="s">
        <v>408</v>
      </c>
      <c r="C269" s="507">
        <v>105.5</v>
      </c>
      <c r="D269" s="508">
        <v>102.39999999999999</v>
      </c>
      <c r="E269" s="508">
        <v>95.59999999999998</v>
      </c>
      <c r="F269" s="508">
        <v>85.699999999999989</v>
      </c>
      <c r="G269" s="508">
        <v>78.899999999999977</v>
      </c>
      <c r="H269" s="508">
        <v>112.29999999999998</v>
      </c>
      <c r="I269" s="508">
        <v>119.1</v>
      </c>
      <c r="J269" s="508">
        <v>129</v>
      </c>
      <c r="K269" s="507">
        <v>109.2</v>
      </c>
      <c r="L269" s="507">
        <v>92.5</v>
      </c>
      <c r="M269" s="507">
        <v>177.80690000000001</v>
      </c>
    </row>
    <row r="270" spans="1:13">
      <c r="A270" s="254">
        <v>260</v>
      </c>
      <c r="B270" s="510" t="s">
        <v>409</v>
      </c>
      <c r="C270" s="507">
        <v>28.9</v>
      </c>
      <c r="D270" s="508">
        <v>28.966666666666669</v>
      </c>
      <c r="E270" s="508">
        <v>28.683333333333337</v>
      </c>
      <c r="F270" s="508">
        <v>28.466666666666669</v>
      </c>
      <c r="G270" s="508">
        <v>28.183333333333337</v>
      </c>
      <c r="H270" s="508">
        <v>29.183333333333337</v>
      </c>
      <c r="I270" s="508">
        <v>29.466666666666669</v>
      </c>
      <c r="J270" s="508">
        <v>29.683333333333337</v>
      </c>
      <c r="K270" s="507">
        <v>29.25</v>
      </c>
      <c r="L270" s="507">
        <v>28.75</v>
      </c>
      <c r="M270" s="507">
        <v>15.65545</v>
      </c>
    </row>
    <row r="271" spans="1:13">
      <c r="A271" s="254">
        <v>261</v>
      </c>
      <c r="B271" s="510" t="s">
        <v>410</v>
      </c>
      <c r="C271" s="507">
        <v>68.900000000000006</v>
      </c>
      <c r="D271" s="508">
        <v>69.316666666666663</v>
      </c>
      <c r="E271" s="508">
        <v>68.133333333333326</v>
      </c>
      <c r="F271" s="508">
        <v>67.36666666666666</v>
      </c>
      <c r="G271" s="508">
        <v>66.183333333333323</v>
      </c>
      <c r="H271" s="508">
        <v>70.083333333333329</v>
      </c>
      <c r="I271" s="508">
        <v>71.266666666666666</v>
      </c>
      <c r="J271" s="508">
        <v>72.033333333333331</v>
      </c>
      <c r="K271" s="507">
        <v>70.5</v>
      </c>
      <c r="L271" s="507">
        <v>68.55</v>
      </c>
      <c r="M271" s="507">
        <v>10.102460000000001</v>
      </c>
    </row>
    <row r="272" spans="1:13">
      <c r="A272" s="254">
        <v>262</v>
      </c>
      <c r="B272" s="510" t="s">
        <v>411</v>
      </c>
      <c r="C272" s="507">
        <v>79.95</v>
      </c>
      <c r="D272" s="508">
        <v>80.11666666666666</v>
      </c>
      <c r="E272" s="508">
        <v>78.73333333333332</v>
      </c>
      <c r="F272" s="508">
        <v>77.516666666666666</v>
      </c>
      <c r="G272" s="508">
        <v>76.133333333333326</v>
      </c>
      <c r="H272" s="508">
        <v>81.333333333333314</v>
      </c>
      <c r="I272" s="508">
        <v>82.716666666666669</v>
      </c>
      <c r="J272" s="508">
        <v>83.933333333333309</v>
      </c>
      <c r="K272" s="507">
        <v>81.5</v>
      </c>
      <c r="L272" s="507">
        <v>78.900000000000006</v>
      </c>
      <c r="M272" s="507">
        <v>18.951560000000001</v>
      </c>
    </row>
    <row r="273" spans="1:13">
      <c r="A273" s="254">
        <v>263</v>
      </c>
      <c r="B273" s="510" t="s">
        <v>412</v>
      </c>
      <c r="C273" s="507">
        <v>122.4</v>
      </c>
      <c r="D273" s="508">
        <v>122.78333333333335</v>
      </c>
      <c r="E273" s="508">
        <v>121.16666666666669</v>
      </c>
      <c r="F273" s="508">
        <v>119.93333333333334</v>
      </c>
      <c r="G273" s="508">
        <v>118.31666666666668</v>
      </c>
      <c r="H273" s="508">
        <v>124.01666666666669</v>
      </c>
      <c r="I273" s="508">
        <v>125.63333333333334</v>
      </c>
      <c r="J273" s="508">
        <v>126.8666666666667</v>
      </c>
      <c r="K273" s="507">
        <v>124.4</v>
      </c>
      <c r="L273" s="507">
        <v>121.55</v>
      </c>
      <c r="M273" s="507">
        <v>2.68337</v>
      </c>
    </row>
    <row r="274" spans="1:13">
      <c r="A274" s="254">
        <v>264</v>
      </c>
      <c r="B274" s="510" t="s">
        <v>413</v>
      </c>
      <c r="C274" s="507">
        <v>70.05</v>
      </c>
      <c r="D274" s="508">
        <v>70.416666666666671</v>
      </c>
      <c r="E274" s="508">
        <v>69.38333333333334</v>
      </c>
      <c r="F274" s="508">
        <v>68.716666666666669</v>
      </c>
      <c r="G274" s="508">
        <v>67.683333333333337</v>
      </c>
      <c r="H274" s="508">
        <v>71.083333333333343</v>
      </c>
      <c r="I274" s="508">
        <v>72.116666666666674</v>
      </c>
      <c r="J274" s="508">
        <v>72.783333333333346</v>
      </c>
      <c r="K274" s="507">
        <v>71.45</v>
      </c>
      <c r="L274" s="507">
        <v>69.75</v>
      </c>
      <c r="M274" s="507">
        <v>5.0739700000000001</v>
      </c>
    </row>
    <row r="275" spans="1:13">
      <c r="A275" s="254">
        <v>265</v>
      </c>
      <c r="B275" s="510" t="s">
        <v>127</v>
      </c>
      <c r="C275" s="507">
        <v>338.3</v>
      </c>
      <c r="D275" s="508">
        <v>339.96666666666664</v>
      </c>
      <c r="E275" s="508">
        <v>333.68333333333328</v>
      </c>
      <c r="F275" s="508">
        <v>329.06666666666666</v>
      </c>
      <c r="G275" s="508">
        <v>322.7833333333333</v>
      </c>
      <c r="H275" s="508">
        <v>344.58333333333326</v>
      </c>
      <c r="I275" s="508">
        <v>350.86666666666667</v>
      </c>
      <c r="J275" s="508">
        <v>355.48333333333323</v>
      </c>
      <c r="K275" s="507">
        <v>346.25</v>
      </c>
      <c r="L275" s="507">
        <v>335.35</v>
      </c>
      <c r="M275" s="507">
        <v>76.873639999999995</v>
      </c>
    </row>
    <row r="276" spans="1:13">
      <c r="A276" s="254">
        <v>266</v>
      </c>
      <c r="B276" s="510" t="s">
        <v>414</v>
      </c>
      <c r="C276" s="507">
        <v>2801.8</v>
      </c>
      <c r="D276" s="508">
        <v>2785.5833333333335</v>
      </c>
      <c r="E276" s="508">
        <v>2733.2666666666669</v>
      </c>
      <c r="F276" s="508">
        <v>2664.7333333333336</v>
      </c>
      <c r="G276" s="508">
        <v>2612.416666666667</v>
      </c>
      <c r="H276" s="508">
        <v>2854.1166666666668</v>
      </c>
      <c r="I276" s="508">
        <v>2906.4333333333334</v>
      </c>
      <c r="J276" s="508">
        <v>2974.9666666666667</v>
      </c>
      <c r="K276" s="507">
        <v>2837.9</v>
      </c>
      <c r="L276" s="507">
        <v>2717.05</v>
      </c>
      <c r="M276" s="507">
        <v>0.37234</v>
      </c>
    </row>
    <row r="277" spans="1:13">
      <c r="A277" s="254">
        <v>267</v>
      </c>
      <c r="B277" s="510" t="s">
        <v>129</v>
      </c>
      <c r="C277" s="507">
        <v>3121.5</v>
      </c>
      <c r="D277" s="508">
        <v>3100.6833333333329</v>
      </c>
      <c r="E277" s="508">
        <v>3071.4666666666658</v>
      </c>
      <c r="F277" s="508">
        <v>3021.4333333333329</v>
      </c>
      <c r="G277" s="508">
        <v>2992.2166666666658</v>
      </c>
      <c r="H277" s="508">
        <v>3150.7166666666658</v>
      </c>
      <c r="I277" s="508">
        <v>3179.9333333333329</v>
      </c>
      <c r="J277" s="508">
        <v>3229.9666666666658</v>
      </c>
      <c r="K277" s="507">
        <v>3129.9</v>
      </c>
      <c r="L277" s="507">
        <v>3050.65</v>
      </c>
      <c r="M277" s="507">
        <v>6.3442299999999996</v>
      </c>
    </row>
    <row r="278" spans="1:13">
      <c r="A278" s="254">
        <v>268</v>
      </c>
      <c r="B278" s="510" t="s">
        <v>130</v>
      </c>
      <c r="C278" s="507">
        <v>965.45</v>
      </c>
      <c r="D278" s="508">
        <v>916.01666666666677</v>
      </c>
      <c r="E278" s="508">
        <v>859.93333333333351</v>
      </c>
      <c r="F278" s="508">
        <v>754.41666666666674</v>
      </c>
      <c r="G278" s="508">
        <v>698.33333333333348</v>
      </c>
      <c r="H278" s="508">
        <v>1021.5333333333335</v>
      </c>
      <c r="I278" s="508">
        <v>1077.6166666666668</v>
      </c>
      <c r="J278" s="508">
        <v>1183.1333333333337</v>
      </c>
      <c r="K278" s="507">
        <v>972.1</v>
      </c>
      <c r="L278" s="507">
        <v>810.5</v>
      </c>
      <c r="M278" s="507">
        <v>126.25353</v>
      </c>
    </row>
    <row r="279" spans="1:13">
      <c r="A279" s="254">
        <v>269</v>
      </c>
      <c r="B279" s="510" t="s">
        <v>415</v>
      </c>
      <c r="C279" s="507">
        <v>151.19999999999999</v>
      </c>
      <c r="D279" s="508">
        <v>151.31666666666666</v>
      </c>
      <c r="E279" s="508">
        <v>148.13333333333333</v>
      </c>
      <c r="F279" s="508">
        <v>145.06666666666666</v>
      </c>
      <c r="G279" s="508">
        <v>141.88333333333333</v>
      </c>
      <c r="H279" s="508">
        <v>154.38333333333333</v>
      </c>
      <c r="I279" s="508">
        <v>157.56666666666666</v>
      </c>
      <c r="J279" s="508">
        <v>160.63333333333333</v>
      </c>
      <c r="K279" s="507">
        <v>154.5</v>
      </c>
      <c r="L279" s="507">
        <v>148.25</v>
      </c>
      <c r="M279" s="507">
        <v>9.7958599999999993</v>
      </c>
    </row>
    <row r="280" spans="1:13">
      <c r="A280" s="254">
        <v>270</v>
      </c>
      <c r="B280" s="510" t="s">
        <v>417</v>
      </c>
      <c r="C280" s="507">
        <v>496.55</v>
      </c>
      <c r="D280" s="508">
        <v>496.5</v>
      </c>
      <c r="E280" s="508">
        <v>493</v>
      </c>
      <c r="F280" s="508">
        <v>489.45</v>
      </c>
      <c r="G280" s="508">
        <v>485.95</v>
      </c>
      <c r="H280" s="508">
        <v>500.05</v>
      </c>
      <c r="I280" s="508">
        <v>503.55</v>
      </c>
      <c r="J280" s="508">
        <v>507.1</v>
      </c>
      <c r="K280" s="507">
        <v>500</v>
      </c>
      <c r="L280" s="507">
        <v>492.95</v>
      </c>
      <c r="M280" s="507">
        <v>1.89438</v>
      </c>
    </row>
    <row r="281" spans="1:13">
      <c r="A281" s="254">
        <v>271</v>
      </c>
      <c r="B281" s="510" t="s">
        <v>418</v>
      </c>
      <c r="C281" s="507">
        <v>208.5</v>
      </c>
      <c r="D281" s="508">
        <v>208.58333333333334</v>
      </c>
      <c r="E281" s="508">
        <v>206.91666666666669</v>
      </c>
      <c r="F281" s="508">
        <v>205.33333333333334</v>
      </c>
      <c r="G281" s="508">
        <v>203.66666666666669</v>
      </c>
      <c r="H281" s="508">
        <v>210.16666666666669</v>
      </c>
      <c r="I281" s="508">
        <v>211.83333333333337</v>
      </c>
      <c r="J281" s="508">
        <v>213.41666666666669</v>
      </c>
      <c r="K281" s="507">
        <v>210.25</v>
      </c>
      <c r="L281" s="507">
        <v>207</v>
      </c>
      <c r="M281" s="507">
        <v>3.5946400000000001</v>
      </c>
    </row>
    <row r="282" spans="1:13">
      <c r="A282" s="254">
        <v>272</v>
      </c>
      <c r="B282" s="510" t="s">
        <v>419</v>
      </c>
      <c r="C282" s="507">
        <v>201.4</v>
      </c>
      <c r="D282" s="508">
        <v>200.1</v>
      </c>
      <c r="E282" s="508">
        <v>196.35</v>
      </c>
      <c r="F282" s="508">
        <v>191.3</v>
      </c>
      <c r="G282" s="508">
        <v>187.55</v>
      </c>
      <c r="H282" s="508">
        <v>205.14999999999998</v>
      </c>
      <c r="I282" s="508">
        <v>208.89999999999998</v>
      </c>
      <c r="J282" s="508">
        <v>213.94999999999996</v>
      </c>
      <c r="K282" s="507">
        <v>203.85</v>
      </c>
      <c r="L282" s="507">
        <v>195.05</v>
      </c>
      <c r="M282" s="507">
        <v>6.7490100000000002</v>
      </c>
    </row>
    <row r="283" spans="1:13">
      <c r="A283" s="254">
        <v>273</v>
      </c>
      <c r="B283" s="510" t="s">
        <v>752</v>
      </c>
      <c r="C283" s="507">
        <v>764.95</v>
      </c>
      <c r="D283" s="508">
        <v>753.68333333333339</v>
      </c>
      <c r="E283" s="508">
        <v>735.36666666666679</v>
      </c>
      <c r="F283" s="508">
        <v>705.78333333333342</v>
      </c>
      <c r="G283" s="508">
        <v>687.46666666666681</v>
      </c>
      <c r="H283" s="508">
        <v>783.26666666666677</v>
      </c>
      <c r="I283" s="508">
        <v>801.58333333333337</v>
      </c>
      <c r="J283" s="508">
        <v>831.16666666666674</v>
      </c>
      <c r="K283" s="507">
        <v>772</v>
      </c>
      <c r="L283" s="507">
        <v>724.1</v>
      </c>
      <c r="M283" s="507">
        <v>0.97963</v>
      </c>
    </row>
    <row r="284" spans="1:13">
      <c r="A284" s="254">
        <v>274</v>
      </c>
      <c r="B284" s="510" t="s">
        <v>420</v>
      </c>
      <c r="C284" s="507">
        <v>961.9</v>
      </c>
      <c r="D284" s="508">
        <v>957.2833333333333</v>
      </c>
      <c r="E284" s="508">
        <v>939.61666666666656</v>
      </c>
      <c r="F284" s="508">
        <v>917.33333333333326</v>
      </c>
      <c r="G284" s="508">
        <v>899.66666666666652</v>
      </c>
      <c r="H284" s="508">
        <v>979.56666666666661</v>
      </c>
      <c r="I284" s="508">
        <v>997.23333333333335</v>
      </c>
      <c r="J284" s="508">
        <v>1019.5166666666667</v>
      </c>
      <c r="K284" s="507">
        <v>974.95</v>
      </c>
      <c r="L284" s="507">
        <v>935</v>
      </c>
      <c r="M284" s="507">
        <v>3.2851400000000002</v>
      </c>
    </row>
    <row r="285" spans="1:13">
      <c r="A285" s="254">
        <v>275</v>
      </c>
      <c r="B285" s="510" t="s">
        <v>421</v>
      </c>
      <c r="C285" s="507">
        <v>391.3</v>
      </c>
      <c r="D285" s="508">
        <v>390.2</v>
      </c>
      <c r="E285" s="508">
        <v>386.4</v>
      </c>
      <c r="F285" s="508">
        <v>381.5</v>
      </c>
      <c r="G285" s="508">
        <v>377.7</v>
      </c>
      <c r="H285" s="508">
        <v>395.09999999999997</v>
      </c>
      <c r="I285" s="508">
        <v>398.90000000000003</v>
      </c>
      <c r="J285" s="508">
        <v>403.79999999999995</v>
      </c>
      <c r="K285" s="507">
        <v>394</v>
      </c>
      <c r="L285" s="507">
        <v>385.3</v>
      </c>
      <c r="M285" s="507">
        <v>2.0828600000000002</v>
      </c>
    </row>
    <row r="286" spans="1:13">
      <c r="A286" s="254">
        <v>276</v>
      </c>
      <c r="B286" s="510" t="s">
        <v>422</v>
      </c>
      <c r="C286" s="507">
        <v>571.04999999999995</v>
      </c>
      <c r="D286" s="508">
        <v>568.7833333333333</v>
      </c>
      <c r="E286" s="508">
        <v>564.61666666666656</v>
      </c>
      <c r="F286" s="508">
        <v>558.18333333333328</v>
      </c>
      <c r="G286" s="508">
        <v>554.01666666666654</v>
      </c>
      <c r="H286" s="508">
        <v>575.21666666666658</v>
      </c>
      <c r="I286" s="508">
        <v>579.38333333333333</v>
      </c>
      <c r="J286" s="508">
        <v>585.81666666666661</v>
      </c>
      <c r="K286" s="507">
        <v>572.95000000000005</v>
      </c>
      <c r="L286" s="507">
        <v>562.35</v>
      </c>
      <c r="M286" s="507">
        <v>0.93689</v>
      </c>
    </row>
    <row r="287" spans="1:13">
      <c r="A287" s="254">
        <v>277</v>
      </c>
      <c r="B287" s="510" t="s">
        <v>423</v>
      </c>
      <c r="C287" s="507">
        <v>67.900000000000006</v>
      </c>
      <c r="D287" s="508">
        <v>68.100000000000009</v>
      </c>
      <c r="E287" s="508">
        <v>67.500000000000014</v>
      </c>
      <c r="F287" s="508">
        <v>67.100000000000009</v>
      </c>
      <c r="G287" s="508">
        <v>66.500000000000014</v>
      </c>
      <c r="H287" s="508">
        <v>68.500000000000014</v>
      </c>
      <c r="I287" s="508">
        <v>69.100000000000009</v>
      </c>
      <c r="J287" s="508">
        <v>69.500000000000014</v>
      </c>
      <c r="K287" s="507">
        <v>68.7</v>
      </c>
      <c r="L287" s="507">
        <v>67.7</v>
      </c>
      <c r="M287" s="507">
        <v>14.17722</v>
      </c>
    </row>
    <row r="288" spans="1:13">
      <c r="A288" s="254">
        <v>278</v>
      </c>
      <c r="B288" s="510" t="s">
        <v>424</v>
      </c>
      <c r="C288" s="507">
        <v>59.2</v>
      </c>
      <c r="D288" s="508">
        <v>59.449999999999996</v>
      </c>
      <c r="E288" s="508">
        <v>58.499999999999993</v>
      </c>
      <c r="F288" s="508">
        <v>57.8</v>
      </c>
      <c r="G288" s="508">
        <v>56.849999999999994</v>
      </c>
      <c r="H288" s="508">
        <v>60.149999999999991</v>
      </c>
      <c r="I288" s="508">
        <v>61.099999999999994</v>
      </c>
      <c r="J288" s="508">
        <v>61.79999999999999</v>
      </c>
      <c r="K288" s="507">
        <v>60.4</v>
      </c>
      <c r="L288" s="507">
        <v>58.75</v>
      </c>
      <c r="M288" s="507">
        <v>10.617660000000001</v>
      </c>
    </row>
    <row r="289" spans="1:13">
      <c r="A289" s="254">
        <v>279</v>
      </c>
      <c r="B289" s="510" t="s">
        <v>425</v>
      </c>
      <c r="C289" s="507">
        <v>524.25</v>
      </c>
      <c r="D289" s="508">
        <v>526.05000000000007</v>
      </c>
      <c r="E289" s="508">
        <v>518.10000000000014</v>
      </c>
      <c r="F289" s="508">
        <v>511.95000000000005</v>
      </c>
      <c r="G289" s="508">
        <v>504.00000000000011</v>
      </c>
      <c r="H289" s="508">
        <v>532.20000000000016</v>
      </c>
      <c r="I289" s="508">
        <v>540.1500000000002</v>
      </c>
      <c r="J289" s="508">
        <v>546.30000000000018</v>
      </c>
      <c r="K289" s="507">
        <v>534</v>
      </c>
      <c r="L289" s="507">
        <v>519.9</v>
      </c>
      <c r="M289" s="507">
        <v>2.6626799999999999</v>
      </c>
    </row>
    <row r="290" spans="1:13">
      <c r="A290" s="254">
        <v>280</v>
      </c>
      <c r="B290" s="510" t="s">
        <v>426</v>
      </c>
      <c r="C290" s="507">
        <v>463.05</v>
      </c>
      <c r="D290" s="508">
        <v>463.58333333333331</v>
      </c>
      <c r="E290" s="508">
        <v>453.76666666666665</v>
      </c>
      <c r="F290" s="508">
        <v>444.48333333333335</v>
      </c>
      <c r="G290" s="508">
        <v>434.66666666666669</v>
      </c>
      <c r="H290" s="508">
        <v>472.86666666666662</v>
      </c>
      <c r="I290" s="508">
        <v>482.68333333333334</v>
      </c>
      <c r="J290" s="508">
        <v>491.96666666666658</v>
      </c>
      <c r="K290" s="507">
        <v>473.4</v>
      </c>
      <c r="L290" s="507">
        <v>454.3</v>
      </c>
      <c r="M290" s="507">
        <v>4.9359599999999997</v>
      </c>
    </row>
    <row r="291" spans="1:13">
      <c r="A291" s="254">
        <v>281</v>
      </c>
      <c r="B291" s="510" t="s">
        <v>427</v>
      </c>
      <c r="C291" s="507">
        <v>247.85</v>
      </c>
      <c r="D291" s="508">
        <v>247.18333333333331</v>
      </c>
      <c r="E291" s="508">
        <v>242.66666666666663</v>
      </c>
      <c r="F291" s="508">
        <v>237.48333333333332</v>
      </c>
      <c r="G291" s="508">
        <v>232.96666666666664</v>
      </c>
      <c r="H291" s="508">
        <v>252.36666666666662</v>
      </c>
      <c r="I291" s="508">
        <v>256.88333333333333</v>
      </c>
      <c r="J291" s="508">
        <v>262.06666666666661</v>
      </c>
      <c r="K291" s="507">
        <v>251.7</v>
      </c>
      <c r="L291" s="507">
        <v>242</v>
      </c>
      <c r="M291" s="507">
        <v>1.1615500000000001</v>
      </c>
    </row>
    <row r="292" spans="1:13">
      <c r="A292" s="254">
        <v>282</v>
      </c>
      <c r="B292" s="510" t="s">
        <v>131</v>
      </c>
      <c r="C292" s="507">
        <v>1844.65</v>
      </c>
      <c r="D292" s="508">
        <v>1844.3833333333332</v>
      </c>
      <c r="E292" s="508">
        <v>1820.3666666666663</v>
      </c>
      <c r="F292" s="508">
        <v>1796.083333333333</v>
      </c>
      <c r="G292" s="508">
        <v>1772.0666666666662</v>
      </c>
      <c r="H292" s="508">
        <v>1868.6666666666665</v>
      </c>
      <c r="I292" s="508">
        <v>1892.6833333333334</v>
      </c>
      <c r="J292" s="508">
        <v>1916.9666666666667</v>
      </c>
      <c r="K292" s="507">
        <v>1868.4</v>
      </c>
      <c r="L292" s="507">
        <v>1820.1</v>
      </c>
      <c r="M292" s="507">
        <v>38.371490000000001</v>
      </c>
    </row>
    <row r="293" spans="1:13">
      <c r="A293" s="254">
        <v>283</v>
      </c>
      <c r="B293" s="510" t="s">
        <v>132</v>
      </c>
      <c r="C293" s="507">
        <v>107</v>
      </c>
      <c r="D293" s="508">
        <v>107.63333333333333</v>
      </c>
      <c r="E293" s="508">
        <v>105.86666666666665</v>
      </c>
      <c r="F293" s="508">
        <v>104.73333333333332</v>
      </c>
      <c r="G293" s="508">
        <v>102.96666666666664</v>
      </c>
      <c r="H293" s="508">
        <v>108.76666666666665</v>
      </c>
      <c r="I293" s="508">
        <v>110.53333333333333</v>
      </c>
      <c r="J293" s="508">
        <v>111.66666666666666</v>
      </c>
      <c r="K293" s="507">
        <v>109.4</v>
      </c>
      <c r="L293" s="507">
        <v>106.5</v>
      </c>
      <c r="M293" s="507">
        <v>154.36767</v>
      </c>
    </row>
    <row r="294" spans="1:13">
      <c r="A294" s="254">
        <v>284</v>
      </c>
      <c r="B294" s="510" t="s">
        <v>259</v>
      </c>
      <c r="C294" s="507">
        <v>2729.8</v>
      </c>
      <c r="D294" s="508">
        <v>2685.0666666666671</v>
      </c>
      <c r="E294" s="508">
        <v>2609.733333333334</v>
      </c>
      <c r="F294" s="508">
        <v>2489.666666666667</v>
      </c>
      <c r="G294" s="508">
        <v>2414.3333333333339</v>
      </c>
      <c r="H294" s="508">
        <v>2805.1333333333341</v>
      </c>
      <c r="I294" s="508">
        <v>2880.4666666666672</v>
      </c>
      <c r="J294" s="508">
        <v>3000.5333333333342</v>
      </c>
      <c r="K294" s="507">
        <v>2760.4</v>
      </c>
      <c r="L294" s="507">
        <v>2565</v>
      </c>
      <c r="M294" s="507">
        <v>3.8540299999999998</v>
      </c>
    </row>
    <row r="295" spans="1:13">
      <c r="A295" s="254">
        <v>285</v>
      </c>
      <c r="B295" s="510" t="s">
        <v>133</v>
      </c>
      <c r="C295" s="507">
        <v>441.45</v>
      </c>
      <c r="D295" s="508">
        <v>439.73333333333335</v>
      </c>
      <c r="E295" s="508">
        <v>435.91666666666669</v>
      </c>
      <c r="F295" s="508">
        <v>430.38333333333333</v>
      </c>
      <c r="G295" s="508">
        <v>426.56666666666666</v>
      </c>
      <c r="H295" s="508">
        <v>445.26666666666671</v>
      </c>
      <c r="I295" s="508">
        <v>449.08333333333331</v>
      </c>
      <c r="J295" s="508">
        <v>454.61666666666673</v>
      </c>
      <c r="K295" s="507">
        <v>443.55</v>
      </c>
      <c r="L295" s="507">
        <v>434.2</v>
      </c>
      <c r="M295" s="507">
        <v>34.282470000000004</v>
      </c>
    </row>
    <row r="296" spans="1:13">
      <c r="A296" s="254">
        <v>286</v>
      </c>
      <c r="B296" s="510" t="s">
        <v>753</v>
      </c>
      <c r="C296" s="507">
        <v>222.2</v>
      </c>
      <c r="D296" s="508">
        <v>221.70000000000002</v>
      </c>
      <c r="E296" s="508">
        <v>218.50000000000003</v>
      </c>
      <c r="F296" s="508">
        <v>214.8</v>
      </c>
      <c r="G296" s="508">
        <v>211.60000000000002</v>
      </c>
      <c r="H296" s="508">
        <v>225.40000000000003</v>
      </c>
      <c r="I296" s="508">
        <v>228.60000000000002</v>
      </c>
      <c r="J296" s="508">
        <v>232.30000000000004</v>
      </c>
      <c r="K296" s="507">
        <v>224.9</v>
      </c>
      <c r="L296" s="507">
        <v>218</v>
      </c>
      <c r="M296" s="507">
        <v>1.0726199999999999</v>
      </c>
    </row>
    <row r="297" spans="1:13">
      <c r="A297" s="254">
        <v>287</v>
      </c>
      <c r="B297" s="510" t="s">
        <v>428</v>
      </c>
      <c r="C297" s="507">
        <v>6465.75</v>
      </c>
      <c r="D297" s="508">
        <v>6476.75</v>
      </c>
      <c r="E297" s="508">
        <v>6375</v>
      </c>
      <c r="F297" s="508">
        <v>6284.25</v>
      </c>
      <c r="G297" s="508">
        <v>6182.5</v>
      </c>
      <c r="H297" s="508">
        <v>6567.5</v>
      </c>
      <c r="I297" s="508">
        <v>6669.25</v>
      </c>
      <c r="J297" s="508">
        <v>6760</v>
      </c>
      <c r="K297" s="507">
        <v>6578.5</v>
      </c>
      <c r="L297" s="507">
        <v>6386</v>
      </c>
      <c r="M297" s="507">
        <v>0.12572</v>
      </c>
    </row>
    <row r="298" spans="1:13">
      <c r="A298" s="254">
        <v>288</v>
      </c>
      <c r="B298" s="510" t="s">
        <v>260</v>
      </c>
      <c r="C298" s="507">
        <v>3832.8</v>
      </c>
      <c r="D298" s="508">
        <v>3784.6</v>
      </c>
      <c r="E298" s="508">
        <v>3675.2</v>
      </c>
      <c r="F298" s="508">
        <v>3517.6</v>
      </c>
      <c r="G298" s="508">
        <v>3408.2</v>
      </c>
      <c r="H298" s="508">
        <v>3942.2</v>
      </c>
      <c r="I298" s="508">
        <v>4051.6000000000004</v>
      </c>
      <c r="J298" s="508">
        <v>4209.2</v>
      </c>
      <c r="K298" s="507">
        <v>3894</v>
      </c>
      <c r="L298" s="507">
        <v>3627</v>
      </c>
      <c r="M298" s="507">
        <v>3.9439899999999999</v>
      </c>
    </row>
    <row r="299" spans="1:13">
      <c r="A299" s="254">
        <v>289</v>
      </c>
      <c r="B299" s="510" t="s">
        <v>134</v>
      </c>
      <c r="C299" s="507">
        <v>1485.65</v>
      </c>
      <c r="D299" s="508">
        <v>1477.8166666666668</v>
      </c>
      <c r="E299" s="508">
        <v>1465.9833333333336</v>
      </c>
      <c r="F299" s="508">
        <v>1446.3166666666668</v>
      </c>
      <c r="G299" s="508">
        <v>1434.4833333333336</v>
      </c>
      <c r="H299" s="508">
        <v>1497.4833333333336</v>
      </c>
      <c r="I299" s="508">
        <v>1509.3166666666671</v>
      </c>
      <c r="J299" s="508">
        <v>1528.9833333333336</v>
      </c>
      <c r="K299" s="507">
        <v>1489.65</v>
      </c>
      <c r="L299" s="507">
        <v>1458.15</v>
      </c>
      <c r="M299" s="507">
        <v>20.894729999999999</v>
      </c>
    </row>
    <row r="300" spans="1:13">
      <c r="A300" s="254">
        <v>290</v>
      </c>
      <c r="B300" s="510" t="s">
        <v>429</v>
      </c>
      <c r="C300" s="507">
        <v>362.05</v>
      </c>
      <c r="D300" s="508">
        <v>363</v>
      </c>
      <c r="E300" s="508">
        <v>357.5</v>
      </c>
      <c r="F300" s="508">
        <v>352.95</v>
      </c>
      <c r="G300" s="508">
        <v>347.45</v>
      </c>
      <c r="H300" s="508">
        <v>367.55</v>
      </c>
      <c r="I300" s="508">
        <v>373.05</v>
      </c>
      <c r="J300" s="508">
        <v>377.6</v>
      </c>
      <c r="K300" s="507">
        <v>368.5</v>
      </c>
      <c r="L300" s="507">
        <v>358.45</v>
      </c>
      <c r="M300" s="507">
        <v>26.194489999999998</v>
      </c>
    </row>
    <row r="301" spans="1:13">
      <c r="A301" s="254">
        <v>291</v>
      </c>
      <c r="B301" s="510" t="s">
        <v>430</v>
      </c>
      <c r="C301" s="507">
        <v>40.549999999999997</v>
      </c>
      <c r="D301" s="508">
        <v>40.583333333333336</v>
      </c>
      <c r="E301" s="508">
        <v>40.166666666666671</v>
      </c>
      <c r="F301" s="508">
        <v>39.783333333333339</v>
      </c>
      <c r="G301" s="508">
        <v>39.366666666666674</v>
      </c>
      <c r="H301" s="508">
        <v>40.966666666666669</v>
      </c>
      <c r="I301" s="508">
        <v>41.38333333333334</v>
      </c>
      <c r="J301" s="508">
        <v>41.766666666666666</v>
      </c>
      <c r="K301" s="507">
        <v>41</v>
      </c>
      <c r="L301" s="507">
        <v>40.200000000000003</v>
      </c>
      <c r="M301" s="507">
        <v>9.0068000000000001</v>
      </c>
    </row>
    <row r="302" spans="1:13">
      <c r="A302" s="254">
        <v>292</v>
      </c>
      <c r="B302" s="510" t="s">
        <v>431</v>
      </c>
      <c r="C302" s="507">
        <v>1721.65</v>
      </c>
      <c r="D302" s="508">
        <v>1720.55</v>
      </c>
      <c r="E302" s="508">
        <v>1646.1</v>
      </c>
      <c r="F302" s="508">
        <v>1570.55</v>
      </c>
      <c r="G302" s="508">
        <v>1496.1</v>
      </c>
      <c r="H302" s="508">
        <v>1796.1</v>
      </c>
      <c r="I302" s="508">
        <v>1870.5500000000002</v>
      </c>
      <c r="J302" s="508">
        <v>1946.1</v>
      </c>
      <c r="K302" s="507">
        <v>1795</v>
      </c>
      <c r="L302" s="507">
        <v>1645</v>
      </c>
      <c r="M302" s="507">
        <v>1.9452799999999999</v>
      </c>
    </row>
    <row r="303" spans="1:13">
      <c r="A303" s="254">
        <v>293</v>
      </c>
      <c r="B303" s="510" t="s">
        <v>135</v>
      </c>
      <c r="C303" s="507">
        <v>1054.5999999999999</v>
      </c>
      <c r="D303" s="508">
        <v>1046.3333333333333</v>
      </c>
      <c r="E303" s="508">
        <v>1035.0666666666666</v>
      </c>
      <c r="F303" s="508">
        <v>1015.5333333333333</v>
      </c>
      <c r="G303" s="508">
        <v>1004.2666666666667</v>
      </c>
      <c r="H303" s="508">
        <v>1065.8666666666666</v>
      </c>
      <c r="I303" s="508">
        <v>1077.1333333333334</v>
      </c>
      <c r="J303" s="508">
        <v>1096.6666666666665</v>
      </c>
      <c r="K303" s="507">
        <v>1057.5999999999999</v>
      </c>
      <c r="L303" s="507">
        <v>1026.8</v>
      </c>
      <c r="M303" s="507">
        <v>20.724060000000001</v>
      </c>
    </row>
    <row r="304" spans="1:13">
      <c r="A304" s="254">
        <v>294</v>
      </c>
      <c r="B304" s="510" t="s">
        <v>432</v>
      </c>
      <c r="C304" s="507">
        <v>1758.05</v>
      </c>
      <c r="D304" s="508">
        <v>1756.4166666666667</v>
      </c>
      <c r="E304" s="508">
        <v>1741.5333333333335</v>
      </c>
      <c r="F304" s="508">
        <v>1725.0166666666669</v>
      </c>
      <c r="G304" s="508">
        <v>1710.1333333333337</v>
      </c>
      <c r="H304" s="508">
        <v>1772.9333333333334</v>
      </c>
      <c r="I304" s="508">
        <v>1787.8166666666666</v>
      </c>
      <c r="J304" s="508">
        <v>1804.3333333333333</v>
      </c>
      <c r="K304" s="507">
        <v>1771.3</v>
      </c>
      <c r="L304" s="507">
        <v>1739.9</v>
      </c>
      <c r="M304" s="507">
        <v>0.33040999999999998</v>
      </c>
    </row>
    <row r="305" spans="1:13">
      <c r="A305" s="254">
        <v>295</v>
      </c>
      <c r="B305" s="510" t="s">
        <v>433</v>
      </c>
      <c r="C305" s="507">
        <v>918</v>
      </c>
      <c r="D305" s="508">
        <v>935</v>
      </c>
      <c r="E305" s="508">
        <v>893</v>
      </c>
      <c r="F305" s="508">
        <v>868</v>
      </c>
      <c r="G305" s="508">
        <v>826</v>
      </c>
      <c r="H305" s="508">
        <v>960</v>
      </c>
      <c r="I305" s="508">
        <v>1002</v>
      </c>
      <c r="J305" s="508">
        <v>1027</v>
      </c>
      <c r="K305" s="507">
        <v>977</v>
      </c>
      <c r="L305" s="507">
        <v>910</v>
      </c>
      <c r="M305" s="507">
        <v>0.44007000000000002</v>
      </c>
    </row>
    <row r="306" spans="1:13">
      <c r="A306" s="254">
        <v>296</v>
      </c>
      <c r="B306" s="510" t="s">
        <v>434</v>
      </c>
      <c r="C306" s="507">
        <v>50.65</v>
      </c>
      <c r="D306" s="508">
        <v>49.466666666666661</v>
      </c>
      <c r="E306" s="508">
        <v>46.383333333333326</v>
      </c>
      <c r="F306" s="508">
        <v>42.116666666666667</v>
      </c>
      <c r="G306" s="508">
        <v>39.033333333333331</v>
      </c>
      <c r="H306" s="508">
        <v>53.73333333333332</v>
      </c>
      <c r="I306" s="508">
        <v>56.816666666666649</v>
      </c>
      <c r="J306" s="508">
        <v>61.083333333333314</v>
      </c>
      <c r="K306" s="507">
        <v>52.55</v>
      </c>
      <c r="L306" s="507">
        <v>45.2</v>
      </c>
      <c r="M306" s="507">
        <v>373.38236000000001</v>
      </c>
    </row>
    <row r="307" spans="1:13">
      <c r="A307" s="254">
        <v>297</v>
      </c>
      <c r="B307" s="510" t="s">
        <v>435</v>
      </c>
      <c r="C307" s="507">
        <v>171.6</v>
      </c>
      <c r="D307" s="508">
        <v>169.83333333333334</v>
      </c>
      <c r="E307" s="508">
        <v>161.76666666666668</v>
      </c>
      <c r="F307" s="508">
        <v>151.93333333333334</v>
      </c>
      <c r="G307" s="508">
        <v>143.86666666666667</v>
      </c>
      <c r="H307" s="508">
        <v>179.66666666666669</v>
      </c>
      <c r="I307" s="508">
        <v>187.73333333333335</v>
      </c>
      <c r="J307" s="508">
        <v>197.56666666666669</v>
      </c>
      <c r="K307" s="507">
        <v>177.9</v>
      </c>
      <c r="L307" s="507">
        <v>160</v>
      </c>
      <c r="M307" s="507">
        <v>62.200499999999998</v>
      </c>
    </row>
    <row r="308" spans="1:13">
      <c r="A308" s="254">
        <v>298</v>
      </c>
      <c r="B308" s="510" t="s">
        <v>146</v>
      </c>
      <c r="C308" s="507">
        <v>89680.4</v>
      </c>
      <c r="D308" s="508">
        <v>89467.116666666654</v>
      </c>
      <c r="E308" s="508">
        <v>88660.233333333308</v>
      </c>
      <c r="F308" s="508">
        <v>87640.066666666651</v>
      </c>
      <c r="G308" s="508">
        <v>86833.183333333305</v>
      </c>
      <c r="H308" s="508">
        <v>90487.283333333311</v>
      </c>
      <c r="I308" s="508">
        <v>91294.166666666642</v>
      </c>
      <c r="J308" s="508">
        <v>92314.333333333314</v>
      </c>
      <c r="K308" s="507">
        <v>90274</v>
      </c>
      <c r="L308" s="507">
        <v>88446.95</v>
      </c>
      <c r="M308" s="507">
        <v>0.34837000000000001</v>
      </c>
    </row>
    <row r="309" spans="1:13">
      <c r="A309" s="254">
        <v>299</v>
      </c>
      <c r="B309" s="510" t="s">
        <v>143</v>
      </c>
      <c r="C309" s="507">
        <v>1184.2</v>
      </c>
      <c r="D309" s="508">
        <v>1182.5500000000002</v>
      </c>
      <c r="E309" s="508">
        <v>1162.7000000000003</v>
      </c>
      <c r="F309" s="508">
        <v>1141.2</v>
      </c>
      <c r="G309" s="508">
        <v>1121.3500000000001</v>
      </c>
      <c r="H309" s="508">
        <v>1204.0500000000004</v>
      </c>
      <c r="I309" s="508">
        <v>1223.9000000000003</v>
      </c>
      <c r="J309" s="508">
        <v>1245.4000000000005</v>
      </c>
      <c r="K309" s="507">
        <v>1202.4000000000001</v>
      </c>
      <c r="L309" s="507">
        <v>1161.05</v>
      </c>
      <c r="M309" s="507">
        <v>5.9327699999999997</v>
      </c>
    </row>
    <row r="310" spans="1:13">
      <c r="A310" s="254">
        <v>300</v>
      </c>
      <c r="B310" s="510" t="s">
        <v>436</v>
      </c>
      <c r="C310" s="507">
        <v>3686.9</v>
      </c>
      <c r="D310" s="508">
        <v>3692.85</v>
      </c>
      <c r="E310" s="508">
        <v>3644.0499999999997</v>
      </c>
      <c r="F310" s="508">
        <v>3601.2</v>
      </c>
      <c r="G310" s="508">
        <v>3552.3999999999996</v>
      </c>
      <c r="H310" s="508">
        <v>3735.7</v>
      </c>
      <c r="I310" s="508">
        <v>3784.5</v>
      </c>
      <c r="J310" s="508">
        <v>3827.35</v>
      </c>
      <c r="K310" s="507">
        <v>3741.65</v>
      </c>
      <c r="L310" s="507">
        <v>3650</v>
      </c>
      <c r="M310" s="507">
        <v>7.0970000000000005E-2</v>
      </c>
    </row>
    <row r="311" spans="1:13">
      <c r="A311" s="254">
        <v>301</v>
      </c>
      <c r="B311" s="510" t="s">
        <v>437</v>
      </c>
      <c r="C311" s="507">
        <v>283.5</v>
      </c>
      <c r="D311" s="508">
        <v>285.06666666666666</v>
      </c>
      <c r="E311" s="508">
        <v>280.93333333333334</v>
      </c>
      <c r="F311" s="508">
        <v>278.36666666666667</v>
      </c>
      <c r="G311" s="508">
        <v>274.23333333333335</v>
      </c>
      <c r="H311" s="508">
        <v>287.63333333333333</v>
      </c>
      <c r="I311" s="508">
        <v>291.76666666666665</v>
      </c>
      <c r="J311" s="508">
        <v>294.33333333333331</v>
      </c>
      <c r="K311" s="507">
        <v>289.2</v>
      </c>
      <c r="L311" s="507">
        <v>282.5</v>
      </c>
      <c r="M311" s="507">
        <v>0.4738</v>
      </c>
    </row>
    <row r="312" spans="1:13">
      <c r="A312" s="254">
        <v>302</v>
      </c>
      <c r="B312" s="510" t="s">
        <v>137</v>
      </c>
      <c r="C312" s="507">
        <v>207.5</v>
      </c>
      <c r="D312" s="508">
        <v>207.38333333333333</v>
      </c>
      <c r="E312" s="508">
        <v>205.11666666666665</v>
      </c>
      <c r="F312" s="508">
        <v>202.73333333333332</v>
      </c>
      <c r="G312" s="508">
        <v>200.46666666666664</v>
      </c>
      <c r="H312" s="508">
        <v>209.76666666666665</v>
      </c>
      <c r="I312" s="508">
        <v>212.0333333333333</v>
      </c>
      <c r="J312" s="508">
        <v>214.41666666666666</v>
      </c>
      <c r="K312" s="507">
        <v>209.65</v>
      </c>
      <c r="L312" s="507">
        <v>205</v>
      </c>
      <c r="M312" s="507">
        <v>44.929020000000001</v>
      </c>
    </row>
    <row r="313" spans="1:13">
      <c r="A313" s="254">
        <v>303</v>
      </c>
      <c r="B313" s="510" t="s">
        <v>136</v>
      </c>
      <c r="C313" s="507">
        <v>860.05</v>
      </c>
      <c r="D313" s="508">
        <v>849.36666666666667</v>
      </c>
      <c r="E313" s="508">
        <v>830.73333333333335</v>
      </c>
      <c r="F313" s="508">
        <v>801.41666666666663</v>
      </c>
      <c r="G313" s="508">
        <v>782.7833333333333</v>
      </c>
      <c r="H313" s="508">
        <v>878.68333333333339</v>
      </c>
      <c r="I313" s="508">
        <v>897.31666666666683</v>
      </c>
      <c r="J313" s="508">
        <v>926.63333333333344</v>
      </c>
      <c r="K313" s="507">
        <v>868</v>
      </c>
      <c r="L313" s="507">
        <v>820.05</v>
      </c>
      <c r="M313" s="507">
        <v>97.060130000000001</v>
      </c>
    </row>
    <row r="314" spans="1:13">
      <c r="A314" s="254">
        <v>304</v>
      </c>
      <c r="B314" s="510" t="s">
        <v>438</v>
      </c>
      <c r="C314" s="507">
        <v>186.75</v>
      </c>
      <c r="D314" s="508">
        <v>185.25</v>
      </c>
      <c r="E314" s="508">
        <v>182</v>
      </c>
      <c r="F314" s="508">
        <v>177.25</v>
      </c>
      <c r="G314" s="508">
        <v>174</v>
      </c>
      <c r="H314" s="508">
        <v>190</v>
      </c>
      <c r="I314" s="508">
        <v>193.25</v>
      </c>
      <c r="J314" s="508">
        <v>198</v>
      </c>
      <c r="K314" s="507">
        <v>188.5</v>
      </c>
      <c r="L314" s="507">
        <v>180.5</v>
      </c>
      <c r="M314" s="507">
        <v>3.63483</v>
      </c>
    </row>
    <row r="315" spans="1:13">
      <c r="A315" s="254">
        <v>305</v>
      </c>
      <c r="B315" s="510" t="s">
        <v>439</v>
      </c>
      <c r="C315" s="507">
        <v>231.45</v>
      </c>
      <c r="D315" s="508">
        <v>231.75</v>
      </c>
      <c r="E315" s="508">
        <v>229.5</v>
      </c>
      <c r="F315" s="508">
        <v>227.55</v>
      </c>
      <c r="G315" s="508">
        <v>225.3</v>
      </c>
      <c r="H315" s="508">
        <v>233.7</v>
      </c>
      <c r="I315" s="508">
        <v>235.95</v>
      </c>
      <c r="J315" s="508">
        <v>237.89999999999998</v>
      </c>
      <c r="K315" s="507">
        <v>234</v>
      </c>
      <c r="L315" s="507">
        <v>229.8</v>
      </c>
      <c r="M315" s="507">
        <v>0.33301999999999998</v>
      </c>
    </row>
    <row r="316" spans="1:13">
      <c r="A316" s="254">
        <v>306</v>
      </c>
      <c r="B316" s="510" t="s">
        <v>440</v>
      </c>
      <c r="C316" s="507">
        <v>478.05</v>
      </c>
      <c r="D316" s="508">
        <v>479.65000000000003</v>
      </c>
      <c r="E316" s="508">
        <v>473.40000000000009</v>
      </c>
      <c r="F316" s="508">
        <v>468.75000000000006</v>
      </c>
      <c r="G316" s="508">
        <v>462.50000000000011</v>
      </c>
      <c r="H316" s="508">
        <v>484.30000000000007</v>
      </c>
      <c r="I316" s="508">
        <v>490.54999999999995</v>
      </c>
      <c r="J316" s="508">
        <v>495.20000000000005</v>
      </c>
      <c r="K316" s="507">
        <v>485.9</v>
      </c>
      <c r="L316" s="507">
        <v>475</v>
      </c>
      <c r="M316" s="507">
        <v>0.25803999999999999</v>
      </c>
    </row>
    <row r="317" spans="1:13">
      <c r="A317" s="254">
        <v>307</v>
      </c>
      <c r="B317" s="510" t="s">
        <v>138</v>
      </c>
      <c r="C317" s="507">
        <v>173.25</v>
      </c>
      <c r="D317" s="508">
        <v>174.76666666666665</v>
      </c>
      <c r="E317" s="508">
        <v>171.48333333333329</v>
      </c>
      <c r="F317" s="508">
        <v>169.71666666666664</v>
      </c>
      <c r="G317" s="508">
        <v>166.43333333333328</v>
      </c>
      <c r="H317" s="508">
        <v>176.5333333333333</v>
      </c>
      <c r="I317" s="508">
        <v>179.81666666666666</v>
      </c>
      <c r="J317" s="508">
        <v>181.58333333333331</v>
      </c>
      <c r="K317" s="507">
        <v>178.05</v>
      </c>
      <c r="L317" s="507">
        <v>173</v>
      </c>
      <c r="M317" s="507">
        <v>46.345239999999997</v>
      </c>
    </row>
    <row r="318" spans="1:13">
      <c r="A318" s="254">
        <v>308</v>
      </c>
      <c r="B318" s="510" t="s">
        <v>261</v>
      </c>
      <c r="C318" s="507">
        <v>43.65</v>
      </c>
      <c r="D318" s="508">
        <v>44.35</v>
      </c>
      <c r="E318" s="508">
        <v>42.6</v>
      </c>
      <c r="F318" s="508">
        <v>41.55</v>
      </c>
      <c r="G318" s="508">
        <v>39.799999999999997</v>
      </c>
      <c r="H318" s="508">
        <v>45.400000000000006</v>
      </c>
      <c r="I318" s="508">
        <v>47.150000000000006</v>
      </c>
      <c r="J318" s="508">
        <v>48.20000000000001</v>
      </c>
      <c r="K318" s="507">
        <v>46.1</v>
      </c>
      <c r="L318" s="507">
        <v>43.3</v>
      </c>
      <c r="M318" s="507">
        <v>83.178539999999998</v>
      </c>
    </row>
    <row r="319" spans="1:13">
      <c r="A319" s="254">
        <v>309</v>
      </c>
      <c r="B319" s="510" t="s">
        <v>139</v>
      </c>
      <c r="C319" s="507">
        <v>406.7</v>
      </c>
      <c r="D319" s="508">
        <v>405.25</v>
      </c>
      <c r="E319" s="508">
        <v>402.45</v>
      </c>
      <c r="F319" s="508">
        <v>398.2</v>
      </c>
      <c r="G319" s="508">
        <v>395.4</v>
      </c>
      <c r="H319" s="508">
        <v>409.5</v>
      </c>
      <c r="I319" s="508">
        <v>412.29999999999995</v>
      </c>
      <c r="J319" s="508">
        <v>416.55</v>
      </c>
      <c r="K319" s="507">
        <v>408.05</v>
      </c>
      <c r="L319" s="507">
        <v>401</v>
      </c>
      <c r="M319" s="507">
        <v>24.14479</v>
      </c>
    </row>
    <row r="320" spans="1:13">
      <c r="A320" s="254">
        <v>310</v>
      </c>
      <c r="B320" s="510" t="s">
        <v>140</v>
      </c>
      <c r="C320" s="507">
        <v>7214.1</v>
      </c>
      <c r="D320" s="508">
        <v>7159.7</v>
      </c>
      <c r="E320" s="508">
        <v>7084.4</v>
      </c>
      <c r="F320" s="508">
        <v>6954.7</v>
      </c>
      <c r="G320" s="508">
        <v>6879.4</v>
      </c>
      <c r="H320" s="508">
        <v>7289.4</v>
      </c>
      <c r="I320" s="508">
        <v>7364.7000000000007</v>
      </c>
      <c r="J320" s="508">
        <v>7494.4</v>
      </c>
      <c r="K320" s="507">
        <v>7235</v>
      </c>
      <c r="L320" s="507">
        <v>7030</v>
      </c>
      <c r="M320" s="507">
        <v>13.952959999999999</v>
      </c>
    </row>
    <row r="321" spans="1:13">
      <c r="A321" s="254">
        <v>311</v>
      </c>
      <c r="B321" s="510" t="s">
        <v>142</v>
      </c>
      <c r="C321" s="507">
        <v>892.95</v>
      </c>
      <c r="D321" s="508">
        <v>888.98333333333323</v>
      </c>
      <c r="E321" s="508">
        <v>871.96666666666647</v>
      </c>
      <c r="F321" s="508">
        <v>850.98333333333323</v>
      </c>
      <c r="G321" s="508">
        <v>833.96666666666647</v>
      </c>
      <c r="H321" s="508">
        <v>909.96666666666647</v>
      </c>
      <c r="I321" s="508">
        <v>926.98333333333312</v>
      </c>
      <c r="J321" s="508">
        <v>947.96666666666647</v>
      </c>
      <c r="K321" s="507">
        <v>906</v>
      </c>
      <c r="L321" s="507">
        <v>868</v>
      </c>
      <c r="M321" s="507">
        <v>24.063310000000001</v>
      </c>
    </row>
    <row r="322" spans="1:13">
      <c r="A322" s="254">
        <v>312</v>
      </c>
      <c r="B322" s="510" t="s">
        <v>441</v>
      </c>
      <c r="C322" s="507">
        <v>1932.2</v>
      </c>
      <c r="D322" s="508">
        <v>1934.4333333333332</v>
      </c>
      <c r="E322" s="508">
        <v>1888.8666666666663</v>
      </c>
      <c r="F322" s="508">
        <v>1845.5333333333331</v>
      </c>
      <c r="G322" s="508">
        <v>1799.9666666666662</v>
      </c>
      <c r="H322" s="508">
        <v>1977.7666666666664</v>
      </c>
      <c r="I322" s="508">
        <v>2023.3333333333335</v>
      </c>
      <c r="J322" s="508">
        <v>2066.6666666666665</v>
      </c>
      <c r="K322" s="507">
        <v>1980</v>
      </c>
      <c r="L322" s="507">
        <v>1891.1</v>
      </c>
      <c r="M322" s="507">
        <v>2.7721900000000002</v>
      </c>
    </row>
    <row r="323" spans="1:13">
      <c r="A323" s="254">
        <v>313</v>
      </c>
      <c r="B323" s="510" t="s">
        <v>144</v>
      </c>
      <c r="C323" s="507">
        <v>1734.75</v>
      </c>
      <c r="D323" s="508">
        <v>1706.9166666666667</v>
      </c>
      <c r="E323" s="508">
        <v>1663.9333333333334</v>
      </c>
      <c r="F323" s="508">
        <v>1593.1166666666666</v>
      </c>
      <c r="G323" s="508">
        <v>1550.1333333333332</v>
      </c>
      <c r="H323" s="508">
        <v>1777.7333333333336</v>
      </c>
      <c r="I323" s="508">
        <v>1820.7166666666667</v>
      </c>
      <c r="J323" s="508">
        <v>1891.5333333333338</v>
      </c>
      <c r="K323" s="507">
        <v>1749.9</v>
      </c>
      <c r="L323" s="507">
        <v>1636.1</v>
      </c>
      <c r="M323" s="507">
        <v>14.0068</v>
      </c>
    </row>
    <row r="324" spans="1:13">
      <c r="A324" s="254">
        <v>314</v>
      </c>
      <c r="B324" s="510" t="s">
        <v>442</v>
      </c>
      <c r="C324" s="507">
        <v>108.1</v>
      </c>
      <c r="D324" s="508">
        <v>108.2</v>
      </c>
      <c r="E324" s="508">
        <v>105.9</v>
      </c>
      <c r="F324" s="508">
        <v>103.7</v>
      </c>
      <c r="G324" s="508">
        <v>101.4</v>
      </c>
      <c r="H324" s="508">
        <v>110.4</v>
      </c>
      <c r="I324" s="508">
        <v>112.69999999999999</v>
      </c>
      <c r="J324" s="508">
        <v>114.9</v>
      </c>
      <c r="K324" s="507">
        <v>110.5</v>
      </c>
      <c r="L324" s="507">
        <v>106</v>
      </c>
      <c r="M324" s="507">
        <v>13.37571</v>
      </c>
    </row>
    <row r="325" spans="1:13">
      <c r="A325" s="254">
        <v>315</v>
      </c>
      <c r="B325" s="510" t="s">
        <v>443</v>
      </c>
      <c r="C325" s="507">
        <v>562.70000000000005</v>
      </c>
      <c r="D325" s="508">
        <v>564.25</v>
      </c>
      <c r="E325" s="508">
        <v>554.5</v>
      </c>
      <c r="F325" s="508">
        <v>546.29999999999995</v>
      </c>
      <c r="G325" s="508">
        <v>536.54999999999995</v>
      </c>
      <c r="H325" s="508">
        <v>572.45000000000005</v>
      </c>
      <c r="I325" s="508">
        <v>582.20000000000005</v>
      </c>
      <c r="J325" s="508">
        <v>590.40000000000009</v>
      </c>
      <c r="K325" s="507">
        <v>574</v>
      </c>
      <c r="L325" s="507">
        <v>556.04999999999995</v>
      </c>
      <c r="M325" s="507">
        <v>0.66930000000000001</v>
      </c>
    </row>
    <row r="326" spans="1:13">
      <c r="A326" s="254">
        <v>316</v>
      </c>
      <c r="B326" s="510" t="s">
        <v>754</v>
      </c>
      <c r="C326" s="507">
        <v>201.3</v>
      </c>
      <c r="D326" s="508">
        <v>200.83333333333334</v>
      </c>
      <c r="E326" s="508">
        <v>196.9666666666667</v>
      </c>
      <c r="F326" s="508">
        <v>192.63333333333335</v>
      </c>
      <c r="G326" s="508">
        <v>188.76666666666671</v>
      </c>
      <c r="H326" s="508">
        <v>205.16666666666669</v>
      </c>
      <c r="I326" s="508">
        <v>209.0333333333333</v>
      </c>
      <c r="J326" s="508">
        <v>213.36666666666667</v>
      </c>
      <c r="K326" s="507">
        <v>204.7</v>
      </c>
      <c r="L326" s="507">
        <v>196.5</v>
      </c>
      <c r="M326" s="507">
        <v>27.056889999999999</v>
      </c>
    </row>
    <row r="327" spans="1:13">
      <c r="A327" s="254">
        <v>317</v>
      </c>
      <c r="B327" s="510" t="s">
        <v>145</v>
      </c>
      <c r="C327" s="507">
        <v>232.6</v>
      </c>
      <c r="D327" s="508">
        <v>231.45000000000002</v>
      </c>
      <c r="E327" s="508">
        <v>227.30000000000004</v>
      </c>
      <c r="F327" s="508">
        <v>222.00000000000003</v>
      </c>
      <c r="G327" s="508">
        <v>217.85000000000005</v>
      </c>
      <c r="H327" s="508">
        <v>236.75000000000003</v>
      </c>
      <c r="I327" s="508">
        <v>240.9</v>
      </c>
      <c r="J327" s="508">
        <v>246.20000000000002</v>
      </c>
      <c r="K327" s="507">
        <v>235.6</v>
      </c>
      <c r="L327" s="507">
        <v>226.15</v>
      </c>
      <c r="M327" s="507">
        <v>228.02026000000001</v>
      </c>
    </row>
    <row r="328" spans="1:13">
      <c r="A328" s="254">
        <v>318</v>
      </c>
      <c r="B328" s="510" t="s">
        <v>444</v>
      </c>
      <c r="C328" s="507">
        <v>610.20000000000005</v>
      </c>
      <c r="D328" s="508">
        <v>610.43333333333339</v>
      </c>
      <c r="E328" s="508">
        <v>605.86666666666679</v>
      </c>
      <c r="F328" s="508">
        <v>601.53333333333342</v>
      </c>
      <c r="G328" s="508">
        <v>596.96666666666681</v>
      </c>
      <c r="H328" s="508">
        <v>614.76666666666677</v>
      </c>
      <c r="I328" s="508">
        <v>619.33333333333337</v>
      </c>
      <c r="J328" s="508">
        <v>623.66666666666674</v>
      </c>
      <c r="K328" s="507">
        <v>615</v>
      </c>
      <c r="L328" s="507">
        <v>606.1</v>
      </c>
      <c r="M328" s="507">
        <v>1.2005999999999999</v>
      </c>
    </row>
    <row r="329" spans="1:13">
      <c r="A329" s="254">
        <v>319</v>
      </c>
      <c r="B329" s="510" t="s">
        <v>262</v>
      </c>
      <c r="C329" s="507">
        <v>1688.05</v>
      </c>
      <c r="D329" s="508">
        <v>1673.7833333333335</v>
      </c>
      <c r="E329" s="508">
        <v>1632.5666666666671</v>
      </c>
      <c r="F329" s="508">
        <v>1577.0833333333335</v>
      </c>
      <c r="G329" s="508">
        <v>1535.866666666667</v>
      </c>
      <c r="H329" s="508">
        <v>1729.2666666666671</v>
      </c>
      <c r="I329" s="508">
        <v>1770.4833333333338</v>
      </c>
      <c r="J329" s="508">
        <v>1825.9666666666672</v>
      </c>
      <c r="K329" s="507">
        <v>1715</v>
      </c>
      <c r="L329" s="507">
        <v>1618.3</v>
      </c>
      <c r="M329" s="507">
        <v>5.68161</v>
      </c>
    </row>
    <row r="330" spans="1:13">
      <c r="A330" s="254">
        <v>320</v>
      </c>
      <c r="B330" s="510" t="s">
        <v>445</v>
      </c>
      <c r="C330" s="507">
        <v>1502.65</v>
      </c>
      <c r="D330" s="508">
        <v>1506.55</v>
      </c>
      <c r="E330" s="508">
        <v>1492.1</v>
      </c>
      <c r="F330" s="508">
        <v>1481.55</v>
      </c>
      <c r="G330" s="508">
        <v>1467.1</v>
      </c>
      <c r="H330" s="508">
        <v>1517.1</v>
      </c>
      <c r="I330" s="508">
        <v>1531.5500000000002</v>
      </c>
      <c r="J330" s="508">
        <v>1542.1</v>
      </c>
      <c r="K330" s="507">
        <v>1521</v>
      </c>
      <c r="L330" s="507">
        <v>1496</v>
      </c>
      <c r="M330" s="507">
        <v>2.10276</v>
      </c>
    </row>
    <row r="331" spans="1:13">
      <c r="A331" s="254">
        <v>321</v>
      </c>
      <c r="B331" s="510" t="s">
        <v>147</v>
      </c>
      <c r="C331" s="507">
        <v>1310.9</v>
      </c>
      <c r="D331" s="508">
        <v>1312.8166666666666</v>
      </c>
      <c r="E331" s="508">
        <v>1298.6333333333332</v>
      </c>
      <c r="F331" s="508">
        <v>1286.3666666666666</v>
      </c>
      <c r="G331" s="508">
        <v>1272.1833333333332</v>
      </c>
      <c r="H331" s="508">
        <v>1325.0833333333333</v>
      </c>
      <c r="I331" s="508">
        <v>1339.2666666666667</v>
      </c>
      <c r="J331" s="508">
        <v>1351.5333333333333</v>
      </c>
      <c r="K331" s="507">
        <v>1327</v>
      </c>
      <c r="L331" s="507">
        <v>1300.55</v>
      </c>
      <c r="M331" s="507">
        <v>8.4337499999999999</v>
      </c>
    </row>
    <row r="332" spans="1:13">
      <c r="A332" s="254">
        <v>322</v>
      </c>
      <c r="B332" s="510" t="s">
        <v>263</v>
      </c>
      <c r="C332" s="507">
        <v>802.2</v>
      </c>
      <c r="D332" s="508">
        <v>808.75</v>
      </c>
      <c r="E332" s="508">
        <v>792.5</v>
      </c>
      <c r="F332" s="508">
        <v>782.8</v>
      </c>
      <c r="G332" s="508">
        <v>766.55</v>
      </c>
      <c r="H332" s="508">
        <v>818.45</v>
      </c>
      <c r="I332" s="508">
        <v>834.7</v>
      </c>
      <c r="J332" s="508">
        <v>844.40000000000009</v>
      </c>
      <c r="K332" s="507">
        <v>825</v>
      </c>
      <c r="L332" s="507">
        <v>799.05</v>
      </c>
      <c r="M332" s="507">
        <v>3.23291</v>
      </c>
    </row>
    <row r="333" spans="1:13">
      <c r="A333" s="254">
        <v>323</v>
      </c>
      <c r="B333" s="510" t="s">
        <v>149</v>
      </c>
      <c r="C333" s="507">
        <v>52.3</v>
      </c>
      <c r="D333" s="508">
        <v>52.04999999999999</v>
      </c>
      <c r="E333" s="508">
        <v>50.049999999999983</v>
      </c>
      <c r="F333" s="508">
        <v>47.79999999999999</v>
      </c>
      <c r="G333" s="508">
        <v>45.799999999999983</v>
      </c>
      <c r="H333" s="508">
        <v>54.299999999999983</v>
      </c>
      <c r="I333" s="508">
        <v>56.3</v>
      </c>
      <c r="J333" s="508">
        <v>58.549999999999983</v>
      </c>
      <c r="K333" s="507">
        <v>54.05</v>
      </c>
      <c r="L333" s="507">
        <v>49.8</v>
      </c>
      <c r="M333" s="507">
        <v>666.48341000000005</v>
      </c>
    </row>
    <row r="334" spans="1:13">
      <c r="A334" s="254">
        <v>324</v>
      </c>
      <c r="B334" s="510" t="s">
        <v>150</v>
      </c>
      <c r="C334" s="507">
        <v>93.85</v>
      </c>
      <c r="D334" s="508">
        <v>94.25</v>
      </c>
      <c r="E334" s="508">
        <v>91.7</v>
      </c>
      <c r="F334" s="508">
        <v>89.55</v>
      </c>
      <c r="G334" s="508">
        <v>87</v>
      </c>
      <c r="H334" s="508">
        <v>96.4</v>
      </c>
      <c r="I334" s="508">
        <v>98.950000000000017</v>
      </c>
      <c r="J334" s="508">
        <v>101.10000000000001</v>
      </c>
      <c r="K334" s="507">
        <v>96.8</v>
      </c>
      <c r="L334" s="507">
        <v>92.1</v>
      </c>
      <c r="M334" s="507">
        <v>93.594350000000006</v>
      </c>
    </row>
    <row r="335" spans="1:13">
      <c r="A335" s="254">
        <v>325</v>
      </c>
      <c r="B335" s="510" t="s">
        <v>446</v>
      </c>
      <c r="C335" s="507">
        <v>600.70000000000005</v>
      </c>
      <c r="D335" s="508">
        <v>601.55000000000007</v>
      </c>
      <c r="E335" s="508">
        <v>595.15000000000009</v>
      </c>
      <c r="F335" s="508">
        <v>589.6</v>
      </c>
      <c r="G335" s="508">
        <v>583.20000000000005</v>
      </c>
      <c r="H335" s="508">
        <v>607.10000000000014</v>
      </c>
      <c r="I335" s="508">
        <v>613.5</v>
      </c>
      <c r="J335" s="508">
        <v>619.05000000000018</v>
      </c>
      <c r="K335" s="507">
        <v>607.95000000000005</v>
      </c>
      <c r="L335" s="507">
        <v>596</v>
      </c>
      <c r="M335" s="507">
        <v>0.45054</v>
      </c>
    </row>
    <row r="336" spans="1:13">
      <c r="A336" s="254">
        <v>326</v>
      </c>
      <c r="B336" s="510" t="s">
        <v>264</v>
      </c>
      <c r="C336" s="507">
        <v>24.9</v>
      </c>
      <c r="D336" s="508">
        <v>24.916666666666668</v>
      </c>
      <c r="E336" s="508">
        <v>24.583333333333336</v>
      </c>
      <c r="F336" s="508">
        <v>24.266666666666669</v>
      </c>
      <c r="G336" s="508">
        <v>23.933333333333337</v>
      </c>
      <c r="H336" s="508">
        <v>25.233333333333334</v>
      </c>
      <c r="I336" s="508">
        <v>25.56666666666667</v>
      </c>
      <c r="J336" s="508">
        <v>25.883333333333333</v>
      </c>
      <c r="K336" s="507">
        <v>25.25</v>
      </c>
      <c r="L336" s="507">
        <v>24.6</v>
      </c>
      <c r="M336" s="507">
        <v>89.165099999999995</v>
      </c>
    </row>
    <row r="337" spans="1:13">
      <c r="A337" s="254">
        <v>327</v>
      </c>
      <c r="B337" s="510" t="s">
        <v>447</v>
      </c>
      <c r="C337" s="507">
        <v>55.05</v>
      </c>
      <c r="D337" s="508">
        <v>55.766666666666673</v>
      </c>
      <c r="E337" s="508">
        <v>54.083333333333343</v>
      </c>
      <c r="F337" s="508">
        <v>53.116666666666667</v>
      </c>
      <c r="G337" s="508">
        <v>51.433333333333337</v>
      </c>
      <c r="H337" s="508">
        <v>56.733333333333348</v>
      </c>
      <c r="I337" s="508">
        <v>58.416666666666671</v>
      </c>
      <c r="J337" s="508">
        <v>59.383333333333354</v>
      </c>
      <c r="K337" s="507">
        <v>57.45</v>
      </c>
      <c r="L337" s="507">
        <v>54.8</v>
      </c>
      <c r="M337" s="507">
        <v>66.029679999999999</v>
      </c>
    </row>
    <row r="338" spans="1:13">
      <c r="A338" s="254">
        <v>328</v>
      </c>
      <c r="B338" s="510" t="s">
        <v>152</v>
      </c>
      <c r="C338" s="507">
        <v>133.85</v>
      </c>
      <c r="D338" s="508">
        <v>133.43333333333331</v>
      </c>
      <c r="E338" s="508">
        <v>132.01666666666662</v>
      </c>
      <c r="F338" s="508">
        <v>130.18333333333331</v>
      </c>
      <c r="G338" s="508">
        <v>128.76666666666662</v>
      </c>
      <c r="H338" s="508">
        <v>135.26666666666662</v>
      </c>
      <c r="I338" s="508">
        <v>136.68333333333331</v>
      </c>
      <c r="J338" s="508">
        <v>138.51666666666662</v>
      </c>
      <c r="K338" s="507">
        <v>134.85</v>
      </c>
      <c r="L338" s="507">
        <v>131.6</v>
      </c>
      <c r="M338" s="507">
        <v>166.81766999999999</v>
      </c>
    </row>
    <row r="339" spans="1:13">
      <c r="A339" s="254">
        <v>329</v>
      </c>
      <c r="B339" s="510" t="s">
        <v>694</v>
      </c>
      <c r="C339" s="507">
        <v>180.7</v>
      </c>
      <c r="D339" s="508">
        <v>178.63333333333333</v>
      </c>
      <c r="E339" s="508">
        <v>174.46666666666664</v>
      </c>
      <c r="F339" s="508">
        <v>168.23333333333332</v>
      </c>
      <c r="G339" s="508">
        <v>164.06666666666663</v>
      </c>
      <c r="H339" s="508">
        <v>184.86666666666665</v>
      </c>
      <c r="I339" s="508">
        <v>189.03333333333333</v>
      </c>
      <c r="J339" s="508">
        <v>195.26666666666665</v>
      </c>
      <c r="K339" s="507">
        <v>182.8</v>
      </c>
      <c r="L339" s="507">
        <v>172.4</v>
      </c>
      <c r="M339" s="507">
        <v>36.177120000000002</v>
      </c>
    </row>
    <row r="340" spans="1:13">
      <c r="A340" s="254">
        <v>330</v>
      </c>
      <c r="B340" s="510" t="s">
        <v>153</v>
      </c>
      <c r="C340" s="507">
        <v>112.55</v>
      </c>
      <c r="D340" s="508">
        <v>111.38333333333333</v>
      </c>
      <c r="E340" s="508">
        <v>109.06666666666665</v>
      </c>
      <c r="F340" s="508">
        <v>105.58333333333333</v>
      </c>
      <c r="G340" s="508">
        <v>103.26666666666665</v>
      </c>
      <c r="H340" s="508">
        <v>114.86666666666665</v>
      </c>
      <c r="I340" s="508">
        <v>117.18333333333331</v>
      </c>
      <c r="J340" s="508">
        <v>120.66666666666664</v>
      </c>
      <c r="K340" s="507">
        <v>113.7</v>
      </c>
      <c r="L340" s="507">
        <v>107.9</v>
      </c>
      <c r="M340" s="507">
        <v>536.49872000000005</v>
      </c>
    </row>
    <row r="341" spans="1:13">
      <c r="A341" s="254">
        <v>331</v>
      </c>
      <c r="B341" s="510" t="s">
        <v>448</v>
      </c>
      <c r="C341" s="507">
        <v>430.75</v>
      </c>
      <c r="D341" s="508">
        <v>432.90000000000003</v>
      </c>
      <c r="E341" s="508">
        <v>426.85000000000008</v>
      </c>
      <c r="F341" s="508">
        <v>422.95000000000005</v>
      </c>
      <c r="G341" s="508">
        <v>416.90000000000009</v>
      </c>
      <c r="H341" s="508">
        <v>436.80000000000007</v>
      </c>
      <c r="I341" s="508">
        <v>442.85</v>
      </c>
      <c r="J341" s="508">
        <v>446.75000000000006</v>
      </c>
      <c r="K341" s="507">
        <v>438.95</v>
      </c>
      <c r="L341" s="507">
        <v>429</v>
      </c>
      <c r="M341" s="507">
        <v>1.5045299999999999</v>
      </c>
    </row>
    <row r="342" spans="1:13">
      <c r="A342" s="254">
        <v>332</v>
      </c>
      <c r="B342" s="510" t="s">
        <v>148</v>
      </c>
      <c r="C342" s="507">
        <v>59.15</v>
      </c>
      <c r="D342" s="508">
        <v>59.5</v>
      </c>
      <c r="E342" s="508">
        <v>58.25</v>
      </c>
      <c r="F342" s="508">
        <v>57.35</v>
      </c>
      <c r="G342" s="508">
        <v>56.1</v>
      </c>
      <c r="H342" s="508">
        <v>60.4</v>
      </c>
      <c r="I342" s="508">
        <v>61.65</v>
      </c>
      <c r="J342" s="508">
        <v>62.55</v>
      </c>
      <c r="K342" s="507">
        <v>60.75</v>
      </c>
      <c r="L342" s="507">
        <v>58.6</v>
      </c>
      <c r="M342" s="507">
        <v>206.23334</v>
      </c>
    </row>
    <row r="343" spans="1:13">
      <c r="A343" s="254">
        <v>333</v>
      </c>
      <c r="B343" s="510" t="s">
        <v>449</v>
      </c>
      <c r="C343" s="507">
        <v>64.650000000000006</v>
      </c>
      <c r="D343" s="508">
        <v>64.416666666666671</v>
      </c>
      <c r="E343" s="508">
        <v>58.983333333333348</v>
      </c>
      <c r="F343" s="508">
        <v>53.316666666666677</v>
      </c>
      <c r="G343" s="508">
        <v>47.883333333333354</v>
      </c>
      <c r="H343" s="508">
        <v>70.083333333333343</v>
      </c>
      <c r="I343" s="508">
        <v>75.516666666666652</v>
      </c>
      <c r="J343" s="508">
        <v>81.183333333333337</v>
      </c>
      <c r="K343" s="507">
        <v>69.849999999999994</v>
      </c>
      <c r="L343" s="507">
        <v>58.75</v>
      </c>
      <c r="M343" s="507">
        <v>328.22534999999999</v>
      </c>
    </row>
    <row r="344" spans="1:13">
      <c r="A344" s="254">
        <v>334</v>
      </c>
      <c r="B344" s="510" t="s">
        <v>450</v>
      </c>
      <c r="C344" s="507">
        <v>2805.75</v>
      </c>
      <c r="D344" s="508">
        <v>2789.35</v>
      </c>
      <c r="E344" s="508">
        <v>2703.7</v>
      </c>
      <c r="F344" s="508">
        <v>2601.65</v>
      </c>
      <c r="G344" s="508">
        <v>2516</v>
      </c>
      <c r="H344" s="508">
        <v>2891.3999999999996</v>
      </c>
      <c r="I344" s="508">
        <v>2977.05</v>
      </c>
      <c r="J344" s="508">
        <v>3079.0999999999995</v>
      </c>
      <c r="K344" s="507">
        <v>2875</v>
      </c>
      <c r="L344" s="507">
        <v>2687.3</v>
      </c>
      <c r="M344" s="507">
        <v>7.1806900000000002</v>
      </c>
    </row>
    <row r="345" spans="1:13">
      <c r="A345" s="254">
        <v>335</v>
      </c>
      <c r="B345" s="510" t="s">
        <v>755</v>
      </c>
      <c r="C345" s="507">
        <v>87.95</v>
      </c>
      <c r="D345" s="508">
        <v>88.7</v>
      </c>
      <c r="E345" s="508">
        <v>86.550000000000011</v>
      </c>
      <c r="F345" s="508">
        <v>85.15</v>
      </c>
      <c r="G345" s="508">
        <v>83.000000000000014</v>
      </c>
      <c r="H345" s="508">
        <v>90.100000000000009</v>
      </c>
      <c r="I345" s="508">
        <v>92.250000000000014</v>
      </c>
      <c r="J345" s="508">
        <v>93.65</v>
      </c>
      <c r="K345" s="507">
        <v>90.85</v>
      </c>
      <c r="L345" s="507">
        <v>87.3</v>
      </c>
      <c r="M345" s="507">
        <v>0.86270000000000002</v>
      </c>
    </row>
    <row r="346" spans="1:13">
      <c r="A346" s="254">
        <v>336</v>
      </c>
      <c r="B346" s="510" t="s">
        <v>151</v>
      </c>
      <c r="C346" s="507">
        <v>16576.150000000001</v>
      </c>
      <c r="D346" s="508">
        <v>16495.3</v>
      </c>
      <c r="E346" s="508">
        <v>16370.599999999999</v>
      </c>
      <c r="F346" s="508">
        <v>16165.05</v>
      </c>
      <c r="G346" s="508">
        <v>16040.349999999999</v>
      </c>
      <c r="H346" s="508">
        <v>16700.849999999999</v>
      </c>
      <c r="I346" s="508">
        <v>16825.550000000003</v>
      </c>
      <c r="J346" s="508">
        <v>17031.099999999999</v>
      </c>
      <c r="K346" s="507">
        <v>16620</v>
      </c>
      <c r="L346" s="507">
        <v>16289.75</v>
      </c>
      <c r="M346" s="507">
        <v>1.2309699999999999</v>
      </c>
    </row>
    <row r="347" spans="1:13">
      <c r="A347" s="254">
        <v>337</v>
      </c>
      <c r="B347" s="510" t="s">
        <v>791</v>
      </c>
      <c r="C347" s="507">
        <v>41.55</v>
      </c>
      <c r="D347" s="508">
        <v>42.15</v>
      </c>
      <c r="E347" s="508">
        <v>40.299999999999997</v>
      </c>
      <c r="F347" s="508">
        <v>39.049999999999997</v>
      </c>
      <c r="G347" s="508">
        <v>37.199999999999996</v>
      </c>
      <c r="H347" s="508">
        <v>43.4</v>
      </c>
      <c r="I347" s="508">
        <v>45.250000000000007</v>
      </c>
      <c r="J347" s="508">
        <v>46.5</v>
      </c>
      <c r="K347" s="507">
        <v>44</v>
      </c>
      <c r="L347" s="507">
        <v>40.9</v>
      </c>
      <c r="M347" s="507">
        <v>66.943020000000004</v>
      </c>
    </row>
    <row r="348" spans="1:13">
      <c r="A348" s="254">
        <v>338</v>
      </c>
      <c r="B348" s="510" t="s">
        <v>451</v>
      </c>
      <c r="C348" s="507">
        <v>1832.2</v>
      </c>
      <c r="D348" s="508">
        <v>1831.5666666666666</v>
      </c>
      <c r="E348" s="508">
        <v>1803.9333333333332</v>
      </c>
      <c r="F348" s="508">
        <v>1775.6666666666665</v>
      </c>
      <c r="G348" s="508">
        <v>1748.0333333333331</v>
      </c>
      <c r="H348" s="508">
        <v>1859.8333333333333</v>
      </c>
      <c r="I348" s="508">
        <v>1887.4666666666665</v>
      </c>
      <c r="J348" s="508">
        <v>1915.7333333333333</v>
      </c>
      <c r="K348" s="507">
        <v>1859.2</v>
      </c>
      <c r="L348" s="507">
        <v>1803.3</v>
      </c>
      <c r="M348" s="507">
        <v>8.7090000000000001E-2</v>
      </c>
    </row>
    <row r="349" spans="1:13">
      <c r="A349" s="254">
        <v>339</v>
      </c>
      <c r="B349" s="510" t="s">
        <v>790</v>
      </c>
      <c r="C349" s="507">
        <v>345.65</v>
      </c>
      <c r="D349" s="508">
        <v>347.59999999999997</v>
      </c>
      <c r="E349" s="508">
        <v>338.24999999999994</v>
      </c>
      <c r="F349" s="508">
        <v>330.84999999999997</v>
      </c>
      <c r="G349" s="508">
        <v>321.49999999999994</v>
      </c>
      <c r="H349" s="508">
        <v>354.99999999999994</v>
      </c>
      <c r="I349" s="508">
        <v>364.34999999999997</v>
      </c>
      <c r="J349" s="508">
        <v>371.74999999999994</v>
      </c>
      <c r="K349" s="507">
        <v>356.95</v>
      </c>
      <c r="L349" s="507">
        <v>340.2</v>
      </c>
      <c r="M349" s="507">
        <v>15.75544</v>
      </c>
    </row>
    <row r="350" spans="1:13">
      <c r="A350" s="254">
        <v>340</v>
      </c>
      <c r="B350" s="510" t="s">
        <v>265</v>
      </c>
      <c r="C350" s="507">
        <v>563.29999999999995</v>
      </c>
      <c r="D350" s="508">
        <v>559.76666666666665</v>
      </c>
      <c r="E350" s="508">
        <v>554.58333333333326</v>
      </c>
      <c r="F350" s="508">
        <v>545.86666666666656</v>
      </c>
      <c r="G350" s="508">
        <v>540.68333333333317</v>
      </c>
      <c r="H350" s="508">
        <v>568.48333333333335</v>
      </c>
      <c r="I350" s="508">
        <v>573.66666666666674</v>
      </c>
      <c r="J350" s="508">
        <v>582.38333333333344</v>
      </c>
      <c r="K350" s="507">
        <v>564.95000000000005</v>
      </c>
      <c r="L350" s="507">
        <v>551.04999999999995</v>
      </c>
      <c r="M350" s="507">
        <v>2.1583700000000001</v>
      </c>
    </row>
    <row r="351" spans="1:13">
      <c r="A351" s="254">
        <v>341</v>
      </c>
      <c r="B351" s="510" t="s">
        <v>155</v>
      </c>
      <c r="C351" s="507">
        <v>113.5</v>
      </c>
      <c r="D351" s="508">
        <v>114.3</v>
      </c>
      <c r="E351" s="508">
        <v>111.94999999999999</v>
      </c>
      <c r="F351" s="508">
        <v>110.39999999999999</v>
      </c>
      <c r="G351" s="508">
        <v>108.04999999999998</v>
      </c>
      <c r="H351" s="508">
        <v>115.85</v>
      </c>
      <c r="I351" s="508">
        <v>118.19999999999999</v>
      </c>
      <c r="J351" s="508">
        <v>119.75</v>
      </c>
      <c r="K351" s="507">
        <v>116.65</v>
      </c>
      <c r="L351" s="507">
        <v>112.75</v>
      </c>
      <c r="M351" s="507">
        <v>363.03917000000001</v>
      </c>
    </row>
    <row r="352" spans="1:13">
      <c r="A352" s="254">
        <v>342</v>
      </c>
      <c r="B352" s="510" t="s">
        <v>154</v>
      </c>
      <c r="C352" s="507">
        <v>127.55</v>
      </c>
      <c r="D352" s="508">
        <v>127.98333333333333</v>
      </c>
      <c r="E352" s="508">
        <v>126.26666666666668</v>
      </c>
      <c r="F352" s="508">
        <v>124.98333333333335</v>
      </c>
      <c r="G352" s="508">
        <v>123.26666666666669</v>
      </c>
      <c r="H352" s="508">
        <v>129.26666666666665</v>
      </c>
      <c r="I352" s="508">
        <v>130.98333333333335</v>
      </c>
      <c r="J352" s="508">
        <v>132.26666666666665</v>
      </c>
      <c r="K352" s="507">
        <v>129.69999999999999</v>
      </c>
      <c r="L352" s="507">
        <v>126.7</v>
      </c>
      <c r="M352" s="507">
        <v>22.103059999999999</v>
      </c>
    </row>
    <row r="353" spans="1:13">
      <c r="A353" s="254">
        <v>343</v>
      </c>
      <c r="B353" s="510" t="s">
        <v>452</v>
      </c>
      <c r="C353" s="507">
        <v>70.45</v>
      </c>
      <c r="D353" s="508">
        <v>70.350000000000009</v>
      </c>
      <c r="E353" s="508">
        <v>69.300000000000011</v>
      </c>
      <c r="F353" s="508">
        <v>68.150000000000006</v>
      </c>
      <c r="G353" s="508">
        <v>67.100000000000009</v>
      </c>
      <c r="H353" s="508">
        <v>71.500000000000014</v>
      </c>
      <c r="I353" s="508">
        <v>72.55</v>
      </c>
      <c r="J353" s="508">
        <v>73.700000000000017</v>
      </c>
      <c r="K353" s="507">
        <v>71.400000000000006</v>
      </c>
      <c r="L353" s="507">
        <v>69.2</v>
      </c>
      <c r="M353" s="507">
        <v>0.40509000000000001</v>
      </c>
    </row>
    <row r="354" spans="1:13">
      <c r="A354" s="254">
        <v>344</v>
      </c>
      <c r="B354" s="510" t="s">
        <v>266</v>
      </c>
      <c r="C354" s="507">
        <v>3197.85</v>
      </c>
      <c r="D354" s="508">
        <v>3205.5333333333333</v>
      </c>
      <c r="E354" s="508">
        <v>3162.3166666666666</v>
      </c>
      <c r="F354" s="508">
        <v>3126.7833333333333</v>
      </c>
      <c r="G354" s="508">
        <v>3083.5666666666666</v>
      </c>
      <c r="H354" s="508">
        <v>3241.0666666666666</v>
      </c>
      <c r="I354" s="508">
        <v>3284.2833333333328</v>
      </c>
      <c r="J354" s="508">
        <v>3319.8166666666666</v>
      </c>
      <c r="K354" s="507">
        <v>3248.75</v>
      </c>
      <c r="L354" s="507">
        <v>3170</v>
      </c>
      <c r="M354" s="507">
        <v>0.89148000000000005</v>
      </c>
    </row>
    <row r="355" spans="1:13">
      <c r="A355" s="254">
        <v>345</v>
      </c>
      <c r="B355" s="510" t="s">
        <v>453</v>
      </c>
      <c r="C355" s="507">
        <v>96.3</v>
      </c>
      <c r="D355" s="508">
        <v>96.45</v>
      </c>
      <c r="E355" s="508">
        <v>94.9</v>
      </c>
      <c r="F355" s="508">
        <v>93.5</v>
      </c>
      <c r="G355" s="508">
        <v>91.95</v>
      </c>
      <c r="H355" s="508">
        <v>97.850000000000009</v>
      </c>
      <c r="I355" s="508">
        <v>99.399999999999991</v>
      </c>
      <c r="J355" s="508">
        <v>100.80000000000001</v>
      </c>
      <c r="K355" s="507">
        <v>98</v>
      </c>
      <c r="L355" s="507">
        <v>95.05</v>
      </c>
      <c r="M355" s="507">
        <v>7.5216500000000002</v>
      </c>
    </row>
    <row r="356" spans="1:13">
      <c r="A356" s="254">
        <v>346</v>
      </c>
      <c r="B356" s="510" t="s">
        <v>454</v>
      </c>
      <c r="C356" s="507">
        <v>275.05</v>
      </c>
      <c r="D356" s="508">
        <v>275.73333333333335</v>
      </c>
      <c r="E356" s="508">
        <v>271.66666666666669</v>
      </c>
      <c r="F356" s="508">
        <v>268.28333333333336</v>
      </c>
      <c r="G356" s="508">
        <v>264.2166666666667</v>
      </c>
      <c r="H356" s="508">
        <v>279.11666666666667</v>
      </c>
      <c r="I356" s="508">
        <v>283.18333333333328</v>
      </c>
      <c r="J356" s="508">
        <v>286.56666666666666</v>
      </c>
      <c r="K356" s="507">
        <v>279.8</v>
      </c>
      <c r="L356" s="507">
        <v>272.35000000000002</v>
      </c>
      <c r="M356" s="507">
        <v>7.7263700000000002</v>
      </c>
    </row>
    <row r="357" spans="1:13">
      <c r="A357" s="254">
        <v>347</v>
      </c>
      <c r="B357" s="510" t="s">
        <v>455</v>
      </c>
      <c r="C357" s="507">
        <v>228.55</v>
      </c>
      <c r="D357" s="508">
        <v>230.48333333333335</v>
      </c>
      <c r="E357" s="508">
        <v>225.1166666666667</v>
      </c>
      <c r="F357" s="508">
        <v>221.68333333333337</v>
      </c>
      <c r="G357" s="508">
        <v>216.31666666666672</v>
      </c>
      <c r="H357" s="508">
        <v>233.91666666666669</v>
      </c>
      <c r="I357" s="508">
        <v>239.28333333333336</v>
      </c>
      <c r="J357" s="508">
        <v>242.71666666666667</v>
      </c>
      <c r="K357" s="507">
        <v>235.85</v>
      </c>
      <c r="L357" s="507">
        <v>227.05</v>
      </c>
      <c r="M357" s="507">
        <v>3.3793899999999999</v>
      </c>
    </row>
    <row r="358" spans="1:13">
      <c r="A358" s="254">
        <v>348</v>
      </c>
      <c r="B358" s="510" t="s">
        <v>267</v>
      </c>
      <c r="C358" s="507">
        <v>2275.1999999999998</v>
      </c>
      <c r="D358" s="508">
        <v>2255.1166666666668</v>
      </c>
      <c r="E358" s="508">
        <v>2190.2333333333336</v>
      </c>
      <c r="F358" s="508">
        <v>2105.2666666666669</v>
      </c>
      <c r="G358" s="508">
        <v>2040.3833333333337</v>
      </c>
      <c r="H358" s="508">
        <v>2340.0833333333335</v>
      </c>
      <c r="I358" s="508">
        <v>2404.9666666666667</v>
      </c>
      <c r="J358" s="508">
        <v>2489.9333333333334</v>
      </c>
      <c r="K358" s="507">
        <v>2320</v>
      </c>
      <c r="L358" s="507">
        <v>2170.15</v>
      </c>
      <c r="M358" s="507">
        <v>6.5182000000000002</v>
      </c>
    </row>
    <row r="359" spans="1:13">
      <c r="A359" s="254">
        <v>349</v>
      </c>
      <c r="B359" s="510" t="s">
        <v>268</v>
      </c>
      <c r="C359" s="507">
        <v>438.8</v>
      </c>
      <c r="D359" s="508">
        <v>440.7</v>
      </c>
      <c r="E359" s="508">
        <v>432.09999999999997</v>
      </c>
      <c r="F359" s="508">
        <v>425.4</v>
      </c>
      <c r="G359" s="508">
        <v>416.79999999999995</v>
      </c>
      <c r="H359" s="508">
        <v>447.4</v>
      </c>
      <c r="I359" s="508">
        <v>456</v>
      </c>
      <c r="J359" s="508">
        <v>462.7</v>
      </c>
      <c r="K359" s="507">
        <v>449.3</v>
      </c>
      <c r="L359" s="507">
        <v>434</v>
      </c>
      <c r="M359" s="507">
        <v>2.9682599999999999</v>
      </c>
    </row>
    <row r="360" spans="1:13">
      <c r="A360" s="254">
        <v>350</v>
      </c>
      <c r="B360" s="510" t="s">
        <v>456</v>
      </c>
      <c r="C360" s="507">
        <v>264.14999999999998</v>
      </c>
      <c r="D360" s="508">
        <v>266.09999999999997</v>
      </c>
      <c r="E360" s="508">
        <v>261.24999999999994</v>
      </c>
      <c r="F360" s="508">
        <v>258.34999999999997</v>
      </c>
      <c r="G360" s="508">
        <v>253.49999999999994</v>
      </c>
      <c r="H360" s="508">
        <v>268.99999999999994</v>
      </c>
      <c r="I360" s="508">
        <v>273.84999999999997</v>
      </c>
      <c r="J360" s="508">
        <v>276.74999999999994</v>
      </c>
      <c r="K360" s="507">
        <v>270.95</v>
      </c>
      <c r="L360" s="507">
        <v>263.2</v>
      </c>
      <c r="M360" s="507">
        <v>3.4131200000000002</v>
      </c>
    </row>
    <row r="361" spans="1:13">
      <c r="A361" s="254">
        <v>351</v>
      </c>
      <c r="B361" s="510" t="s">
        <v>758</v>
      </c>
      <c r="C361" s="507">
        <v>477.55</v>
      </c>
      <c r="D361" s="508">
        <v>475.88333333333338</v>
      </c>
      <c r="E361" s="508">
        <v>471.86666666666679</v>
      </c>
      <c r="F361" s="508">
        <v>466.18333333333339</v>
      </c>
      <c r="G361" s="508">
        <v>462.1666666666668</v>
      </c>
      <c r="H361" s="508">
        <v>481.56666666666678</v>
      </c>
      <c r="I361" s="508">
        <v>485.58333333333331</v>
      </c>
      <c r="J361" s="508">
        <v>491.26666666666677</v>
      </c>
      <c r="K361" s="507">
        <v>479.9</v>
      </c>
      <c r="L361" s="507">
        <v>470.2</v>
      </c>
      <c r="M361" s="507">
        <v>1.0915699999999999</v>
      </c>
    </row>
    <row r="362" spans="1:13">
      <c r="A362" s="254">
        <v>352</v>
      </c>
      <c r="B362" s="510" t="s">
        <v>457</v>
      </c>
      <c r="C362" s="507">
        <v>76.05</v>
      </c>
      <c r="D362" s="508">
        <v>75.850000000000009</v>
      </c>
      <c r="E362" s="508">
        <v>74.250000000000014</v>
      </c>
      <c r="F362" s="508">
        <v>72.45</v>
      </c>
      <c r="G362" s="508">
        <v>70.850000000000009</v>
      </c>
      <c r="H362" s="508">
        <v>77.65000000000002</v>
      </c>
      <c r="I362" s="508">
        <v>79.250000000000014</v>
      </c>
      <c r="J362" s="508">
        <v>81.050000000000026</v>
      </c>
      <c r="K362" s="507">
        <v>77.45</v>
      </c>
      <c r="L362" s="507">
        <v>74.05</v>
      </c>
      <c r="M362" s="507">
        <v>25.129960000000001</v>
      </c>
    </row>
    <row r="363" spans="1:13">
      <c r="A363" s="254">
        <v>353</v>
      </c>
      <c r="B363" s="510" t="s">
        <v>163</v>
      </c>
      <c r="C363" s="507">
        <v>1389.8</v>
      </c>
      <c r="D363" s="508">
        <v>1385.6666666666667</v>
      </c>
      <c r="E363" s="508">
        <v>1369.1333333333334</v>
      </c>
      <c r="F363" s="508">
        <v>1348.4666666666667</v>
      </c>
      <c r="G363" s="508">
        <v>1331.9333333333334</v>
      </c>
      <c r="H363" s="508">
        <v>1406.3333333333335</v>
      </c>
      <c r="I363" s="508">
        <v>1422.8666666666668</v>
      </c>
      <c r="J363" s="508">
        <v>1443.5333333333335</v>
      </c>
      <c r="K363" s="507">
        <v>1402.2</v>
      </c>
      <c r="L363" s="507">
        <v>1365</v>
      </c>
      <c r="M363" s="507">
        <v>9.0477900000000009</v>
      </c>
    </row>
    <row r="364" spans="1:13">
      <c r="A364" s="254">
        <v>354</v>
      </c>
      <c r="B364" s="510" t="s">
        <v>156</v>
      </c>
      <c r="C364" s="507">
        <v>29463.25</v>
      </c>
      <c r="D364" s="508">
        <v>29057.75</v>
      </c>
      <c r="E364" s="508">
        <v>28605.5</v>
      </c>
      <c r="F364" s="508">
        <v>27747.75</v>
      </c>
      <c r="G364" s="508">
        <v>27295.5</v>
      </c>
      <c r="H364" s="508">
        <v>29915.5</v>
      </c>
      <c r="I364" s="508">
        <v>30367.75</v>
      </c>
      <c r="J364" s="508">
        <v>31225.5</v>
      </c>
      <c r="K364" s="507">
        <v>29510</v>
      </c>
      <c r="L364" s="507">
        <v>28200</v>
      </c>
      <c r="M364" s="507">
        <v>0.48268</v>
      </c>
    </row>
    <row r="365" spans="1:13">
      <c r="A365" s="254">
        <v>355</v>
      </c>
      <c r="B365" s="510" t="s">
        <v>458</v>
      </c>
      <c r="C365" s="507">
        <v>1708.4</v>
      </c>
      <c r="D365" s="508">
        <v>1699.0833333333333</v>
      </c>
      <c r="E365" s="508">
        <v>1665.6666666666665</v>
      </c>
      <c r="F365" s="508">
        <v>1622.9333333333332</v>
      </c>
      <c r="G365" s="508">
        <v>1589.5166666666664</v>
      </c>
      <c r="H365" s="508">
        <v>1741.8166666666666</v>
      </c>
      <c r="I365" s="508">
        <v>1775.2333333333331</v>
      </c>
      <c r="J365" s="508">
        <v>1817.9666666666667</v>
      </c>
      <c r="K365" s="507">
        <v>1732.5</v>
      </c>
      <c r="L365" s="507">
        <v>1656.35</v>
      </c>
      <c r="M365" s="507">
        <v>1.9557</v>
      </c>
    </row>
    <row r="366" spans="1:13">
      <c r="A366" s="254">
        <v>356</v>
      </c>
      <c r="B366" s="510" t="s">
        <v>158</v>
      </c>
      <c r="C366" s="507">
        <v>256.75</v>
      </c>
      <c r="D366" s="508">
        <v>255.43333333333337</v>
      </c>
      <c r="E366" s="508">
        <v>253.41666666666674</v>
      </c>
      <c r="F366" s="508">
        <v>250.08333333333337</v>
      </c>
      <c r="G366" s="508">
        <v>248.06666666666675</v>
      </c>
      <c r="H366" s="508">
        <v>258.76666666666677</v>
      </c>
      <c r="I366" s="508">
        <v>260.7833333333333</v>
      </c>
      <c r="J366" s="508">
        <v>264.11666666666673</v>
      </c>
      <c r="K366" s="507">
        <v>257.45</v>
      </c>
      <c r="L366" s="507">
        <v>252.1</v>
      </c>
      <c r="M366" s="507">
        <v>34.659750000000003</v>
      </c>
    </row>
    <row r="367" spans="1:13">
      <c r="A367" s="254">
        <v>357</v>
      </c>
      <c r="B367" s="510" t="s">
        <v>269</v>
      </c>
      <c r="C367" s="507">
        <v>4653.7</v>
      </c>
      <c r="D367" s="508">
        <v>4650.583333333333</v>
      </c>
      <c r="E367" s="508">
        <v>4623.1666666666661</v>
      </c>
      <c r="F367" s="508">
        <v>4592.6333333333332</v>
      </c>
      <c r="G367" s="508">
        <v>4565.2166666666662</v>
      </c>
      <c r="H367" s="508">
        <v>4681.1166666666659</v>
      </c>
      <c r="I367" s="508">
        <v>4708.5333333333319</v>
      </c>
      <c r="J367" s="508">
        <v>4739.0666666666657</v>
      </c>
      <c r="K367" s="507">
        <v>4678</v>
      </c>
      <c r="L367" s="507">
        <v>4620.05</v>
      </c>
      <c r="M367" s="507">
        <v>0.42002</v>
      </c>
    </row>
    <row r="368" spans="1:13">
      <c r="A368" s="254">
        <v>358</v>
      </c>
      <c r="B368" s="510" t="s">
        <v>459</v>
      </c>
      <c r="C368" s="507">
        <v>196.35</v>
      </c>
      <c r="D368" s="508">
        <v>197.29999999999998</v>
      </c>
      <c r="E368" s="508">
        <v>193.64999999999998</v>
      </c>
      <c r="F368" s="508">
        <v>190.95</v>
      </c>
      <c r="G368" s="508">
        <v>187.29999999999998</v>
      </c>
      <c r="H368" s="508">
        <v>199.99999999999997</v>
      </c>
      <c r="I368" s="508">
        <v>203.65</v>
      </c>
      <c r="J368" s="508">
        <v>206.34999999999997</v>
      </c>
      <c r="K368" s="507">
        <v>200.95</v>
      </c>
      <c r="L368" s="507">
        <v>194.6</v>
      </c>
      <c r="M368" s="507">
        <v>8.3170599999999997</v>
      </c>
    </row>
    <row r="369" spans="1:13">
      <c r="A369" s="254">
        <v>359</v>
      </c>
      <c r="B369" s="510" t="s">
        <v>460</v>
      </c>
      <c r="C369" s="507">
        <v>826.05</v>
      </c>
      <c r="D369" s="508">
        <v>828.01666666666677</v>
      </c>
      <c r="E369" s="508">
        <v>816.03333333333353</v>
      </c>
      <c r="F369" s="508">
        <v>806.01666666666677</v>
      </c>
      <c r="G369" s="508">
        <v>794.03333333333353</v>
      </c>
      <c r="H369" s="508">
        <v>838.03333333333353</v>
      </c>
      <c r="I369" s="508">
        <v>850.01666666666688</v>
      </c>
      <c r="J369" s="508">
        <v>860.03333333333353</v>
      </c>
      <c r="K369" s="507">
        <v>840</v>
      </c>
      <c r="L369" s="507">
        <v>818</v>
      </c>
      <c r="M369" s="507">
        <v>0.72350999999999999</v>
      </c>
    </row>
    <row r="370" spans="1:13">
      <c r="A370" s="254">
        <v>360</v>
      </c>
      <c r="B370" s="510" t="s">
        <v>160</v>
      </c>
      <c r="C370" s="507">
        <v>1729.35</v>
      </c>
      <c r="D370" s="508">
        <v>1721.95</v>
      </c>
      <c r="E370" s="508">
        <v>1708.9</v>
      </c>
      <c r="F370" s="508">
        <v>1688.45</v>
      </c>
      <c r="G370" s="508">
        <v>1675.4</v>
      </c>
      <c r="H370" s="508">
        <v>1742.4</v>
      </c>
      <c r="I370" s="508">
        <v>1755.4499999999998</v>
      </c>
      <c r="J370" s="508">
        <v>1775.9</v>
      </c>
      <c r="K370" s="507">
        <v>1735</v>
      </c>
      <c r="L370" s="507">
        <v>1701.5</v>
      </c>
      <c r="M370" s="507">
        <v>4.7503700000000002</v>
      </c>
    </row>
    <row r="371" spans="1:13">
      <c r="A371" s="254">
        <v>361</v>
      </c>
      <c r="B371" s="510" t="s">
        <v>157</v>
      </c>
      <c r="C371" s="507">
        <v>1918.7</v>
      </c>
      <c r="D371" s="508">
        <v>1915.2666666666664</v>
      </c>
      <c r="E371" s="508">
        <v>1892.5333333333328</v>
      </c>
      <c r="F371" s="508">
        <v>1866.3666666666663</v>
      </c>
      <c r="G371" s="508">
        <v>1843.6333333333328</v>
      </c>
      <c r="H371" s="508">
        <v>1941.4333333333329</v>
      </c>
      <c r="I371" s="508">
        <v>1964.1666666666665</v>
      </c>
      <c r="J371" s="508">
        <v>1990.333333333333</v>
      </c>
      <c r="K371" s="507">
        <v>1938</v>
      </c>
      <c r="L371" s="507">
        <v>1889.1</v>
      </c>
      <c r="M371" s="507">
        <v>12.52304</v>
      </c>
    </row>
    <row r="372" spans="1:13">
      <c r="A372" s="254">
        <v>362</v>
      </c>
      <c r="B372" s="510" t="s">
        <v>756</v>
      </c>
      <c r="C372" s="507">
        <v>714.8</v>
      </c>
      <c r="D372" s="508">
        <v>711.80000000000007</v>
      </c>
      <c r="E372" s="508">
        <v>696.50000000000011</v>
      </c>
      <c r="F372" s="508">
        <v>678.2</v>
      </c>
      <c r="G372" s="508">
        <v>662.90000000000009</v>
      </c>
      <c r="H372" s="508">
        <v>730.10000000000014</v>
      </c>
      <c r="I372" s="508">
        <v>745.40000000000009</v>
      </c>
      <c r="J372" s="508">
        <v>763.70000000000016</v>
      </c>
      <c r="K372" s="507">
        <v>727.1</v>
      </c>
      <c r="L372" s="507">
        <v>693.5</v>
      </c>
      <c r="M372" s="507">
        <v>1.04078</v>
      </c>
    </row>
    <row r="373" spans="1:13">
      <c r="A373" s="254">
        <v>363</v>
      </c>
      <c r="B373" s="510" t="s">
        <v>461</v>
      </c>
      <c r="C373" s="507">
        <v>1365.8</v>
      </c>
      <c r="D373" s="508">
        <v>1360.8666666666666</v>
      </c>
      <c r="E373" s="508">
        <v>1346.9333333333332</v>
      </c>
      <c r="F373" s="508">
        <v>1328.0666666666666</v>
      </c>
      <c r="G373" s="508">
        <v>1314.1333333333332</v>
      </c>
      <c r="H373" s="508">
        <v>1379.7333333333331</v>
      </c>
      <c r="I373" s="508">
        <v>1393.6666666666665</v>
      </c>
      <c r="J373" s="508">
        <v>1412.5333333333331</v>
      </c>
      <c r="K373" s="507">
        <v>1374.8</v>
      </c>
      <c r="L373" s="507">
        <v>1342</v>
      </c>
      <c r="M373" s="507">
        <v>1.9183399999999999</v>
      </c>
    </row>
    <row r="374" spans="1:13">
      <c r="A374" s="254">
        <v>364</v>
      </c>
      <c r="B374" s="510" t="s">
        <v>757</v>
      </c>
      <c r="C374" s="507">
        <v>804.15</v>
      </c>
      <c r="D374" s="508">
        <v>799.85</v>
      </c>
      <c r="E374" s="508">
        <v>784.80000000000007</v>
      </c>
      <c r="F374" s="508">
        <v>765.45</v>
      </c>
      <c r="G374" s="508">
        <v>750.40000000000009</v>
      </c>
      <c r="H374" s="508">
        <v>819.2</v>
      </c>
      <c r="I374" s="508">
        <v>834.25</v>
      </c>
      <c r="J374" s="508">
        <v>853.6</v>
      </c>
      <c r="K374" s="507">
        <v>814.9</v>
      </c>
      <c r="L374" s="507">
        <v>780.5</v>
      </c>
      <c r="M374" s="507">
        <v>2.1850200000000002</v>
      </c>
    </row>
    <row r="375" spans="1:13">
      <c r="A375" s="254">
        <v>365</v>
      </c>
      <c r="B375" s="510" t="s">
        <v>159</v>
      </c>
      <c r="C375" s="507">
        <v>129.6</v>
      </c>
      <c r="D375" s="508">
        <v>129.6</v>
      </c>
      <c r="E375" s="508">
        <v>127.54999999999998</v>
      </c>
      <c r="F375" s="508">
        <v>125.49999999999999</v>
      </c>
      <c r="G375" s="508">
        <v>123.44999999999997</v>
      </c>
      <c r="H375" s="508">
        <v>131.64999999999998</v>
      </c>
      <c r="I375" s="508">
        <v>133.69999999999999</v>
      </c>
      <c r="J375" s="508">
        <v>135.75</v>
      </c>
      <c r="K375" s="507">
        <v>131.65</v>
      </c>
      <c r="L375" s="507">
        <v>127.55</v>
      </c>
      <c r="M375" s="507">
        <v>75.253910000000005</v>
      </c>
    </row>
    <row r="376" spans="1:13">
      <c r="A376" s="254">
        <v>366</v>
      </c>
      <c r="B376" s="510" t="s">
        <v>162</v>
      </c>
      <c r="C376" s="507">
        <v>225.05</v>
      </c>
      <c r="D376" s="508">
        <v>225.91666666666666</v>
      </c>
      <c r="E376" s="508">
        <v>222.48333333333332</v>
      </c>
      <c r="F376" s="508">
        <v>219.91666666666666</v>
      </c>
      <c r="G376" s="508">
        <v>216.48333333333332</v>
      </c>
      <c r="H376" s="508">
        <v>228.48333333333332</v>
      </c>
      <c r="I376" s="508">
        <v>231.91666666666666</v>
      </c>
      <c r="J376" s="508">
        <v>234.48333333333332</v>
      </c>
      <c r="K376" s="507">
        <v>229.35</v>
      </c>
      <c r="L376" s="507">
        <v>223.35</v>
      </c>
      <c r="M376" s="507">
        <v>102.50883</v>
      </c>
    </row>
    <row r="377" spans="1:13">
      <c r="A377" s="254">
        <v>367</v>
      </c>
      <c r="B377" s="510" t="s">
        <v>462</v>
      </c>
      <c r="C377" s="507">
        <v>173.2</v>
      </c>
      <c r="D377" s="508">
        <v>171.93333333333331</v>
      </c>
      <c r="E377" s="508">
        <v>161.86666666666662</v>
      </c>
      <c r="F377" s="508">
        <v>150.5333333333333</v>
      </c>
      <c r="G377" s="508">
        <v>140.46666666666661</v>
      </c>
      <c r="H377" s="508">
        <v>183.26666666666662</v>
      </c>
      <c r="I377" s="508">
        <v>193.33333333333329</v>
      </c>
      <c r="J377" s="508">
        <v>204.66666666666663</v>
      </c>
      <c r="K377" s="507">
        <v>182</v>
      </c>
      <c r="L377" s="507">
        <v>160.6</v>
      </c>
      <c r="M377" s="507">
        <v>70.836190000000002</v>
      </c>
    </row>
    <row r="378" spans="1:13">
      <c r="A378" s="254">
        <v>368</v>
      </c>
      <c r="B378" s="510" t="s">
        <v>270</v>
      </c>
      <c r="C378" s="507">
        <v>302.85000000000002</v>
      </c>
      <c r="D378" s="508">
        <v>303.63333333333333</v>
      </c>
      <c r="E378" s="508">
        <v>297.31666666666666</v>
      </c>
      <c r="F378" s="508">
        <v>291.78333333333336</v>
      </c>
      <c r="G378" s="508">
        <v>285.4666666666667</v>
      </c>
      <c r="H378" s="508">
        <v>309.16666666666663</v>
      </c>
      <c r="I378" s="508">
        <v>315.48333333333323</v>
      </c>
      <c r="J378" s="508">
        <v>321.01666666666659</v>
      </c>
      <c r="K378" s="507">
        <v>309.95</v>
      </c>
      <c r="L378" s="507">
        <v>298.10000000000002</v>
      </c>
      <c r="M378" s="507">
        <v>10.84361</v>
      </c>
    </row>
    <row r="379" spans="1:13">
      <c r="A379" s="254">
        <v>369</v>
      </c>
      <c r="B379" s="510" t="s">
        <v>463</v>
      </c>
      <c r="C379" s="507">
        <v>106.1</v>
      </c>
      <c r="D379" s="508">
        <v>106</v>
      </c>
      <c r="E379" s="508">
        <v>104.35</v>
      </c>
      <c r="F379" s="508">
        <v>102.6</v>
      </c>
      <c r="G379" s="508">
        <v>100.94999999999999</v>
      </c>
      <c r="H379" s="508">
        <v>107.75</v>
      </c>
      <c r="I379" s="508">
        <v>109.4</v>
      </c>
      <c r="J379" s="508">
        <v>111.15</v>
      </c>
      <c r="K379" s="507">
        <v>107.65</v>
      </c>
      <c r="L379" s="507">
        <v>104.25</v>
      </c>
      <c r="M379" s="507">
        <v>3.6906699999999999</v>
      </c>
    </row>
    <row r="380" spans="1:13">
      <c r="A380" s="254">
        <v>370</v>
      </c>
      <c r="B380" s="510" t="s">
        <v>464</v>
      </c>
      <c r="C380" s="507">
        <v>6776.3</v>
      </c>
      <c r="D380" s="508">
        <v>6689.7666666666664</v>
      </c>
      <c r="E380" s="508">
        <v>6576.5333333333328</v>
      </c>
      <c r="F380" s="508">
        <v>6376.7666666666664</v>
      </c>
      <c r="G380" s="508">
        <v>6263.5333333333328</v>
      </c>
      <c r="H380" s="508">
        <v>6889.5333333333328</v>
      </c>
      <c r="I380" s="508">
        <v>7002.7666666666664</v>
      </c>
      <c r="J380" s="508">
        <v>7202.5333333333328</v>
      </c>
      <c r="K380" s="507">
        <v>6803</v>
      </c>
      <c r="L380" s="507">
        <v>6490</v>
      </c>
      <c r="M380" s="507">
        <v>0.19469</v>
      </c>
    </row>
    <row r="381" spans="1:13">
      <c r="A381" s="254">
        <v>371</v>
      </c>
      <c r="B381" s="510" t="s">
        <v>271</v>
      </c>
      <c r="C381" s="507">
        <v>13090.75</v>
      </c>
      <c r="D381" s="508">
        <v>13087.033333333333</v>
      </c>
      <c r="E381" s="508">
        <v>13025.066666666666</v>
      </c>
      <c r="F381" s="508">
        <v>12959.383333333333</v>
      </c>
      <c r="G381" s="508">
        <v>12897.416666666666</v>
      </c>
      <c r="H381" s="508">
        <v>13152.716666666665</v>
      </c>
      <c r="I381" s="508">
        <v>13214.683333333332</v>
      </c>
      <c r="J381" s="508">
        <v>13280.366666666665</v>
      </c>
      <c r="K381" s="507">
        <v>13149</v>
      </c>
      <c r="L381" s="507">
        <v>13021.35</v>
      </c>
      <c r="M381" s="507">
        <v>7.2910000000000003E-2</v>
      </c>
    </row>
    <row r="382" spans="1:13">
      <c r="A382" s="254">
        <v>372</v>
      </c>
      <c r="B382" s="510" t="s">
        <v>161</v>
      </c>
      <c r="C382" s="507">
        <v>41</v>
      </c>
      <c r="D382" s="508">
        <v>41.116666666666667</v>
      </c>
      <c r="E382" s="508">
        <v>40.583333333333336</v>
      </c>
      <c r="F382" s="508">
        <v>40.166666666666671</v>
      </c>
      <c r="G382" s="508">
        <v>39.63333333333334</v>
      </c>
      <c r="H382" s="508">
        <v>41.533333333333331</v>
      </c>
      <c r="I382" s="508">
        <v>42.066666666666663</v>
      </c>
      <c r="J382" s="508">
        <v>42.483333333333327</v>
      </c>
      <c r="K382" s="507">
        <v>41.65</v>
      </c>
      <c r="L382" s="507">
        <v>40.700000000000003</v>
      </c>
      <c r="M382" s="507">
        <v>1153.5859399999999</v>
      </c>
    </row>
    <row r="383" spans="1:13">
      <c r="A383" s="254">
        <v>373</v>
      </c>
      <c r="B383" s="510" t="s">
        <v>272</v>
      </c>
      <c r="C383" s="507">
        <v>738.55</v>
      </c>
      <c r="D383" s="508">
        <v>746.08333333333337</v>
      </c>
      <c r="E383" s="508">
        <v>723.06666666666672</v>
      </c>
      <c r="F383" s="508">
        <v>707.58333333333337</v>
      </c>
      <c r="G383" s="508">
        <v>684.56666666666672</v>
      </c>
      <c r="H383" s="508">
        <v>761.56666666666672</v>
      </c>
      <c r="I383" s="508">
        <v>784.58333333333337</v>
      </c>
      <c r="J383" s="508">
        <v>800.06666666666672</v>
      </c>
      <c r="K383" s="507">
        <v>769.1</v>
      </c>
      <c r="L383" s="507">
        <v>730.6</v>
      </c>
      <c r="M383" s="507">
        <v>1.9260200000000001</v>
      </c>
    </row>
    <row r="384" spans="1:13">
      <c r="A384" s="254">
        <v>374</v>
      </c>
      <c r="B384" s="510" t="s">
        <v>165</v>
      </c>
      <c r="C384" s="507">
        <v>236.75</v>
      </c>
      <c r="D384" s="508">
        <v>237.18333333333331</v>
      </c>
      <c r="E384" s="508">
        <v>233.36666666666662</v>
      </c>
      <c r="F384" s="508">
        <v>229.98333333333332</v>
      </c>
      <c r="G384" s="508">
        <v>226.16666666666663</v>
      </c>
      <c r="H384" s="508">
        <v>240.56666666666661</v>
      </c>
      <c r="I384" s="508">
        <v>244.38333333333327</v>
      </c>
      <c r="J384" s="508">
        <v>247.76666666666659</v>
      </c>
      <c r="K384" s="507">
        <v>241</v>
      </c>
      <c r="L384" s="507">
        <v>233.8</v>
      </c>
      <c r="M384" s="507">
        <v>117.56319999999999</v>
      </c>
    </row>
    <row r="385" spans="1:13">
      <c r="A385" s="254">
        <v>375</v>
      </c>
      <c r="B385" s="510" t="s">
        <v>166</v>
      </c>
      <c r="C385" s="507">
        <v>140</v>
      </c>
      <c r="D385" s="508">
        <v>140.23333333333335</v>
      </c>
      <c r="E385" s="508">
        <v>138.16666666666669</v>
      </c>
      <c r="F385" s="508">
        <v>136.33333333333334</v>
      </c>
      <c r="G385" s="508">
        <v>134.26666666666668</v>
      </c>
      <c r="H385" s="508">
        <v>142.06666666666669</v>
      </c>
      <c r="I385" s="508">
        <v>144.13333333333335</v>
      </c>
      <c r="J385" s="508">
        <v>145.9666666666667</v>
      </c>
      <c r="K385" s="507">
        <v>142.30000000000001</v>
      </c>
      <c r="L385" s="507">
        <v>138.4</v>
      </c>
      <c r="M385" s="507">
        <v>78.933670000000006</v>
      </c>
    </row>
    <row r="386" spans="1:13">
      <c r="A386" s="254">
        <v>376</v>
      </c>
      <c r="B386" s="510" t="s">
        <v>465</v>
      </c>
      <c r="C386" s="507">
        <v>270.25</v>
      </c>
      <c r="D386" s="508">
        <v>266.41666666666669</v>
      </c>
      <c r="E386" s="508">
        <v>259.83333333333337</v>
      </c>
      <c r="F386" s="508">
        <v>249.41666666666669</v>
      </c>
      <c r="G386" s="508">
        <v>242.83333333333337</v>
      </c>
      <c r="H386" s="508">
        <v>276.83333333333337</v>
      </c>
      <c r="I386" s="508">
        <v>283.41666666666674</v>
      </c>
      <c r="J386" s="508">
        <v>293.83333333333337</v>
      </c>
      <c r="K386" s="507">
        <v>273</v>
      </c>
      <c r="L386" s="507">
        <v>256</v>
      </c>
      <c r="M386" s="507">
        <v>22.064450000000001</v>
      </c>
    </row>
    <row r="387" spans="1:13">
      <c r="A387" s="254">
        <v>377</v>
      </c>
      <c r="B387" s="510" t="s">
        <v>466</v>
      </c>
      <c r="C387" s="507">
        <v>614.1</v>
      </c>
      <c r="D387" s="508">
        <v>608.19999999999993</v>
      </c>
      <c r="E387" s="508">
        <v>598.39999999999986</v>
      </c>
      <c r="F387" s="508">
        <v>582.69999999999993</v>
      </c>
      <c r="G387" s="508">
        <v>572.89999999999986</v>
      </c>
      <c r="H387" s="508">
        <v>623.89999999999986</v>
      </c>
      <c r="I387" s="508">
        <v>633.69999999999982</v>
      </c>
      <c r="J387" s="508">
        <v>649.39999999999986</v>
      </c>
      <c r="K387" s="507">
        <v>618</v>
      </c>
      <c r="L387" s="507">
        <v>592.5</v>
      </c>
      <c r="M387" s="507">
        <v>4.8132099999999998</v>
      </c>
    </row>
    <row r="388" spans="1:13">
      <c r="A388" s="254">
        <v>378</v>
      </c>
      <c r="B388" s="510" t="s">
        <v>467</v>
      </c>
      <c r="C388" s="507">
        <v>32.6</v>
      </c>
      <c r="D388" s="508">
        <v>32.750000000000007</v>
      </c>
      <c r="E388" s="508">
        <v>32.050000000000011</v>
      </c>
      <c r="F388" s="508">
        <v>31.500000000000007</v>
      </c>
      <c r="G388" s="508">
        <v>30.800000000000011</v>
      </c>
      <c r="H388" s="508">
        <v>33.300000000000011</v>
      </c>
      <c r="I388" s="508">
        <v>34.000000000000014</v>
      </c>
      <c r="J388" s="508">
        <v>34.550000000000011</v>
      </c>
      <c r="K388" s="507">
        <v>33.450000000000003</v>
      </c>
      <c r="L388" s="507">
        <v>32.200000000000003</v>
      </c>
      <c r="M388" s="507">
        <v>97.705609999999993</v>
      </c>
    </row>
    <row r="389" spans="1:13">
      <c r="A389" s="254">
        <v>379</v>
      </c>
      <c r="B389" s="510" t="s">
        <v>468</v>
      </c>
      <c r="C389" s="507">
        <v>161.25</v>
      </c>
      <c r="D389" s="508">
        <v>163.33333333333334</v>
      </c>
      <c r="E389" s="508">
        <v>157.91666666666669</v>
      </c>
      <c r="F389" s="508">
        <v>154.58333333333334</v>
      </c>
      <c r="G389" s="508">
        <v>149.16666666666669</v>
      </c>
      <c r="H389" s="508">
        <v>166.66666666666669</v>
      </c>
      <c r="I389" s="508">
        <v>172.08333333333337</v>
      </c>
      <c r="J389" s="508">
        <v>175.41666666666669</v>
      </c>
      <c r="K389" s="507">
        <v>168.75</v>
      </c>
      <c r="L389" s="507">
        <v>160</v>
      </c>
      <c r="M389" s="507">
        <v>34.497959999999999</v>
      </c>
    </row>
    <row r="390" spans="1:13">
      <c r="A390" s="254">
        <v>380</v>
      </c>
      <c r="B390" s="510" t="s">
        <v>273</v>
      </c>
      <c r="C390" s="507">
        <v>516</v>
      </c>
      <c r="D390" s="508">
        <v>511.86666666666662</v>
      </c>
      <c r="E390" s="508">
        <v>506.23333333333323</v>
      </c>
      <c r="F390" s="508">
        <v>496.46666666666664</v>
      </c>
      <c r="G390" s="508">
        <v>490.83333333333326</v>
      </c>
      <c r="H390" s="508">
        <v>521.63333333333321</v>
      </c>
      <c r="I390" s="508">
        <v>527.26666666666654</v>
      </c>
      <c r="J390" s="508">
        <v>537.03333333333319</v>
      </c>
      <c r="K390" s="507">
        <v>517.5</v>
      </c>
      <c r="L390" s="507">
        <v>502.1</v>
      </c>
      <c r="M390" s="507">
        <v>1.6944699999999999</v>
      </c>
    </row>
    <row r="391" spans="1:13">
      <c r="A391" s="254">
        <v>381</v>
      </c>
      <c r="B391" s="510" t="s">
        <v>469</v>
      </c>
      <c r="C391" s="507">
        <v>258</v>
      </c>
      <c r="D391" s="508">
        <v>259.06666666666666</v>
      </c>
      <c r="E391" s="508">
        <v>256.33333333333331</v>
      </c>
      <c r="F391" s="508">
        <v>254.66666666666663</v>
      </c>
      <c r="G391" s="508">
        <v>251.93333333333328</v>
      </c>
      <c r="H391" s="508">
        <v>260.73333333333335</v>
      </c>
      <c r="I391" s="508">
        <v>263.4666666666667</v>
      </c>
      <c r="J391" s="508">
        <v>265.13333333333338</v>
      </c>
      <c r="K391" s="507">
        <v>261.8</v>
      </c>
      <c r="L391" s="507">
        <v>257.39999999999998</v>
      </c>
      <c r="M391" s="507">
        <v>5.2553200000000002</v>
      </c>
    </row>
    <row r="392" spans="1:13">
      <c r="A392" s="254">
        <v>382</v>
      </c>
      <c r="B392" s="510" t="s">
        <v>470</v>
      </c>
      <c r="C392" s="507">
        <v>90.1</v>
      </c>
      <c r="D392" s="508">
        <v>91.316666666666663</v>
      </c>
      <c r="E392" s="508">
        <v>82.48333333333332</v>
      </c>
      <c r="F392" s="508">
        <v>74.86666666666666</v>
      </c>
      <c r="G392" s="508">
        <v>66.033333333333317</v>
      </c>
      <c r="H392" s="508">
        <v>98.933333333333323</v>
      </c>
      <c r="I392" s="508">
        <v>107.76666666666667</v>
      </c>
      <c r="J392" s="508">
        <v>115.38333333333333</v>
      </c>
      <c r="K392" s="507">
        <v>100.15</v>
      </c>
      <c r="L392" s="507">
        <v>83.7</v>
      </c>
      <c r="M392" s="507">
        <v>450.66100999999998</v>
      </c>
    </row>
    <row r="393" spans="1:13">
      <c r="A393" s="254">
        <v>383</v>
      </c>
      <c r="B393" s="510" t="s">
        <v>471</v>
      </c>
      <c r="C393" s="507">
        <v>1981.55</v>
      </c>
      <c r="D393" s="508">
        <v>1968.05</v>
      </c>
      <c r="E393" s="508">
        <v>1933.5</v>
      </c>
      <c r="F393" s="508">
        <v>1885.45</v>
      </c>
      <c r="G393" s="508">
        <v>1850.9</v>
      </c>
      <c r="H393" s="508">
        <v>2016.1</v>
      </c>
      <c r="I393" s="508">
        <v>2050.6499999999996</v>
      </c>
      <c r="J393" s="508">
        <v>2098.6999999999998</v>
      </c>
      <c r="K393" s="507">
        <v>2002.6</v>
      </c>
      <c r="L393" s="507">
        <v>1920</v>
      </c>
      <c r="M393" s="507">
        <v>0.39423000000000002</v>
      </c>
    </row>
    <row r="394" spans="1:13">
      <c r="A394" s="254">
        <v>384</v>
      </c>
      <c r="B394" s="510" t="s">
        <v>472</v>
      </c>
      <c r="C394" s="507">
        <v>378.45</v>
      </c>
      <c r="D394" s="508">
        <v>380.05</v>
      </c>
      <c r="E394" s="508">
        <v>374.40000000000003</v>
      </c>
      <c r="F394" s="508">
        <v>370.35</v>
      </c>
      <c r="G394" s="508">
        <v>364.70000000000005</v>
      </c>
      <c r="H394" s="508">
        <v>384.1</v>
      </c>
      <c r="I394" s="508">
        <v>389.75</v>
      </c>
      <c r="J394" s="508">
        <v>393.8</v>
      </c>
      <c r="K394" s="507">
        <v>385.7</v>
      </c>
      <c r="L394" s="507">
        <v>376</v>
      </c>
      <c r="M394" s="507">
        <v>8.0729500000000005</v>
      </c>
    </row>
    <row r="395" spans="1:13">
      <c r="A395" s="254">
        <v>385</v>
      </c>
      <c r="B395" s="510" t="s">
        <v>473</v>
      </c>
      <c r="C395" s="507">
        <v>192.1</v>
      </c>
      <c r="D395" s="508">
        <v>192.11666666666667</v>
      </c>
      <c r="E395" s="508">
        <v>181.33333333333334</v>
      </c>
      <c r="F395" s="508">
        <v>170.56666666666666</v>
      </c>
      <c r="G395" s="508">
        <v>159.78333333333333</v>
      </c>
      <c r="H395" s="508">
        <v>202.88333333333335</v>
      </c>
      <c r="I395" s="508">
        <v>213.66666666666666</v>
      </c>
      <c r="J395" s="508">
        <v>224.43333333333337</v>
      </c>
      <c r="K395" s="507">
        <v>202.9</v>
      </c>
      <c r="L395" s="507">
        <v>181.35</v>
      </c>
      <c r="M395" s="507">
        <v>3.7421199999999999</v>
      </c>
    </row>
    <row r="396" spans="1:13">
      <c r="A396" s="254">
        <v>386</v>
      </c>
      <c r="B396" s="510" t="s">
        <v>474</v>
      </c>
      <c r="C396" s="507">
        <v>837</v>
      </c>
      <c r="D396" s="508">
        <v>841.26666666666677</v>
      </c>
      <c r="E396" s="508">
        <v>828.93333333333351</v>
      </c>
      <c r="F396" s="508">
        <v>820.86666666666679</v>
      </c>
      <c r="G396" s="508">
        <v>808.53333333333353</v>
      </c>
      <c r="H396" s="508">
        <v>849.33333333333348</v>
      </c>
      <c r="I396" s="508">
        <v>861.66666666666674</v>
      </c>
      <c r="J396" s="508">
        <v>869.73333333333346</v>
      </c>
      <c r="K396" s="507">
        <v>853.6</v>
      </c>
      <c r="L396" s="507">
        <v>833.2</v>
      </c>
      <c r="M396" s="507">
        <v>1.52176</v>
      </c>
    </row>
    <row r="397" spans="1:13">
      <c r="A397" s="254">
        <v>387</v>
      </c>
      <c r="B397" s="510" t="s">
        <v>167</v>
      </c>
      <c r="C397" s="507">
        <v>2106</v>
      </c>
      <c r="D397" s="508">
        <v>2108.3666666666668</v>
      </c>
      <c r="E397" s="508">
        <v>2086.7333333333336</v>
      </c>
      <c r="F397" s="508">
        <v>2067.4666666666667</v>
      </c>
      <c r="G397" s="508">
        <v>2045.8333333333335</v>
      </c>
      <c r="H397" s="508">
        <v>2127.6333333333337</v>
      </c>
      <c r="I397" s="508">
        <v>2149.2666666666669</v>
      </c>
      <c r="J397" s="508">
        <v>2168.5333333333338</v>
      </c>
      <c r="K397" s="507">
        <v>2130</v>
      </c>
      <c r="L397" s="507">
        <v>2089.1</v>
      </c>
      <c r="M397" s="507">
        <v>79.150729999999996</v>
      </c>
    </row>
    <row r="398" spans="1:13">
      <c r="A398" s="254">
        <v>388</v>
      </c>
      <c r="B398" s="510" t="s">
        <v>815</v>
      </c>
      <c r="C398" s="507">
        <v>1108.1500000000001</v>
      </c>
      <c r="D398" s="508">
        <v>1112.3999999999999</v>
      </c>
      <c r="E398" s="508">
        <v>1085.7999999999997</v>
      </c>
      <c r="F398" s="508">
        <v>1063.4499999999998</v>
      </c>
      <c r="G398" s="508">
        <v>1036.8499999999997</v>
      </c>
      <c r="H398" s="508">
        <v>1134.7499999999998</v>
      </c>
      <c r="I398" s="508">
        <v>1161.3499999999997</v>
      </c>
      <c r="J398" s="508">
        <v>1183.6999999999998</v>
      </c>
      <c r="K398" s="507">
        <v>1139</v>
      </c>
      <c r="L398" s="507">
        <v>1090.05</v>
      </c>
      <c r="M398" s="507">
        <v>16.788969999999999</v>
      </c>
    </row>
    <row r="399" spans="1:13">
      <c r="A399" s="254">
        <v>389</v>
      </c>
      <c r="B399" s="510" t="s">
        <v>274</v>
      </c>
      <c r="C399" s="507">
        <v>879.15</v>
      </c>
      <c r="D399" s="508">
        <v>878.55000000000007</v>
      </c>
      <c r="E399" s="508">
        <v>871.10000000000014</v>
      </c>
      <c r="F399" s="508">
        <v>863.05000000000007</v>
      </c>
      <c r="G399" s="508">
        <v>855.60000000000014</v>
      </c>
      <c r="H399" s="508">
        <v>886.60000000000014</v>
      </c>
      <c r="I399" s="508">
        <v>894.05000000000018</v>
      </c>
      <c r="J399" s="508">
        <v>902.10000000000014</v>
      </c>
      <c r="K399" s="507">
        <v>886</v>
      </c>
      <c r="L399" s="507">
        <v>870.5</v>
      </c>
      <c r="M399" s="507">
        <v>15.8391</v>
      </c>
    </row>
    <row r="400" spans="1:13">
      <c r="A400" s="254">
        <v>390</v>
      </c>
      <c r="B400" s="510" t="s">
        <v>476</v>
      </c>
      <c r="C400" s="507">
        <v>27.15</v>
      </c>
      <c r="D400" s="508">
        <v>27.183333333333337</v>
      </c>
      <c r="E400" s="508">
        <v>26.816666666666674</v>
      </c>
      <c r="F400" s="508">
        <v>26.483333333333338</v>
      </c>
      <c r="G400" s="508">
        <v>26.116666666666674</v>
      </c>
      <c r="H400" s="508">
        <v>27.516666666666673</v>
      </c>
      <c r="I400" s="508">
        <v>27.883333333333333</v>
      </c>
      <c r="J400" s="508">
        <v>28.216666666666672</v>
      </c>
      <c r="K400" s="507">
        <v>27.55</v>
      </c>
      <c r="L400" s="507">
        <v>26.85</v>
      </c>
      <c r="M400" s="507">
        <v>63.069719999999997</v>
      </c>
    </row>
    <row r="401" spans="1:13">
      <c r="A401" s="254">
        <v>391</v>
      </c>
      <c r="B401" s="510" t="s">
        <v>477</v>
      </c>
      <c r="C401" s="507">
        <v>2242.1</v>
      </c>
      <c r="D401" s="508">
        <v>2238.4</v>
      </c>
      <c r="E401" s="508">
        <v>2217.25</v>
      </c>
      <c r="F401" s="508">
        <v>2192.4</v>
      </c>
      <c r="G401" s="508">
        <v>2171.25</v>
      </c>
      <c r="H401" s="508">
        <v>2263.25</v>
      </c>
      <c r="I401" s="508">
        <v>2284.4000000000005</v>
      </c>
      <c r="J401" s="508">
        <v>2309.25</v>
      </c>
      <c r="K401" s="507">
        <v>2259.5500000000002</v>
      </c>
      <c r="L401" s="507">
        <v>2213.5500000000002</v>
      </c>
      <c r="M401" s="507">
        <v>0.40823999999999999</v>
      </c>
    </row>
    <row r="402" spans="1:13">
      <c r="A402" s="254">
        <v>392</v>
      </c>
      <c r="B402" s="510" t="s">
        <v>172</v>
      </c>
      <c r="C402" s="507">
        <v>5501.8</v>
      </c>
      <c r="D402" s="508">
        <v>5490.9333333333334</v>
      </c>
      <c r="E402" s="508">
        <v>5431.8666666666668</v>
      </c>
      <c r="F402" s="508">
        <v>5361.9333333333334</v>
      </c>
      <c r="G402" s="508">
        <v>5302.8666666666668</v>
      </c>
      <c r="H402" s="508">
        <v>5560.8666666666668</v>
      </c>
      <c r="I402" s="508">
        <v>5619.9333333333343</v>
      </c>
      <c r="J402" s="508">
        <v>5689.8666666666668</v>
      </c>
      <c r="K402" s="507">
        <v>5550</v>
      </c>
      <c r="L402" s="507">
        <v>5421</v>
      </c>
      <c r="M402" s="507">
        <v>1.1979</v>
      </c>
    </row>
    <row r="403" spans="1:13">
      <c r="A403" s="254">
        <v>393</v>
      </c>
      <c r="B403" s="510" t="s">
        <v>478</v>
      </c>
      <c r="C403" s="507">
        <v>8326.25</v>
      </c>
      <c r="D403" s="508">
        <v>8311.4166666666661</v>
      </c>
      <c r="E403" s="508">
        <v>8272.8333333333321</v>
      </c>
      <c r="F403" s="508">
        <v>8219.4166666666661</v>
      </c>
      <c r="G403" s="508">
        <v>8180.8333333333321</v>
      </c>
      <c r="H403" s="508">
        <v>8364.8333333333321</v>
      </c>
      <c r="I403" s="508">
        <v>8403.4166666666642</v>
      </c>
      <c r="J403" s="508">
        <v>8456.8333333333321</v>
      </c>
      <c r="K403" s="507">
        <v>8350</v>
      </c>
      <c r="L403" s="507">
        <v>8258</v>
      </c>
      <c r="M403" s="507">
        <v>7.9880000000000007E-2</v>
      </c>
    </row>
    <row r="404" spans="1:13">
      <c r="A404" s="254">
        <v>394</v>
      </c>
      <c r="B404" s="510" t="s">
        <v>479</v>
      </c>
      <c r="C404" s="507">
        <v>5205.5</v>
      </c>
      <c r="D404" s="508">
        <v>5192.3</v>
      </c>
      <c r="E404" s="508">
        <v>5156.1500000000005</v>
      </c>
      <c r="F404" s="508">
        <v>5106.8</v>
      </c>
      <c r="G404" s="508">
        <v>5070.6500000000005</v>
      </c>
      <c r="H404" s="508">
        <v>5241.6500000000005</v>
      </c>
      <c r="I404" s="508">
        <v>5277.8</v>
      </c>
      <c r="J404" s="508">
        <v>5327.1500000000005</v>
      </c>
      <c r="K404" s="507">
        <v>5228.45</v>
      </c>
      <c r="L404" s="507">
        <v>5142.95</v>
      </c>
      <c r="M404" s="507">
        <v>0.21432000000000001</v>
      </c>
    </row>
    <row r="405" spans="1:13">
      <c r="A405" s="254">
        <v>395</v>
      </c>
      <c r="B405" s="510" t="s">
        <v>759</v>
      </c>
      <c r="C405" s="507">
        <v>113.8</v>
      </c>
      <c r="D405" s="508">
        <v>113.83333333333333</v>
      </c>
      <c r="E405" s="508">
        <v>112.36666666666666</v>
      </c>
      <c r="F405" s="508">
        <v>110.93333333333334</v>
      </c>
      <c r="G405" s="508">
        <v>109.46666666666667</v>
      </c>
      <c r="H405" s="508">
        <v>115.26666666666665</v>
      </c>
      <c r="I405" s="508">
        <v>116.73333333333332</v>
      </c>
      <c r="J405" s="508">
        <v>118.16666666666664</v>
      </c>
      <c r="K405" s="507">
        <v>115.3</v>
      </c>
      <c r="L405" s="507">
        <v>112.4</v>
      </c>
      <c r="M405" s="507">
        <v>5.0228400000000004</v>
      </c>
    </row>
    <row r="406" spans="1:13">
      <c r="A406" s="254">
        <v>396</v>
      </c>
      <c r="B406" s="510" t="s">
        <v>480</v>
      </c>
      <c r="C406" s="507">
        <v>430.75</v>
      </c>
      <c r="D406" s="508">
        <v>430.2166666666667</v>
      </c>
      <c r="E406" s="508">
        <v>426.53333333333342</v>
      </c>
      <c r="F406" s="508">
        <v>422.31666666666672</v>
      </c>
      <c r="G406" s="508">
        <v>418.63333333333344</v>
      </c>
      <c r="H406" s="508">
        <v>434.43333333333339</v>
      </c>
      <c r="I406" s="508">
        <v>438.11666666666667</v>
      </c>
      <c r="J406" s="508">
        <v>442.33333333333337</v>
      </c>
      <c r="K406" s="507">
        <v>433.9</v>
      </c>
      <c r="L406" s="507">
        <v>426</v>
      </c>
      <c r="M406" s="507">
        <v>1.2538</v>
      </c>
    </row>
    <row r="407" spans="1:13">
      <c r="A407" s="254">
        <v>397</v>
      </c>
      <c r="B407" s="510" t="s">
        <v>761</v>
      </c>
      <c r="C407" s="507">
        <v>243.6</v>
      </c>
      <c r="D407" s="508">
        <v>244.93333333333331</v>
      </c>
      <c r="E407" s="508">
        <v>240.86666666666662</v>
      </c>
      <c r="F407" s="508">
        <v>238.1333333333333</v>
      </c>
      <c r="G407" s="508">
        <v>234.06666666666661</v>
      </c>
      <c r="H407" s="508">
        <v>247.66666666666663</v>
      </c>
      <c r="I407" s="508">
        <v>251.73333333333329</v>
      </c>
      <c r="J407" s="508">
        <v>254.46666666666664</v>
      </c>
      <c r="K407" s="507">
        <v>249</v>
      </c>
      <c r="L407" s="507">
        <v>242.2</v>
      </c>
      <c r="M407" s="507">
        <v>3.1353900000000001</v>
      </c>
    </row>
    <row r="408" spans="1:13">
      <c r="A408" s="254">
        <v>398</v>
      </c>
      <c r="B408" s="510" t="s">
        <v>481</v>
      </c>
      <c r="C408" s="507">
        <v>2011.2</v>
      </c>
      <c r="D408" s="508">
        <v>2011.8</v>
      </c>
      <c r="E408" s="508">
        <v>1992.6499999999999</v>
      </c>
      <c r="F408" s="508">
        <v>1974.1</v>
      </c>
      <c r="G408" s="508">
        <v>1954.9499999999998</v>
      </c>
      <c r="H408" s="508">
        <v>2030.35</v>
      </c>
      <c r="I408" s="508">
        <v>2049.5</v>
      </c>
      <c r="J408" s="508">
        <v>2068.0500000000002</v>
      </c>
      <c r="K408" s="507">
        <v>2030.95</v>
      </c>
      <c r="L408" s="507">
        <v>1993.25</v>
      </c>
      <c r="M408" s="507">
        <v>0.16829</v>
      </c>
    </row>
    <row r="409" spans="1:13">
      <c r="A409" s="254">
        <v>399</v>
      </c>
      <c r="B409" s="510" t="s">
        <v>482</v>
      </c>
      <c r="C409" s="507">
        <v>368.2</v>
      </c>
      <c r="D409" s="508">
        <v>369.13333333333338</v>
      </c>
      <c r="E409" s="508">
        <v>365.96666666666675</v>
      </c>
      <c r="F409" s="508">
        <v>363.73333333333335</v>
      </c>
      <c r="G409" s="508">
        <v>360.56666666666672</v>
      </c>
      <c r="H409" s="508">
        <v>371.36666666666679</v>
      </c>
      <c r="I409" s="508">
        <v>374.53333333333342</v>
      </c>
      <c r="J409" s="508">
        <v>376.76666666666682</v>
      </c>
      <c r="K409" s="507">
        <v>372.3</v>
      </c>
      <c r="L409" s="507">
        <v>366.9</v>
      </c>
      <c r="M409" s="507">
        <v>1.3715599999999999</v>
      </c>
    </row>
    <row r="410" spans="1:13">
      <c r="A410" s="254">
        <v>400</v>
      </c>
      <c r="B410" s="510" t="s">
        <v>760</v>
      </c>
      <c r="C410" s="507">
        <v>124.5</v>
      </c>
      <c r="D410" s="508">
        <v>121.5</v>
      </c>
      <c r="E410" s="508">
        <v>118.5</v>
      </c>
      <c r="F410" s="508">
        <v>112.5</v>
      </c>
      <c r="G410" s="508">
        <v>109.5</v>
      </c>
      <c r="H410" s="508">
        <v>127.5</v>
      </c>
      <c r="I410" s="508">
        <v>130.5</v>
      </c>
      <c r="J410" s="508">
        <v>136.5</v>
      </c>
      <c r="K410" s="507">
        <v>124.5</v>
      </c>
      <c r="L410" s="507">
        <v>115.5</v>
      </c>
      <c r="M410" s="507">
        <v>301.35072000000002</v>
      </c>
    </row>
    <row r="411" spans="1:13">
      <c r="A411" s="254">
        <v>401</v>
      </c>
      <c r="B411" s="510" t="s">
        <v>483</v>
      </c>
      <c r="C411" s="507">
        <v>212.1</v>
      </c>
      <c r="D411" s="508">
        <v>212.30000000000004</v>
      </c>
      <c r="E411" s="508">
        <v>209.60000000000008</v>
      </c>
      <c r="F411" s="508">
        <v>207.10000000000005</v>
      </c>
      <c r="G411" s="508">
        <v>204.40000000000009</v>
      </c>
      <c r="H411" s="508">
        <v>214.80000000000007</v>
      </c>
      <c r="I411" s="508">
        <v>217.50000000000006</v>
      </c>
      <c r="J411" s="508">
        <v>220.00000000000006</v>
      </c>
      <c r="K411" s="507">
        <v>215</v>
      </c>
      <c r="L411" s="507">
        <v>209.8</v>
      </c>
      <c r="M411" s="507">
        <v>1.4113199999999999</v>
      </c>
    </row>
    <row r="412" spans="1:13">
      <c r="A412" s="254">
        <v>402</v>
      </c>
      <c r="B412" s="510" t="s">
        <v>170</v>
      </c>
      <c r="C412" s="507">
        <v>27658.75</v>
      </c>
      <c r="D412" s="508">
        <v>27579.600000000002</v>
      </c>
      <c r="E412" s="508">
        <v>27359.200000000004</v>
      </c>
      <c r="F412" s="508">
        <v>27059.65</v>
      </c>
      <c r="G412" s="508">
        <v>26839.250000000004</v>
      </c>
      <c r="H412" s="508">
        <v>27879.150000000005</v>
      </c>
      <c r="I412" s="508">
        <v>28099.550000000007</v>
      </c>
      <c r="J412" s="508">
        <v>28399.100000000006</v>
      </c>
      <c r="K412" s="507">
        <v>27800</v>
      </c>
      <c r="L412" s="507">
        <v>27280.05</v>
      </c>
      <c r="M412" s="507">
        <v>0.39346999999999999</v>
      </c>
    </row>
    <row r="413" spans="1:13">
      <c r="A413" s="254">
        <v>403</v>
      </c>
      <c r="B413" s="510" t="s">
        <v>484</v>
      </c>
      <c r="C413" s="507">
        <v>1563.95</v>
      </c>
      <c r="D413" s="508">
        <v>1566.3833333333332</v>
      </c>
      <c r="E413" s="508">
        <v>1515.5666666666664</v>
      </c>
      <c r="F413" s="508">
        <v>1467.1833333333332</v>
      </c>
      <c r="G413" s="508">
        <v>1416.3666666666663</v>
      </c>
      <c r="H413" s="508">
        <v>1614.7666666666664</v>
      </c>
      <c r="I413" s="508">
        <v>1665.583333333333</v>
      </c>
      <c r="J413" s="508">
        <v>1713.9666666666665</v>
      </c>
      <c r="K413" s="507">
        <v>1617.2</v>
      </c>
      <c r="L413" s="507">
        <v>1518</v>
      </c>
      <c r="M413" s="507">
        <v>0.14501</v>
      </c>
    </row>
    <row r="414" spans="1:13">
      <c r="A414" s="254">
        <v>404</v>
      </c>
      <c r="B414" s="510" t="s">
        <v>173</v>
      </c>
      <c r="C414" s="507">
        <v>1350.55</v>
      </c>
      <c r="D414" s="508">
        <v>1352.5</v>
      </c>
      <c r="E414" s="508">
        <v>1329</v>
      </c>
      <c r="F414" s="508">
        <v>1307.45</v>
      </c>
      <c r="G414" s="508">
        <v>1283.95</v>
      </c>
      <c r="H414" s="508">
        <v>1374.05</v>
      </c>
      <c r="I414" s="508">
        <v>1397.55</v>
      </c>
      <c r="J414" s="508">
        <v>1419.1</v>
      </c>
      <c r="K414" s="507">
        <v>1376</v>
      </c>
      <c r="L414" s="507">
        <v>1330.95</v>
      </c>
      <c r="M414" s="507">
        <v>17.140899999999998</v>
      </c>
    </row>
    <row r="415" spans="1:13">
      <c r="A415" s="254">
        <v>405</v>
      </c>
      <c r="B415" s="510" t="s">
        <v>171</v>
      </c>
      <c r="C415" s="507">
        <v>1939.65</v>
      </c>
      <c r="D415" s="508">
        <v>1929.3333333333333</v>
      </c>
      <c r="E415" s="508">
        <v>1913.6666666666665</v>
      </c>
      <c r="F415" s="508">
        <v>1887.6833333333332</v>
      </c>
      <c r="G415" s="508">
        <v>1872.0166666666664</v>
      </c>
      <c r="H415" s="508">
        <v>1955.3166666666666</v>
      </c>
      <c r="I415" s="508">
        <v>1970.9833333333331</v>
      </c>
      <c r="J415" s="508">
        <v>1996.9666666666667</v>
      </c>
      <c r="K415" s="507">
        <v>1945</v>
      </c>
      <c r="L415" s="507">
        <v>1903.35</v>
      </c>
      <c r="M415" s="507">
        <v>3.6490900000000002</v>
      </c>
    </row>
    <row r="416" spans="1:13">
      <c r="A416" s="254">
        <v>406</v>
      </c>
      <c r="B416" s="510" t="s">
        <v>485</v>
      </c>
      <c r="C416" s="507">
        <v>451.35</v>
      </c>
      <c r="D416" s="508">
        <v>449.11666666666662</v>
      </c>
      <c r="E416" s="508">
        <v>443.23333333333323</v>
      </c>
      <c r="F416" s="508">
        <v>435.11666666666662</v>
      </c>
      <c r="G416" s="508">
        <v>429.23333333333323</v>
      </c>
      <c r="H416" s="508">
        <v>457.23333333333323</v>
      </c>
      <c r="I416" s="508">
        <v>463.11666666666656</v>
      </c>
      <c r="J416" s="508">
        <v>471.23333333333323</v>
      </c>
      <c r="K416" s="507">
        <v>455</v>
      </c>
      <c r="L416" s="507">
        <v>441</v>
      </c>
      <c r="M416" s="507">
        <v>0.88232999999999995</v>
      </c>
    </row>
    <row r="417" spans="1:13">
      <c r="A417" s="254">
        <v>407</v>
      </c>
      <c r="B417" s="510" t="s">
        <v>486</v>
      </c>
      <c r="C417" s="507">
        <v>1338.3</v>
      </c>
      <c r="D417" s="508">
        <v>1345.1000000000001</v>
      </c>
      <c r="E417" s="508">
        <v>1316.2000000000003</v>
      </c>
      <c r="F417" s="508">
        <v>1294.1000000000001</v>
      </c>
      <c r="G417" s="508">
        <v>1265.2000000000003</v>
      </c>
      <c r="H417" s="508">
        <v>1367.2000000000003</v>
      </c>
      <c r="I417" s="508">
        <v>1396.1000000000004</v>
      </c>
      <c r="J417" s="508">
        <v>1418.2000000000003</v>
      </c>
      <c r="K417" s="507">
        <v>1374</v>
      </c>
      <c r="L417" s="507">
        <v>1323</v>
      </c>
      <c r="M417" s="507">
        <v>0.12235</v>
      </c>
    </row>
    <row r="418" spans="1:13">
      <c r="A418" s="254">
        <v>408</v>
      </c>
      <c r="B418" s="510" t="s">
        <v>762</v>
      </c>
      <c r="C418" s="507">
        <v>1327.35</v>
      </c>
      <c r="D418" s="508">
        <v>1322.45</v>
      </c>
      <c r="E418" s="508">
        <v>1290.9000000000001</v>
      </c>
      <c r="F418" s="508">
        <v>1254.45</v>
      </c>
      <c r="G418" s="508">
        <v>1222.9000000000001</v>
      </c>
      <c r="H418" s="508">
        <v>1358.9</v>
      </c>
      <c r="I418" s="508">
        <v>1390.4499999999998</v>
      </c>
      <c r="J418" s="508">
        <v>1426.9</v>
      </c>
      <c r="K418" s="507">
        <v>1354</v>
      </c>
      <c r="L418" s="507">
        <v>1286</v>
      </c>
      <c r="M418" s="507">
        <v>1.1088899999999999</v>
      </c>
    </row>
    <row r="419" spans="1:13">
      <c r="A419" s="254">
        <v>409</v>
      </c>
      <c r="B419" s="510" t="s">
        <v>487</v>
      </c>
      <c r="C419" s="507">
        <v>488.9</v>
      </c>
      <c r="D419" s="508">
        <v>490.41666666666669</v>
      </c>
      <c r="E419" s="508">
        <v>481.43333333333339</v>
      </c>
      <c r="F419" s="508">
        <v>473.9666666666667</v>
      </c>
      <c r="G419" s="508">
        <v>464.98333333333341</v>
      </c>
      <c r="H419" s="508">
        <v>497.88333333333338</v>
      </c>
      <c r="I419" s="508">
        <v>506.86666666666662</v>
      </c>
      <c r="J419" s="508">
        <v>514.33333333333337</v>
      </c>
      <c r="K419" s="507">
        <v>499.4</v>
      </c>
      <c r="L419" s="507">
        <v>482.95</v>
      </c>
      <c r="M419" s="507">
        <v>5.1761299999999997</v>
      </c>
    </row>
    <row r="420" spans="1:13">
      <c r="A420" s="254">
        <v>410</v>
      </c>
      <c r="B420" s="510" t="s">
        <v>488</v>
      </c>
      <c r="C420" s="507">
        <v>10.25</v>
      </c>
      <c r="D420" s="508">
        <v>10.333333333333334</v>
      </c>
      <c r="E420" s="508">
        <v>9.9166666666666679</v>
      </c>
      <c r="F420" s="508">
        <v>9.5833333333333339</v>
      </c>
      <c r="G420" s="508">
        <v>9.1666666666666679</v>
      </c>
      <c r="H420" s="508">
        <v>10.666666666666668</v>
      </c>
      <c r="I420" s="508">
        <v>11.083333333333336</v>
      </c>
      <c r="J420" s="508">
        <v>11.416666666666668</v>
      </c>
      <c r="K420" s="507">
        <v>10.75</v>
      </c>
      <c r="L420" s="507">
        <v>10</v>
      </c>
      <c r="M420" s="507">
        <v>545.73089000000004</v>
      </c>
    </row>
    <row r="421" spans="1:13">
      <c r="A421" s="254">
        <v>411</v>
      </c>
      <c r="B421" s="510" t="s">
        <v>763</v>
      </c>
      <c r="C421" s="507">
        <v>83.85</v>
      </c>
      <c r="D421" s="508">
        <v>83.983333333333334</v>
      </c>
      <c r="E421" s="508">
        <v>83.066666666666663</v>
      </c>
      <c r="F421" s="508">
        <v>82.283333333333331</v>
      </c>
      <c r="G421" s="508">
        <v>81.36666666666666</v>
      </c>
      <c r="H421" s="508">
        <v>84.766666666666666</v>
      </c>
      <c r="I421" s="508">
        <v>85.683333333333323</v>
      </c>
      <c r="J421" s="508">
        <v>86.466666666666669</v>
      </c>
      <c r="K421" s="507">
        <v>84.9</v>
      </c>
      <c r="L421" s="507">
        <v>83.2</v>
      </c>
      <c r="M421" s="507">
        <v>25.492159999999998</v>
      </c>
    </row>
    <row r="422" spans="1:13">
      <c r="A422" s="254">
        <v>412</v>
      </c>
      <c r="B422" s="510" t="s">
        <v>489</v>
      </c>
      <c r="C422" s="507">
        <v>98.1</v>
      </c>
      <c r="D422" s="508">
        <v>98.350000000000009</v>
      </c>
      <c r="E422" s="508">
        <v>97.450000000000017</v>
      </c>
      <c r="F422" s="508">
        <v>96.800000000000011</v>
      </c>
      <c r="G422" s="508">
        <v>95.90000000000002</v>
      </c>
      <c r="H422" s="508">
        <v>99.000000000000014</v>
      </c>
      <c r="I422" s="508">
        <v>99.90000000000002</v>
      </c>
      <c r="J422" s="508">
        <v>100.55000000000001</v>
      </c>
      <c r="K422" s="507">
        <v>99.25</v>
      </c>
      <c r="L422" s="507">
        <v>97.7</v>
      </c>
      <c r="M422" s="507">
        <v>1.3762700000000001</v>
      </c>
    </row>
    <row r="423" spans="1:13">
      <c r="A423" s="254">
        <v>413</v>
      </c>
      <c r="B423" s="510" t="s">
        <v>169</v>
      </c>
      <c r="C423" s="507">
        <v>394.2</v>
      </c>
      <c r="D423" s="508">
        <v>394.76666666666665</v>
      </c>
      <c r="E423" s="508">
        <v>389.98333333333329</v>
      </c>
      <c r="F423" s="508">
        <v>385.76666666666665</v>
      </c>
      <c r="G423" s="508">
        <v>380.98333333333329</v>
      </c>
      <c r="H423" s="508">
        <v>398.98333333333329</v>
      </c>
      <c r="I423" s="508">
        <v>403.76666666666659</v>
      </c>
      <c r="J423" s="508">
        <v>407.98333333333329</v>
      </c>
      <c r="K423" s="507">
        <v>399.55</v>
      </c>
      <c r="L423" s="507">
        <v>390.55</v>
      </c>
      <c r="M423" s="507">
        <v>305.34336999999999</v>
      </c>
    </row>
    <row r="424" spans="1:13">
      <c r="A424" s="254">
        <v>414</v>
      </c>
      <c r="B424" s="510" t="s">
        <v>168</v>
      </c>
      <c r="C424" s="507">
        <v>78.8</v>
      </c>
      <c r="D424" s="508">
        <v>79.266666666666666</v>
      </c>
      <c r="E424" s="508">
        <v>77.033333333333331</v>
      </c>
      <c r="F424" s="508">
        <v>75.266666666666666</v>
      </c>
      <c r="G424" s="508">
        <v>73.033333333333331</v>
      </c>
      <c r="H424" s="508">
        <v>81.033333333333331</v>
      </c>
      <c r="I424" s="508">
        <v>83.266666666666652</v>
      </c>
      <c r="J424" s="508">
        <v>85.033333333333331</v>
      </c>
      <c r="K424" s="507">
        <v>81.5</v>
      </c>
      <c r="L424" s="507">
        <v>77.5</v>
      </c>
      <c r="M424" s="507">
        <v>947.77459999999996</v>
      </c>
    </row>
    <row r="425" spans="1:13">
      <c r="A425" s="254">
        <v>415</v>
      </c>
      <c r="B425" s="510" t="s">
        <v>766</v>
      </c>
      <c r="C425" s="507">
        <v>245.3</v>
      </c>
      <c r="D425" s="508">
        <v>247.33333333333334</v>
      </c>
      <c r="E425" s="508">
        <v>240.36666666666667</v>
      </c>
      <c r="F425" s="508">
        <v>235.43333333333334</v>
      </c>
      <c r="G425" s="508">
        <v>228.46666666666667</v>
      </c>
      <c r="H425" s="508">
        <v>252.26666666666668</v>
      </c>
      <c r="I425" s="508">
        <v>259.23333333333335</v>
      </c>
      <c r="J425" s="508">
        <v>264.16666666666669</v>
      </c>
      <c r="K425" s="507">
        <v>254.3</v>
      </c>
      <c r="L425" s="507">
        <v>242.4</v>
      </c>
      <c r="M425" s="507">
        <v>7.7652900000000002</v>
      </c>
    </row>
    <row r="426" spans="1:13">
      <c r="A426" s="254">
        <v>416</v>
      </c>
      <c r="B426" s="510" t="s">
        <v>838</v>
      </c>
      <c r="C426" s="507">
        <v>220.65</v>
      </c>
      <c r="D426" s="508">
        <v>221.21666666666667</v>
      </c>
      <c r="E426" s="508">
        <v>218.43333333333334</v>
      </c>
      <c r="F426" s="508">
        <v>216.21666666666667</v>
      </c>
      <c r="G426" s="508">
        <v>213.43333333333334</v>
      </c>
      <c r="H426" s="508">
        <v>223.43333333333334</v>
      </c>
      <c r="I426" s="508">
        <v>226.2166666666667</v>
      </c>
      <c r="J426" s="508">
        <v>228.43333333333334</v>
      </c>
      <c r="K426" s="507">
        <v>224</v>
      </c>
      <c r="L426" s="507">
        <v>219</v>
      </c>
      <c r="M426" s="507">
        <v>15.169890000000001</v>
      </c>
    </row>
    <row r="427" spans="1:13">
      <c r="A427" s="254">
        <v>417</v>
      </c>
      <c r="B427" s="510" t="s">
        <v>174</v>
      </c>
      <c r="C427" s="507">
        <v>881.1</v>
      </c>
      <c r="D427" s="508">
        <v>868.0333333333333</v>
      </c>
      <c r="E427" s="508">
        <v>845.16666666666663</v>
      </c>
      <c r="F427" s="508">
        <v>809.23333333333335</v>
      </c>
      <c r="G427" s="508">
        <v>786.36666666666667</v>
      </c>
      <c r="H427" s="508">
        <v>903.96666666666658</v>
      </c>
      <c r="I427" s="508">
        <v>926.83333333333337</v>
      </c>
      <c r="J427" s="508">
        <v>962.76666666666654</v>
      </c>
      <c r="K427" s="507">
        <v>890.9</v>
      </c>
      <c r="L427" s="507">
        <v>832.1</v>
      </c>
      <c r="M427" s="507">
        <v>6.5551700000000004</v>
      </c>
    </row>
    <row r="428" spans="1:13">
      <c r="A428" s="254">
        <v>418</v>
      </c>
      <c r="B428" s="510" t="s">
        <v>490</v>
      </c>
      <c r="C428" s="507">
        <v>574.70000000000005</v>
      </c>
      <c r="D428" s="508">
        <v>574.05000000000007</v>
      </c>
      <c r="E428" s="508">
        <v>564.10000000000014</v>
      </c>
      <c r="F428" s="508">
        <v>553.50000000000011</v>
      </c>
      <c r="G428" s="508">
        <v>543.55000000000018</v>
      </c>
      <c r="H428" s="508">
        <v>584.65000000000009</v>
      </c>
      <c r="I428" s="508">
        <v>594.60000000000014</v>
      </c>
      <c r="J428" s="508">
        <v>605.20000000000005</v>
      </c>
      <c r="K428" s="507">
        <v>584</v>
      </c>
      <c r="L428" s="507">
        <v>563.45000000000005</v>
      </c>
      <c r="M428" s="507">
        <v>4.2670399999999997</v>
      </c>
    </row>
    <row r="429" spans="1:13">
      <c r="A429" s="254">
        <v>419</v>
      </c>
      <c r="B429" s="510" t="s">
        <v>793</v>
      </c>
      <c r="C429" s="507">
        <v>299.3</v>
      </c>
      <c r="D429" s="508">
        <v>299.11666666666667</v>
      </c>
      <c r="E429" s="508">
        <v>296.28333333333336</v>
      </c>
      <c r="F429" s="508">
        <v>293.26666666666671</v>
      </c>
      <c r="G429" s="508">
        <v>290.43333333333339</v>
      </c>
      <c r="H429" s="508">
        <v>302.13333333333333</v>
      </c>
      <c r="I429" s="508">
        <v>304.96666666666658</v>
      </c>
      <c r="J429" s="508">
        <v>307.98333333333329</v>
      </c>
      <c r="K429" s="507">
        <v>301.95</v>
      </c>
      <c r="L429" s="507">
        <v>296.10000000000002</v>
      </c>
      <c r="M429" s="507">
        <v>5.5628500000000001</v>
      </c>
    </row>
    <row r="430" spans="1:13">
      <c r="A430" s="254">
        <v>420</v>
      </c>
      <c r="B430" s="510" t="s">
        <v>491</v>
      </c>
      <c r="C430" s="507">
        <v>170.45</v>
      </c>
      <c r="D430" s="508">
        <v>169.65</v>
      </c>
      <c r="E430" s="508">
        <v>167.35000000000002</v>
      </c>
      <c r="F430" s="508">
        <v>164.25000000000003</v>
      </c>
      <c r="G430" s="508">
        <v>161.95000000000005</v>
      </c>
      <c r="H430" s="508">
        <v>172.75</v>
      </c>
      <c r="I430" s="508">
        <v>175.05</v>
      </c>
      <c r="J430" s="508">
        <v>178.14999999999998</v>
      </c>
      <c r="K430" s="507">
        <v>171.95</v>
      </c>
      <c r="L430" s="507">
        <v>166.55</v>
      </c>
      <c r="M430" s="507">
        <v>7.9821799999999996</v>
      </c>
    </row>
    <row r="431" spans="1:13">
      <c r="A431" s="254">
        <v>421</v>
      </c>
      <c r="B431" s="510" t="s">
        <v>175</v>
      </c>
      <c r="C431" s="507">
        <v>614.20000000000005</v>
      </c>
      <c r="D431" s="508">
        <v>611.68333333333339</v>
      </c>
      <c r="E431" s="508">
        <v>607.01666666666677</v>
      </c>
      <c r="F431" s="508">
        <v>599.83333333333337</v>
      </c>
      <c r="G431" s="508">
        <v>595.16666666666674</v>
      </c>
      <c r="H431" s="508">
        <v>618.86666666666679</v>
      </c>
      <c r="I431" s="508">
        <v>623.5333333333333</v>
      </c>
      <c r="J431" s="508">
        <v>630.71666666666681</v>
      </c>
      <c r="K431" s="507">
        <v>616.35</v>
      </c>
      <c r="L431" s="507">
        <v>604.5</v>
      </c>
      <c r="M431" s="507">
        <v>47.767760000000003</v>
      </c>
    </row>
    <row r="432" spans="1:13">
      <c r="A432" s="254">
        <v>422</v>
      </c>
      <c r="B432" s="510" t="s">
        <v>176</v>
      </c>
      <c r="C432" s="507">
        <v>513.29999999999995</v>
      </c>
      <c r="D432" s="508">
        <v>511.0333333333333</v>
      </c>
      <c r="E432" s="508">
        <v>505.31666666666661</v>
      </c>
      <c r="F432" s="508">
        <v>497.33333333333331</v>
      </c>
      <c r="G432" s="508">
        <v>491.61666666666662</v>
      </c>
      <c r="H432" s="508">
        <v>519.01666666666665</v>
      </c>
      <c r="I432" s="508">
        <v>524.73333333333335</v>
      </c>
      <c r="J432" s="508">
        <v>532.71666666666658</v>
      </c>
      <c r="K432" s="507">
        <v>516.75</v>
      </c>
      <c r="L432" s="507">
        <v>503.05</v>
      </c>
      <c r="M432" s="507">
        <v>28.157019999999999</v>
      </c>
    </row>
    <row r="433" spans="1:13">
      <c r="A433" s="254">
        <v>423</v>
      </c>
      <c r="B433" s="510" t="s">
        <v>492</v>
      </c>
      <c r="C433" s="507">
        <v>2618.1999999999998</v>
      </c>
      <c r="D433" s="508">
        <v>2598.9666666666667</v>
      </c>
      <c r="E433" s="508">
        <v>2551.5333333333333</v>
      </c>
      <c r="F433" s="508">
        <v>2484.8666666666668</v>
      </c>
      <c r="G433" s="508">
        <v>2437.4333333333334</v>
      </c>
      <c r="H433" s="508">
        <v>2665.6333333333332</v>
      </c>
      <c r="I433" s="508">
        <v>2713.0666666666666</v>
      </c>
      <c r="J433" s="508">
        <v>2779.7333333333331</v>
      </c>
      <c r="K433" s="507">
        <v>2646.4</v>
      </c>
      <c r="L433" s="507">
        <v>2532.3000000000002</v>
      </c>
      <c r="M433" s="507">
        <v>0.45240000000000002</v>
      </c>
    </row>
    <row r="434" spans="1:13">
      <c r="A434" s="254">
        <v>424</v>
      </c>
      <c r="B434" s="510" t="s">
        <v>493</v>
      </c>
      <c r="C434" s="507">
        <v>713.4</v>
      </c>
      <c r="D434" s="508">
        <v>715.4</v>
      </c>
      <c r="E434" s="508">
        <v>705.55</v>
      </c>
      <c r="F434" s="508">
        <v>697.69999999999993</v>
      </c>
      <c r="G434" s="508">
        <v>687.84999999999991</v>
      </c>
      <c r="H434" s="508">
        <v>723.25</v>
      </c>
      <c r="I434" s="508">
        <v>733.10000000000014</v>
      </c>
      <c r="J434" s="508">
        <v>740.95</v>
      </c>
      <c r="K434" s="507">
        <v>725.25</v>
      </c>
      <c r="L434" s="507">
        <v>707.55</v>
      </c>
      <c r="M434" s="507">
        <v>0.69847999999999999</v>
      </c>
    </row>
    <row r="435" spans="1:13">
      <c r="A435" s="254">
        <v>425</v>
      </c>
      <c r="B435" s="510" t="s">
        <v>494</v>
      </c>
      <c r="C435" s="507">
        <v>350.35</v>
      </c>
      <c r="D435" s="508">
        <v>351.91666666666669</v>
      </c>
      <c r="E435" s="508">
        <v>347.33333333333337</v>
      </c>
      <c r="F435" s="508">
        <v>344.31666666666666</v>
      </c>
      <c r="G435" s="508">
        <v>339.73333333333335</v>
      </c>
      <c r="H435" s="508">
        <v>354.93333333333339</v>
      </c>
      <c r="I435" s="508">
        <v>359.51666666666677</v>
      </c>
      <c r="J435" s="508">
        <v>362.53333333333342</v>
      </c>
      <c r="K435" s="507">
        <v>356.5</v>
      </c>
      <c r="L435" s="507">
        <v>348.9</v>
      </c>
      <c r="M435" s="507">
        <v>1.2688999999999999</v>
      </c>
    </row>
    <row r="436" spans="1:13">
      <c r="A436" s="254">
        <v>426</v>
      </c>
      <c r="B436" s="510" t="s">
        <v>495</v>
      </c>
      <c r="C436" s="507">
        <v>284.95</v>
      </c>
      <c r="D436" s="508">
        <v>286.15000000000003</v>
      </c>
      <c r="E436" s="508">
        <v>282.30000000000007</v>
      </c>
      <c r="F436" s="508">
        <v>279.65000000000003</v>
      </c>
      <c r="G436" s="508">
        <v>275.80000000000007</v>
      </c>
      <c r="H436" s="508">
        <v>288.80000000000007</v>
      </c>
      <c r="I436" s="508">
        <v>292.65000000000009</v>
      </c>
      <c r="J436" s="508">
        <v>295.30000000000007</v>
      </c>
      <c r="K436" s="507">
        <v>290</v>
      </c>
      <c r="L436" s="507">
        <v>283.5</v>
      </c>
      <c r="M436" s="507">
        <v>0.91391</v>
      </c>
    </row>
    <row r="437" spans="1:13">
      <c r="A437" s="254">
        <v>427</v>
      </c>
      <c r="B437" s="510" t="s">
        <v>496</v>
      </c>
      <c r="C437" s="507">
        <v>2091.5500000000002</v>
      </c>
      <c r="D437" s="508">
        <v>2091.25</v>
      </c>
      <c r="E437" s="508">
        <v>2078.4</v>
      </c>
      <c r="F437" s="508">
        <v>2065.25</v>
      </c>
      <c r="G437" s="508">
        <v>2052.4</v>
      </c>
      <c r="H437" s="508">
        <v>2104.4</v>
      </c>
      <c r="I437" s="508">
        <v>2117.2500000000005</v>
      </c>
      <c r="J437" s="508">
        <v>2130.4</v>
      </c>
      <c r="K437" s="507">
        <v>2104.1</v>
      </c>
      <c r="L437" s="507">
        <v>2078.1</v>
      </c>
      <c r="M437" s="507">
        <v>0.47348000000000001</v>
      </c>
    </row>
    <row r="438" spans="1:13">
      <c r="A438" s="254">
        <v>428</v>
      </c>
      <c r="B438" s="510" t="s">
        <v>764</v>
      </c>
      <c r="C438" s="507">
        <v>421.4</v>
      </c>
      <c r="D438" s="508">
        <v>420.36666666666662</v>
      </c>
      <c r="E438" s="508">
        <v>415.03333333333325</v>
      </c>
      <c r="F438" s="508">
        <v>408.66666666666663</v>
      </c>
      <c r="G438" s="508">
        <v>403.33333333333326</v>
      </c>
      <c r="H438" s="508">
        <v>426.73333333333323</v>
      </c>
      <c r="I438" s="508">
        <v>432.06666666666661</v>
      </c>
      <c r="J438" s="508">
        <v>438.43333333333322</v>
      </c>
      <c r="K438" s="507">
        <v>425.7</v>
      </c>
      <c r="L438" s="507">
        <v>414</v>
      </c>
      <c r="M438" s="507">
        <v>1.63296</v>
      </c>
    </row>
    <row r="439" spans="1:13">
      <c r="A439" s="254">
        <v>429</v>
      </c>
      <c r="B439" s="510" t="s">
        <v>814</v>
      </c>
      <c r="C439" s="507">
        <v>480.45</v>
      </c>
      <c r="D439" s="508">
        <v>480.36666666666662</v>
      </c>
      <c r="E439" s="508">
        <v>472.08333333333326</v>
      </c>
      <c r="F439" s="508">
        <v>463.71666666666664</v>
      </c>
      <c r="G439" s="508">
        <v>455.43333333333328</v>
      </c>
      <c r="H439" s="508">
        <v>488.73333333333323</v>
      </c>
      <c r="I439" s="508">
        <v>497.01666666666665</v>
      </c>
      <c r="J439" s="508">
        <v>505.38333333333321</v>
      </c>
      <c r="K439" s="507">
        <v>488.65</v>
      </c>
      <c r="L439" s="507">
        <v>472</v>
      </c>
      <c r="M439" s="507">
        <v>2.60121</v>
      </c>
    </row>
    <row r="440" spans="1:13">
      <c r="A440" s="254">
        <v>430</v>
      </c>
      <c r="B440" s="510" t="s">
        <v>497</v>
      </c>
      <c r="C440" s="507">
        <v>5.95</v>
      </c>
      <c r="D440" s="508">
        <v>5.95</v>
      </c>
      <c r="E440" s="508">
        <v>5.8500000000000005</v>
      </c>
      <c r="F440" s="508">
        <v>5.75</v>
      </c>
      <c r="G440" s="508">
        <v>5.65</v>
      </c>
      <c r="H440" s="508">
        <v>6.0500000000000007</v>
      </c>
      <c r="I440" s="508">
        <v>6.15</v>
      </c>
      <c r="J440" s="508">
        <v>6.2500000000000009</v>
      </c>
      <c r="K440" s="507">
        <v>6.05</v>
      </c>
      <c r="L440" s="507">
        <v>5.85</v>
      </c>
      <c r="M440" s="507">
        <v>294.05617999999998</v>
      </c>
    </row>
    <row r="441" spans="1:13">
      <c r="A441" s="254">
        <v>431</v>
      </c>
      <c r="B441" s="510" t="s">
        <v>498</v>
      </c>
      <c r="C441" s="507">
        <v>146.94999999999999</v>
      </c>
      <c r="D441" s="508">
        <v>146.78333333333333</v>
      </c>
      <c r="E441" s="508">
        <v>144.66666666666666</v>
      </c>
      <c r="F441" s="508">
        <v>142.38333333333333</v>
      </c>
      <c r="G441" s="508">
        <v>140.26666666666665</v>
      </c>
      <c r="H441" s="508">
        <v>149.06666666666666</v>
      </c>
      <c r="I441" s="508">
        <v>151.18333333333334</v>
      </c>
      <c r="J441" s="508">
        <v>153.46666666666667</v>
      </c>
      <c r="K441" s="507">
        <v>148.9</v>
      </c>
      <c r="L441" s="507">
        <v>144.5</v>
      </c>
      <c r="M441" s="507">
        <v>1.52725</v>
      </c>
    </row>
    <row r="442" spans="1:13">
      <c r="A442" s="254">
        <v>432</v>
      </c>
      <c r="B442" s="510" t="s">
        <v>765</v>
      </c>
      <c r="C442" s="507">
        <v>1391.25</v>
      </c>
      <c r="D442" s="508">
        <v>1383.7666666666667</v>
      </c>
      <c r="E442" s="508">
        <v>1357.5333333333333</v>
      </c>
      <c r="F442" s="508">
        <v>1323.8166666666666</v>
      </c>
      <c r="G442" s="508">
        <v>1297.5833333333333</v>
      </c>
      <c r="H442" s="508">
        <v>1417.4833333333333</v>
      </c>
      <c r="I442" s="508">
        <v>1443.7166666666665</v>
      </c>
      <c r="J442" s="508">
        <v>1477.4333333333334</v>
      </c>
      <c r="K442" s="507">
        <v>1410</v>
      </c>
      <c r="L442" s="507">
        <v>1350.05</v>
      </c>
      <c r="M442" s="507">
        <v>0.61780999999999997</v>
      </c>
    </row>
    <row r="443" spans="1:13">
      <c r="A443" s="254">
        <v>433</v>
      </c>
      <c r="B443" s="510" t="s">
        <v>499</v>
      </c>
      <c r="C443" s="507">
        <v>1446.4</v>
      </c>
      <c r="D443" s="508">
        <v>1374.2666666666667</v>
      </c>
      <c r="E443" s="508">
        <v>1302.1333333333332</v>
      </c>
      <c r="F443" s="508">
        <v>1157.8666666666666</v>
      </c>
      <c r="G443" s="508">
        <v>1085.7333333333331</v>
      </c>
      <c r="H443" s="508">
        <v>1518.5333333333333</v>
      </c>
      <c r="I443" s="508">
        <v>1590.666666666667</v>
      </c>
      <c r="J443" s="508">
        <v>1734.9333333333334</v>
      </c>
      <c r="K443" s="507">
        <v>1446.4</v>
      </c>
      <c r="L443" s="507">
        <v>1230</v>
      </c>
      <c r="M443" s="507">
        <v>17.38495</v>
      </c>
    </row>
    <row r="444" spans="1:13">
      <c r="A444" s="254">
        <v>434</v>
      </c>
      <c r="B444" s="510" t="s">
        <v>275</v>
      </c>
      <c r="C444" s="507">
        <v>552.5</v>
      </c>
      <c r="D444" s="508">
        <v>557.19999999999993</v>
      </c>
      <c r="E444" s="508">
        <v>545.39999999999986</v>
      </c>
      <c r="F444" s="508">
        <v>538.29999999999995</v>
      </c>
      <c r="G444" s="508">
        <v>526.49999999999989</v>
      </c>
      <c r="H444" s="508">
        <v>564.29999999999984</v>
      </c>
      <c r="I444" s="508">
        <v>576.0999999999998</v>
      </c>
      <c r="J444" s="508">
        <v>583.19999999999982</v>
      </c>
      <c r="K444" s="507">
        <v>569</v>
      </c>
      <c r="L444" s="507">
        <v>550.1</v>
      </c>
      <c r="M444" s="507">
        <v>4.59626</v>
      </c>
    </row>
    <row r="445" spans="1:13">
      <c r="A445" s="254">
        <v>435</v>
      </c>
      <c r="B445" s="510" t="s">
        <v>500</v>
      </c>
      <c r="C445" s="507">
        <v>915.05</v>
      </c>
      <c r="D445" s="508">
        <v>919.36666666666667</v>
      </c>
      <c r="E445" s="508">
        <v>900.73333333333335</v>
      </c>
      <c r="F445" s="508">
        <v>886.41666666666663</v>
      </c>
      <c r="G445" s="508">
        <v>867.7833333333333</v>
      </c>
      <c r="H445" s="508">
        <v>933.68333333333339</v>
      </c>
      <c r="I445" s="508">
        <v>952.31666666666683</v>
      </c>
      <c r="J445" s="508">
        <v>966.63333333333344</v>
      </c>
      <c r="K445" s="507">
        <v>938</v>
      </c>
      <c r="L445" s="507">
        <v>905.05</v>
      </c>
      <c r="M445" s="507">
        <v>0.20333000000000001</v>
      </c>
    </row>
    <row r="446" spans="1:13">
      <c r="A446" s="254">
        <v>436</v>
      </c>
      <c r="B446" s="510" t="s">
        <v>501</v>
      </c>
      <c r="C446" s="507">
        <v>495.55</v>
      </c>
      <c r="D446" s="508">
        <v>495.5333333333333</v>
      </c>
      <c r="E446" s="508">
        <v>490.06666666666661</v>
      </c>
      <c r="F446" s="508">
        <v>484.58333333333331</v>
      </c>
      <c r="G446" s="508">
        <v>479.11666666666662</v>
      </c>
      <c r="H446" s="508">
        <v>501.01666666666659</v>
      </c>
      <c r="I446" s="508">
        <v>506.48333333333329</v>
      </c>
      <c r="J446" s="508">
        <v>511.96666666666658</v>
      </c>
      <c r="K446" s="507">
        <v>501</v>
      </c>
      <c r="L446" s="507">
        <v>490.05</v>
      </c>
      <c r="M446" s="507">
        <v>0.15418000000000001</v>
      </c>
    </row>
    <row r="447" spans="1:13">
      <c r="A447" s="254">
        <v>437</v>
      </c>
      <c r="B447" s="510" t="s">
        <v>502</v>
      </c>
      <c r="C447" s="507">
        <v>7921.9</v>
      </c>
      <c r="D447" s="508">
        <v>7713.1333333333341</v>
      </c>
      <c r="E447" s="508">
        <v>7346.2666666666682</v>
      </c>
      <c r="F447" s="508">
        <v>6770.6333333333341</v>
      </c>
      <c r="G447" s="508">
        <v>6403.7666666666682</v>
      </c>
      <c r="H447" s="508">
        <v>8288.7666666666682</v>
      </c>
      <c r="I447" s="508">
        <v>8655.633333333335</v>
      </c>
      <c r="J447" s="508">
        <v>9231.2666666666682</v>
      </c>
      <c r="K447" s="507">
        <v>8080</v>
      </c>
      <c r="L447" s="507">
        <v>7137.5</v>
      </c>
      <c r="M447" s="507">
        <v>0.64895999999999998</v>
      </c>
    </row>
    <row r="448" spans="1:13">
      <c r="A448" s="254">
        <v>438</v>
      </c>
      <c r="B448" s="510" t="s">
        <v>503</v>
      </c>
      <c r="C448" s="507">
        <v>275.14999999999998</v>
      </c>
      <c r="D448" s="508">
        <v>278.0333333333333</v>
      </c>
      <c r="E448" s="508">
        <v>271.11666666666662</v>
      </c>
      <c r="F448" s="508">
        <v>267.08333333333331</v>
      </c>
      <c r="G448" s="508">
        <v>260.16666666666663</v>
      </c>
      <c r="H448" s="508">
        <v>282.06666666666661</v>
      </c>
      <c r="I448" s="508">
        <v>288.98333333333335</v>
      </c>
      <c r="J448" s="508">
        <v>293.01666666666659</v>
      </c>
      <c r="K448" s="507">
        <v>284.95</v>
      </c>
      <c r="L448" s="507">
        <v>274</v>
      </c>
      <c r="M448" s="507">
        <v>1.10608</v>
      </c>
    </row>
    <row r="449" spans="1:13">
      <c r="A449" s="254">
        <v>439</v>
      </c>
      <c r="B449" s="510" t="s">
        <v>504</v>
      </c>
      <c r="C449" s="507">
        <v>32.15</v>
      </c>
      <c r="D449" s="508">
        <v>32.266666666666666</v>
      </c>
      <c r="E449" s="508">
        <v>31.083333333333329</v>
      </c>
      <c r="F449" s="508">
        <v>30.016666666666662</v>
      </c>
      <c r="G449" s="508">
        <v>28.833333333333325</v>
      </c>
      <c r="H449" s="508">
        <v>33.333333333333329</v>
      </c>
      <c r="I449" s="508">
        <v>34.516666666666666</v>
      </c>
      <c r="J449" s="508">
        <v>35.583333333333336</v>
      </c>
      <c r="K449" s="507">
        <v>33.450000000000003</v>
      </c>
      <c r="L449" s="507">
        <v>31.2</v>
      </c>
      <c r="M449" s="507">
        <v>175.08904999999999</v>
      </c>
    </row>
    <row r="450" spans="1:13">
      <c r="A450" s="254">
        <v>440</v>
      </c>
      <c r="B450" s="510" t="s">
        <v>188</v>
      </c>
      <c r="C450" s="507">
        <v>632.4</v>
      </c>
      <c r="D450" s="508">
        <v>625.43333333333328</v>
      </c>
      <c r="E450" s="508">
        <v>615.96666666666658</v>
      </c>
      <c r="F450" s="508">
        <v>599.5333333333333</v>
      </c>
      <c r="G450" s="508">
        <v>590.06666666666661</v>
      </c>
      <c r="H450" s="508">
        <v>641.86666666666656</v>
      </c>
      <c r="I450" s="508">
        <v>651.33333333333326</v>
      </c>
      <c r="J450" s="508">
        <v>667.76666666666654</v>
      </c>
      <c r="K450" s="507">
        <v>634.9</v>
      </c>
      <c r="L450" s="507">
        <v>609</v>
      </c>
      <c r="M450" s="507">
        <v>27.757840000000002</v>
      </c>
    </row>
    <row r="451" spans="1:13">
      <c r="A451" s="254">
        <v>441</v>
      </c>
      <c r="B451" s="510" t="s">
        <v>767</v>
      </c>
      <c r="C451" s="507">
        <v>14791.5</v>
      </c>
      <c r="D451" s="508">
        <v>14985.166666666666</v>
      </c>
      <c r="E451" s="508">
        <v>14356.333333333332</v>
      </c>
      <c r="F451" s="508">
        <v>13921.166666666666</v>
      </c>
      <c r="G451" s="508">
        <v>13292.333333333332</v>
      </c>
      <c r="H451" s="508">
        <v>15420.333333333332</v>
      </c>
      <c r="I451" s="508">
        <v>16049.166666666664</v>
      </c>
      <c r="J451" s="508">
        <v>16484.333333333332</v>
      </c>
      <c r="K451" s="507">
        <v>15614</v>
      </c>
      <c r="L451" s="507">
        <v>14550</v>
      </c>
      <c r="M451" s="507">
        <v>1.5089999999999999E-2</v>
      </c>
    </row>
    <row r="452" spans="1:13">
      <c r="A452" s="254">
        <v>442</v>
      </c>
      <c r="B452" s="510" t="s">
        <v>177</v>
      </c>
      <c r="C452" s="507">
        <v>733.65</v>
      </c>
      <c r="D452" s="508">
        <v>734.25</v>
      </c>
      <c r="E452" s="508">
        <v>722.5</v>
      </c>
      <c r="F452" s="508">
        <v>711.35</v>
      </c>
      <c r="G452" s="508">
        <v>699.6</v>
      </c>
      <c r="H452" s="508">
        <v>745.4</v>
      </c>
      <c r="I452" s="508">
        <v>757.15</v>
      </c>
      <c r="J452" s="508">
        <v>768.3</v>
      </c>
      <c r="K452" s="507">
        <v>746</v>
      </c>
      <c r="L452" s="507">
        <v>723.1</v>
      </c>
      <c r="M452" s="507">
        <v>78.044330000000002</v>
      </c>
    </row>
    <row r="453" spans="1:13">
      <c r="A453" s="254">
        <v>443</v>
      </c>
      <c r="B453" s="510" t="s">
        <v>768</v>
      </c>
      <c r="C453" s="507">
        <v>128.30000000000001</v>
      </c>
      <c r="D453" s="508">
        <v>129.28333333333333</v>
      </c>
      <c r="E453" s="508">
        <v>126.31666666666666</v>
      </c>
      <c r="F453" s="508">
        <v>124.33333333333333</v>
      </c>
      <c r="G453" s="508">
        <v>121.36666666666666</v>
      </c>
      <c r="H453" s="508">
        <v>131.26666666666665</v>
      </c>
      <c r="I453" s="508">
        <v>134.23333333333329</v>
      </c>
      <c r="J453" s="508">
        <v>136.21666666666667</v>
      </c>
      <c r="K453" s="507">
        <v>132.25</v>
      </c>
      <c r="L453" s="507">
        <v>127.3</v>
      </c>
      <c r="M453" s="507">
        <v>25.731169999999999</v>
      </c>
    </row>
    <row r="454" spans="1:13">
      <c r="A454" s="254">
        <v>444</v>
      </c>
      <c r="B454" s="510" t="s">
        <v>769</v>
      </c>
      <c r="C454" s="507">
        <v>1202.95</v>
      </c>
      <c r="D454" s="508">
        <v>1212.0333333333335</v>
      </c>
      <c r="E454" s="508">
        <v>1090.116666666667</v>
      </c>
      <c r="F454" s="508">
        <v>977.28333333333353</v>
      </c>
      <c r="G454" s="508">
        <v>855.36666666666702</v>
      </c>
      <c r="H454" s="508">
        <v>1324.866666666667</v>
      </c>
      <c r="I454" s="508">
        <v>1446.7833333333335</v>
      </c>
      <c r="J454" s="508">
        <v>1559.616666666667</v>
      </c>
      <c r="K454" s="507">
        <v>1333.95</v>
      </c>
      <c r="L454" s="507">
        <v>1099.2</v>
      </c>
      <c r="M454" s="507">
        <v>11.4787</v>
      </c>
    </row>
    <row r="455" spans="1:13">
      <c r="A455" s="254">
        <v>445</v>
      </c>
      <c r="B455" s="510" t="s">
        <v>183</v>
      </c>
      <c r="C455" s="507">
        <v>3006.35</v>
      </c>
      <c r="D455" s="508">
        <v>2993.1166666666668</v>
      </c>
      <c r="E455" s="508">
        <v>2961.2333333333336</v>
      </c>
      <c r="F455" s="508">
        <v>2916.1166666666668</v>
      </c>
      <c r="G455" s="508">
        <v>2884.2333333333336</v>
      </c>
      <c r="H455" s="508">
        <v>3038.2333333333336</v>
      </c>
      <c r="I455" s="508">
        <v>3070.1166666666668</v>
      </c>
      <c r="J455" s="508">
        <v>3115.2333333333336</v>
      </c>
      <c r="K455" s="507">
        <v>3025</v>
      </c>
      <c r="L455" s="507">
        <v>2948</v>
      </c>
      <c r="M455" s="507">
        <v>33.064689999999999</v>
      </c>
    </row>
    <row r="456" spans="1:13">
      <c r="A456" s="254">
        <v>446</v>
      </c>
      <c r="B456" s="510" t="s">
        <v>804</v>
      </c>
      <c r="C456" s="507">
        <v>632.35</v>
      </c>
      <c r="D456" s="508">
        <v>630.11666666666667</v>
      </c>
      <c r="E456" s="508">
        <v>624.23333333333335</v>
      </c>
      <c r="F456" s="508">
        <v>616.11666666666667</v>
      </c>
      <c r="G456" s="508">
        <v>610.23333333333335</v>
      </c>
      <c r="H456" s="508">
        <v>638.23333333333335</v>
      </c>
      <c r="I456" s="508">
        <v>644.11666666666679</v>
      </c>
      <c r="J456" s="508">
        <v>652.23333333333335</v>
      </c>
      <c r="K456" s="507">
        <v>636</v>
      </c>
      <c r="L456" s="507">
        <v>622</v>
      </c>
      <c r="M456" s="507">
        <v>30.513860000000001</v>
      </c>
    </row>
    <row r="457" spans="1:13">
      <c r="A457" s="254">
        <v>447</v>
      </c>
      <c r="B457" s="510" t="s">
        <v>178</v>
      </c>
      <c r="C457" s="507">
        <v>2586.1</v>
      </c>
      <c r="D457" s="508">
        <v>2601.0166666666664</v>
      </c>
      <c r="E457" s="508">
        <v>2555.083333333333</v>
      </c>
      <c r="F457" s="508">
        <v>2524.0666666666666</v>
      </c>
      <c r="G457" s="508">
        <v>2478.1333333333332</v>
      </c>
      <c r="H457" s="508">
        <v>2632.0333333333328</v>
      </c>
      <c r="I457" s="508">
        <v>2677.9666666666662</v>
      </c>
      <c r="J457" s="508">
        <v>2708.9833333333327</v>
      </c>
      <c r="K457" s="507">
        <v>2646.95</v>
      </c>
      <c r="L457" s="507">
        <v>2570</v>
      </c>
      <c r="M457" s="507">
        <v>4.1932999999999998</v>
      </c>
    </row>
    <row r="458" spans="1:13">
      <c r="A458" s="254">
        <v>448</v>
      </c>
      <c r="B458" s="510" t="s">
        <v>505</v>
      </c>
      <c r="C458" s="507">
        <v>1146.7</v>
      </c>
      <c r="D458" s="508">
        <v>1140.3333333333333</v>
      </c>
      <c r="E458" s="508">
        <v>1125.6666666666665</v>
      </c>
      <c r="F458" s="508">
        <v>1104.6333333333332</v>
      </c>
      <c r="G458" s="508">
        <v>1089.9666666666665</v>
      </c>
      <c r="H458" s="508">
        <v>1161.3666666666666</v>
      </c>
      <c r="I458" s="508">
        <v>1176.0333333333331</v>
      </c>
      <c r="J458" s="508">
        <v>1197.0666666666666</v>
      </c>
      <c r="K458" s="507">
        <v>1155</v>
      </c>
      <c r="L458" s="507">
        <v>1119.3</v>
      </c>
      <c r="M458" s="507">
        <v>0.72528999999999999</v>
      </c>
    </row>
    <row r="459" spans="1:13">
      <c r="A459" s="254">
        <v>449</v>
      </c>
      <c r="B459" s="510" t="s">
        <v>180</v>
      </c>
      <c r="C459" s="507">
        <v>139.9</v>
      </c>
      <c r="D459" s="508">
        <v>137.25</v>
      </c>
      <c r="E459" s="508">
        <v>133.9</v>
      </c>
      <c r="F459" s="508">
        <v>127.9</v>
      </c>
      <c r="G459" s="508">
        <v>124.55000000000001</v>
      </c>
      <c r="H459" s="508">
        <v>143.25</v>
      </c>
      <c r="I459" s="508">
        <v>146.60000000000002</v>
      </c>
      <c r="J459" s="508">
        <v>152.6</v>
      </c>
      <c r="K459" s="507">
        <v>140.6</v>
      </c>
      <c r="L459" s="507">
        <v>131.25</v>
      </c>
      <c r="M459" s="507">
        <v>107.67113999999999</v>
      </c>
    </row>
    <row r="460" spans="1:13">
      <c r="A460" s="254">
        <v>450</v>
      </c>
      <c r="B460" s="510" t="s">
        <v>179</v>
      </c>
      <c r="C460" s="507">
        <v>345.75</v>
      </c>
      <c r="D460" s="508">
        <v>339.8</v>
      </c>
      <c r="E460" s="508">
        <v>332.40000000000003</v>
      </c>
      <c r="F460" s="508">
        <v>319.05</v>
      </c>
      <c r="G460" s="508">
        <v>311.65000000000003</v>
      </c>
      <c r="H460" s="508">
        <v>353.15000000000003</v>
      </c>
      <c r="I460" s="508">
        <v>360.55</v>
      </c>
      <c r="J460" s="508">
        <v>373.90000000000003</v>
      </c>
      <c r="K460" s="507">
        <v>347.2</v>
      </c>
      <c r="L460" s="507">
        <v>326.45</v>
      </c>
      <c r="M460" s="507">
        <v>1277.08761</v>
      </c>
    </row>
    <row r="461" spans="1:13">
      <c r="A461" s="254">
        <v>451</v>
      </c>
      <c r="B461" s="510" t="s">
        <v>181</v>
      </c>
      <c r="C461" s="507">
        <v>100.35</v>
      </c>
      <c r="D461" s="508">
        <v>99.716666666666654</v>
      </c>
      <c r="E461" s="508">
        <v>98.633333333333312</v>
      </c>
      <c r="F461" s="508">
        <v>96.916666666666657</v>
      </c>
      <c r="G461" s="508">
        <v>95.833333333333314</v>
      </c>
      <c r="H461" s="508">
        <v>101.43333333333331</v>
      </c>
      <c r="I461" s="508">
        <v>102.51666666666665</v>
      </c>
      <c r="J461" s="508">
        <v>104.23333333333331</v>
      </c>
      <c r="K461" s="507">
        <v>100.8</v>
      </c>
      <c r="L461" s="507">
        <v>98</v>
      </c>
      <c r="M461" s="507">
        <v>671.08317</v>
      </c>
    </row>
    <row r="462" spans="1:13">
      <c r="A462" s="254">
        <v>452</v>
      </c>
      <c r="B462" s="510" t="s">
        <v>770</v>
      </c>
      <c r="C462" s="507">
        <v>47.3</v>
      </c>
      <c r="D462" s="508">
        <v>47.199999999999996</v>
      </c>
      <c r="E462" s="508">
        <v>46.749999999999993</v>
      </c>
      <c r="F462" s="508">
        <v>46.199999999999996</v>
      </c>
      <c r="G462" s="508">
        <v>45.749999999999993</v>
      </c>
      <c r="H462" s="508">
        <v>47.749999999999993</v>
      </c>
      <c r="I462" s="508">
        <v>48.199999999999996</v>
      </c>
      <c r="J462" s="508">
        <v>48.749999999999993</v>
      </c>
      <c r="K462" s="507">
        <v>47.65</v>
      </c>
      <c r="L462" s="507">
        <v>46.65</v>
      </c>
      <c r="M462" s="507">
        <v>71.060270000000003</v>
      </c>
    </row>
    <row r="463" spans="1:13">
      <c r="A463" s="254">
        <v>453</v>
      </c>
      <c r="B463" s="510" t="s">
        <v>182</v>
      </c>
      <c r="C463" s="507">
        <v>735.5</v>
      </c>
      <c r="D463" s="508">
        <v>732.80000000000007</v>
      </c>
      <c r="E463" s="508">
        <v>725.85000000000014</v>
      </c>
      <c r="F463" s="508">
        <v>716.2</v>
      </c>
      <c r="G463" s="508">
        <v>709.25000000000011</v>
      </c>
      <c r="H463" s="508">
        <v>742.45000000000016</v>
      </c>
      <c r="I463" s="508">
        <v>749.4000000000002</v>
      </c>
      <c r="J463" s="508">
        <v>759.05000000000018</v>
      </c>
      <c r="K463" s="507">
        <v>739.75</v>
      </c>
      <c r="L463" s="507">
        <v>723.15</v>
      </c>
      <c r="M463" s="507">
        <v>111.13399</v>
      </c>
    </row>
    <row r="464" spans="1:13">
      <c r="A464" s="254">
        <v>454</v>
      </c>
      <c r="B464" s="510" t="s">
        <v>506</v>
      </c>
      <c r="C464" s="507">
        <v>3560.7</v>
      </c>
      <c r="D464" s="508">
        <v>3577.2000000000003</v>
      </c>
      <c r="E464" s="508">
        <v>3484.7500000000005</v>
      </c>
      <c r="F464" s="508">
        <v>3408.8</v>
      </c>
      <c r="G464" s="508">
        <v>3316.3500000000004</v>
      </c>
      <c r="H464" s="508">
        <v>3653.1500000000005</v>
      </c>
      <c r="I464" s="508">
        <v>3745.6000000000004</v>
      </c>
      <c r="J464" s="508">
        <v>3821.5500000000006</v>
      </c>
      <c r="K464" s="507">
        <v>3669.65</v>
      </c>
      <c r="L464" s="507">
        <v>3501.25</v>
      </c>
      <c r="M464" s="507">
        <v>0.16392999999999999</v>
      </c>
    </row>
    <row r="465" spans="1:13">
      <c r="A465" s="254">
        <v>455</v>
      </c>
      <c r="B465" s="510" t="s">
        <v>184</v>
      </c>
      <c r="C465" s="507">
        <v>967.1</v>
      </c>
      <c r="D465" s="508">
        <v>960.0333333333333</v>
      </c>
      <c r="E465" s="508">
        <v>949.06666666666661</v>
      </c>
      <c r="F465" s="508">
        <v>931.0333333333333</v>
      </c>
      <c r="G465" s="508">
        <v>920.06666666666661</v>
      </c>
      <c r="H465" s="508">
        <v>978.06666666666661</v>
      </c>
      <c r="I465" s="508">
        <v>989.0333333333333</v>
      </c>
      <c r="J465" s="508">
        <v>1007.0666666666666</v>
      </c>
      <c r="K465" s="507">
        <v>971</v>
      </c>
      <c r="L465" s="507">
        <v>942</v>
      </c>
      <c r="M465" s="507">
        <v>37.0319</v>
      </c>
    </row>
    <row r="466" spans="1:13">
      <c r="A466" s="254">
        <v>456</v>
      </c>
      <c r="B466" s="510" t="s">
        <v>276</v>
      </c>
      <c r="C466" s="507">
        <v>154.4</v>
      </c>
      <c r="D466" s="508">
        <v>156.16666666666666</v>
      </c>
      <c r="E466" s="508">
        <v>151.88333333333333</v>
      </c>
      <c r="F466" s="508">
        <v>149.36666666666667</v>
      </c>
      <c r="G466" s="508">
        <v>145.08333333333334</v>
      </c>
      <c r="H466" s="508">
        <v>158.68333333333331</v>
      </c>
      <c r="I466" s="508">
        <v>162.96666666666667</v>
      </c>
      <c r="J466" s="508">
        <v>165.48333333333329</v>
      </c>
      <c r="K466" s="507">
        <v>160.44999999999999</v>
      </c>
      <c r="L466" s="507">
        <v>153.65</v>
      </c>
      <c r="M466" s="507">
        <v>10.67117</v>
      </c>
    </row>
    <row r="467" spans="1:13">
      <c r="A467" s="254">
        <v>457</v>
      </c>
      <c r="B467" s="510" t="s">
        <v>164</v>
      </c>
      <c r="C467" s="507">
        <v>994.05</v>
      </c>
      <c r="D467" s="508">
        <v>996.08333333333337</v>
      </c>
      <c r="E467" s="508">
        <v>980.11666666666679</v>
      </c>
      <c r="F467" s="508">
        <v>966.18333333333339</v>
      </c>
      <c r="G467" s="508">
        <v>950.21666666666681</v>
      </c>
      <c r="H467" s="508">
        <v>1010.0166666666668</v>
      </c>
      <c r="I467" s="508">
        <v>1025.9833333333331</v>
      </c>
      <c r="J467" s="508">
        <v>1039.9166666666667</v>
      </c>
      <c r="K467" s="507">
        <v>1012.05</v>
      </c>
      <c r="L467" s="507">
        <v>982.15</v>
      </c>
      <c r="M467" s="507">
        <v>7.4568000000000003</v>
      </c>
    </row>
    <row r="468" spans="1:13">
      <c r="A468" s="254">
        <v>458</v>
      </c>
      <c r="B468" s="510" t="s">
        <v>507</v>
      </c>
      <c r="C468" s="507">
        <v>1417.55</v>
      </c>
      <c r="D468" s="508">
        <v>1422.6000000000001</v>
      </c>
      <c r="E468" s="508">
        <v>1386.2500000000002</v>
      </c>
      <c r="F468" s="508">
        <v>1354.95</v>
      </c>
      <c r="G468" s="508">
        <v>1318.6000000000001</v>
      </c>
      <c r="H468" s="508">
        <v>1453.9000000000003</v>
      </c>
      <c r="I468" s="508">
        <v>1490.2500000000002</v>
      </c>
      <c r="J468" s="508">
        <v>1521.5500000000004</v>
      </c>
      <c r="K468" s="507">
        <v>1458.95</v>
      </c>
      <c r="L468" s="507">
        <v>1391.3</v>
      </c>
      <c r="M468" s="507">
        <v>1.12496</v>
      </c>
    </row>
    <row r="469" spans="1:13">
      <c r="A469" s="254">
        <v>459</v>
      </c>
      <c r="B469" s="510" t="s">
        <v>508</v>
      </c>
      <c r="C469" s="507">
        <v>911.6</v>
      </c>
      <c r="D469" s="508">
        <v>914.41666666666663</v>
      </c>
      <c r="E469" s="508">
        <v>899.83333333333326</v>
      </c>
      <c r="F469" s="508">
        <v>888.06666666666661</v>
      </c>
      <c r="G469" s="508">
        <v>873.48333333333323</v>
      </c>
      <c r="H469" s="508">
        <v>926.18333333333328</v>
      </c>
      <c r="I469" s="508">
        <v>940.76666666666654</v>
      </c>
      <c r="J469" s="508">
        <v>952.5333333333333</v>
      </c>
      <c r="K469" s="507">
        <v>929</v>
      </c>
      <c r="L469" s="507">
        <v>902.65</v>
      </c>
      <c r="M469" s="507">
        <v>3.3636499999999998</v>
      </c>
    </row>
    <row r="470" spans="1:13">
      <c r="A470" s="254">
        <v>460</v>
      </c>
      <c r="B470" s="510" t="s">
        <v>509</v>
      </c>
      <c r="C470" s="507">
        <v>1291.05</v>
      </c>
      <c r="D470" s="508">
        <v>1286.0166666666667</v>
      </c>
      <c r="E470" s="508">
        <v>1267.0333333333333</v>
      </c>
      <c r="F470" s="508">
        <v>1243.0166666666667</v>
      </c>
      <c r="G470" s="508">
        <v>1224.0333333333333</v>
      </c>
      <c r="H470" s="508">
        <v>1310.0333333333333</v>
      </c>
      <c r="I470" s="508">
        <v>1329.0166666666664</v>
      </c>
      <c r="J470" s="508">
        <v>1353.0333333333333</v>
      </c>
      <c r="K470" s="507">
        <v>1305</v>
      </c>
      <c r="L470" s="507">
        <v>1262</v>
      </c>
      <c r="M470" s="507">
        <v>0.16167999999999999</v>
      </c>
    </row>
    <row r="471" spans="1:13">
      <c r="A471" s="254">
        <v>461</v>
      </c>
      <c r="B471" s="510" t="s">
        <v>185</v>
      </c>
      <c r="C471" s="507">
        <v>1471.15</v>
      </c>
      <c r="D471" s="508">
        <v>1465.05</v>
      </c>
      <c r="E471" s="508">
        <v>1456.1</v>
      </c>
      <c r="F471" s="508">
        <v>1441.05</v>
      </c>
      <c r="G471" s="508">
        <v>1432.1</v>
      </c>
      <c r="H471" s="508">
        <v>1480.1</v>
      </c>
      <c r="I471" s="508">
        <v>1489.0500000000002</v>
      </c>
      <c r="J471" s="508">
        <v>1504.1</v>
      </c>
      <c r="K471" s="507">
        <v>1474</v>
      </c>
      <c r="L471" s="507">
        <v>1450</v>
      </c>
      <c r="M471" s="507">
        <v>12.933059999999999</v>
      </c>
    </row>
    <row r="472" spans="1:13">
      <c r="A472" s="254">
        <v>462</v>
      </c>
      <c r="B472" s="510" t="s">
        <v>186</v>
      </c>
      <c r="C472" s="507">
        <v>2470.15</v>
      </c>
      <c r="D472" s="508">
        <v>2459.9666666666667</v>
      </c>
      <c r="E472" s="508">
        <v>2431.2333333333336</v>
      </c>
      <c r="F472" s="508">
        <v>2392.3166666666671</v>
      </c>
      <c r="G472" s="508">
        <v>2363.5833333333339</v>
      </c>
      <c r="H472" s="508">
        <v>2498.8833333333332</v>
      </c>
      <c r="I472" s="508">
        <v>2527.6166666666659</v>
      </c>
      <c r="J472" s="508">
        <v>2566.5333333333328</v>
      </c>
      <c r="K472" s="507">
        <v>2488.6999999999998</v>
      </c>
      <c r="L472" s="507">
        <v>2421.0500000000002</v>
      </c>
      <c r="M472" s="507">
        <v>4.5478100000000001</v>
      </c>
    </row>
    <row r="473" spans="1:13">
      <c r="A473" s="254">
        <v>463</v>
      </c>
      <c r="B473" s="510" t="s">
        <v>187</v>
      </c>
      <c r="C473" s="507">
        <v>388.95</v>
      </c>
      <c r="D473" s="508">
        <v>389.76666666666671</v>
      </c>
      <c r="E473" s="508">
        <v>384.03333333333342</v>
      </c>
      <c r="F473" s="508">
        <v>379.11666666666673</v>
      </c>
      <c r="G473" s="508">
        <v>373.38333333333344</v>
      </c>
      <c r="H473" s="508">
        <v>394.68333333333339</v>
      </c>
      <c r="I473" s="508">
        <v>400.41666666666663</v>
      </c>
      <c r="J473" s="508">
        <v>405.33333333333337</v>
      </c>
      <c r="K473" s="507">
        <v>395.5</v>
      </c>
      <c r="L473" s="507">
        <v>384.85</v>
      </c>
      <c r="M473" s="507">
        <v>14.63776</v>
      </c>
    </row>
    <row r="474" spans="1:13">
      <c r="A474" s="254">
        <v>464</v>
      </c>
      <c r="B474" s="510" t="s">
        <v>510</v>
      </c>
      <c r="C474" s="507">
        <v>905.9</v>
      </c>
      <c r="D474" s="508">
        <v>885.96666666666658</v>
      </c>
      <c r="E474" s="508">
        <v>850.38333333333321</v>
      </c>
      <c r="F474" s="508">
        <v>794.86666666666667</v>
      </c>
      <c r="G474" s="508">
        <v>759.2833333333333</v>
      </c>
      <c r="H474" s="508">
        <v>941.48333333333312</v>
      </c>
      <c r="I474" s="508">
        <v>977.06666666666638</v>
      </c>
      <c r="J474" s="508">
        <v>1032.583333333333</v>
      </c>
      <c r="K474" s="507">
        <v>921.55</v>
      </c>
      <c r="L474" s="507">
        <v>830.45</v>
      </c>
      <c r="M474" s="507">
        <v>38.003140000000002</v>
      </c>
    </row>
    <row r="475" spans="1:13">
      <c r="A475" s="254">
        <v>465</v>
      </c>
      <c r="B475" s="510" t="s">
        <v>511</v>
      </c>
      <c r="C475" s="507">
        <v>13.95</v>
      </c>
      <c r="D475" s="508">
        <v>14</v>
      </c>
      <c r="E475" s="508">
        <v>13.7</v>
      </c>
      <c r="F475" s="508">
        <v>13.45</v>
      </c>
      <c r="G475" s="508">
        <v>13.149999999999999</v>
      </c>
      <c r="H475" s="508">
        <v>14.25</v>
      </c>
      <c r="I475" s="508">
        <v>14.55</v>
      </c>
      <c r="J475" s="508">
        <v>14.8</v>
      </c>
      <c r="K475" s="507">
        <v>14.3</v>
      </c>
      <c r="L475" s="507">
        <v>13.75</v>
      </c>
      <c r="M475" s="507">
        <v>170.26504</v>
      </c>
    </row>
    <row r="476" spans="1:13">
      <c r="A476" s="254">
        <v>466</v>
      </c>
      <c r="B476" s="510" t="s">
        <v>512</v>
      </c>
      <c r="C476" s="507">
        <v>1090.0999999999999</v>
      </c>
      <c r="D476" s="508">
        <v>1077.3666666666666</v>
      </c>
      <c r="E476" s="508">
        <v>1056.7333333333331</v>
      </c>
      <c r="F476" s="508">
        <v>1023.3666666666666</v>
      </c>
      <c r="G476" s="508">
        <v>1002.7333333333331</v>
      </c>
      <c r="H476" s="508">
        <v>1110.7333333333331</v>
      </c>
      <c r="I476" s="508">
        <v>1131.3666666666668</v>
      </c>
      <c r="J476" s="508">
        <v>1164.7333333333331</v>
      </c>
      <c r="K476" s="507">
        <v>1098</v>
      </c>
      <c r="L476" s="507">
        <v>1044</v>
      </c>
      <c r="M476" s="507">
        <v>1.5037799999999999</v>
      </c>
    </row>
    <row r="477" spans="1:13">
      <c r="A477" s="254">
        <v>467</v>
      </c>
      <c r="B477" s="510" t="s">
        <v>513</v>
      </c>
      <c r="C477" s="507">
        <v>13.75</v>
      </c>
      <c r="D477" s="508">
        <v>13.799999999999999</v>
      </c>
      <c r="E477" s="508">
        <v>13.599999999999998</v>
      </c>
      <c r="F477" s="508">
        <v>13.45</v>
      </c>
      <c r="G477" s="508">
        <v>13.249999999999998</v>
      </c>
      <c r="H477" s="508">
        <v>13.949999999999998</v>
      </c>
      <c r="I477" s="508">
        <v>14.149999999999997</v>
      </c>
      <c r="J477" s="508">
        <v>14.299999999999997</v>
      </c>
      <c r="K477" s="507">
        <v>14</v>
      </c>
      <c r="L477" s="507">
        <v>13.65</v>
      </c>
      <c r="M477" s="507">
        <v>40.461320000000001</v>
      </c>
    </row>
    <row r="478" spans="1:13">
      <c r="A478" s="254">
        <v>468</v>
      </c>
      <c r="B478" s="510" t="s">
        <v>514</v>
      </c>
      <c r="C478" s="507">
        <v>368.1</v>
      </c>
      <c r="D478" s="508">
        <v>369.26666666666671</v>
      </c>
      <c r="E478" s="508">
        <v>363.73333333333341</v>
      </c>
      <c r="F478" s="508">
        <v>359.36666666666667</v>
      </c>
      <c r="G478" s="508">
        <v>353.83333333333337</v>
      </c>
      <c r="H478" s="508">
        <v>373.63333333333344</v>
      </c>
      <c r="I478" s="508">
        <v>379.16666666666674</v>
      </c>
      <c r="J478" s="508">
        <v>383.53333333333347</v>
      </c>
      <c r="K478" s="507">
        <v>374.8</v>
      </c>
      <c r="L478" s="507">
        <v>364.9</v>
      </c>
      <c r="M478" s="507">
        <v>2.0981100000000001</v>
      </c>
    </row>
    <row r="479" spans="1:13">
      <c r="A479" s="254">
        <v>469</v>
      </c>
      <c r="B479" s="510" t="s">
        <v>193</v>
      </c>
      <c r="C479" s="507">
        <v>589.45000000000005</v>
      </c>
      <c r="D479" s="508">
        <v>592.80000000000007</v>
      </c>
      <c r="E479" s="508">
        <v>576.80000000000018</v>
      </c>
      <c r="F479" s="508">
        <v>564.15000000000009</v>
      </c>
      <c r="G479" s="508">
        <v>548.1500000000002</v>
      </c>
      <c r="H479" s="508">
        <v>605.45000000000016</v>
      </c>
      <c r="I479" s="508">
        <v>621.44999999999993</v>
      </c>
      <c r="J479" s="508">
        <v>634.10000000000014</v>
      </c>
      <c r="K479" s="507">
        <v>608.79999999999995</v>
      </c>
      <c r="L479" s="507">
        <v>580.15</v>
      </c>
      <c r="M479" s="507">
        <v>106.02015</v>
      </c>
    </row>
    <row r="480" spans="1:13">
      <c r="A480" s="254">
        <v>470</v>
      </c>
      <c r="B480" s="510" t="s">
        <v>190</v>
      </c>
      <c r="C480" s="507">
        <v>244.5</v>
      </c>
      <c r="D480" s="508">
        <v>245.98333333333335</v>
      </c>
      <c r="E480" s="508">
        <v>241.51666666666671</v>
      </c>
      <c r="F480" s="508">
        <v>238.53333333333336</v>
      </c>
      <c r="G480" s="508">
        <v>234.06666666666672</v>
      </c>
      <c r="H480" s="508">
        <v>248.9666666666667</v>
      </c>
      <c r="I480" s="508">
        <v>253.43333333333334</v>
      </c>
      <c r="J480" s="508">
        <v>256.41666666666669</v>
      </c>
      <c r="K480" s="507">
        <v>250.45</v>
      </c>
      <c r="L480" s="507">
        <v>243</v>
      </c>
      <c r="M480" s="507">
        <v>5.6106800000000003</v>
      </c>
    </row>
    <row r="481" spans="1:13">
      <c r="A481" s="254">
        <v>471</v>
      </c>
      <c r="B481" s="510" t="s">
        <v>784</v>
      </c>
      <c r="C481" s="507">
        <v>33.5</v>
      </c>
      <c r="D481" s="508">
        <v>33.783333333333331</v>
      </c>
      <c r="E481" s="508">
        <v>33.11666666666666</v>
      </c>
      <c r="F481" s="508">
        <v>32.733333333333327</v>
      </c>
      <c r="G481" s="508">
        <v>32.066666666666656</v>
      </c>
      <c r="H481" s="508">
        <v>34.166666666666664</v>
      </c>
      <c r="I481" s="508">
        <v>34.833333333333336</v>
      </c>
      <c r="J481" s="508">
        <v>35.216666666666669</v>
      </c>
      <c r="K481" s="507">
        <v>34.450000000000003</v>
      </c>
      <c r="L481" s="507">
        <v>33.4</v>
      </c>
      <c r="M481" s="507">
        <v>30.54318</v>
      </c>
    </row>
    <row r="482" spans="1:13">
      <c r="A482" s="254">
        <v>472</v>
      </c>
      <c r="B482" s="510" t="s">
        <v>191</v>
      </c>
      <c r="C482" s="507">
        <v>6423.1</v>
      </c>
      <c r="D482" s="508">
        <v>6403.0166666666673</v>
      </c>
      <c r="E482" s="508">
        <v>6332.1833333333343</v>
      </c>
      <c r="F482" s="508">
        <v>6241.2666666666673</v>
      </c>
      <c r="G482" s="508">
        <v>6170.4333333333343</v>
      </c>
      <c r="H482" s="508">
        <v>6493.9333333333343</v>
      </c>
      <c r="I482" s="508">
        <v>6564.7666666666682</v>
      </c>
      <c r="J482" s="508">
        <v>6655.6833333333343</v>
      </c>
      <c r="K482" s="507">
        <v>6473.85</v>
      </c>
      <c r="L482" s="507">
        <v>6312.1</v>
      </c>
      <c r="M482" s="507">
        <v>4.3804600000000002</v>
      </c>
    </row>
    <row r="483" spans="1:13">
      <c r="A483" s="254">
        <v>473</v>
      </c>
      <c r="B483" s="510" t="s">
        <v>192</v>
      </c>
      <c r="C483" s="507">
        <v>38.799999999999997</v>
      </c>
      <c r="D483" s="508">
        <v>39.4</v>
      </c>
      <c r="E483" s="508">
        <v>37.849999999999994</v>
      </c>
      <c r="F483" s="508">
        <v>36.9</v>
      </c>
      <c r="G483" s="508">
        <v>35.349999999999994</v>
      </c>
      <c r="H483" s="508">
        <v>40.349999999999994</v>
      </c>
      <c r="I483" s="508">
        <v>41.899999999999991</v>
      </c>
      <c r="J483" s="508">
        <v>42.849999999999994</v>
      </c>
      <c r="K483" s="507">
        <v>40.950000000000003</v>
      </c>
      <c r="L483" s="507">
        <v>38.450000000000003</v>
      </c>
      <c r="M483" s="507">
        <v>111.01042</v>
      </c>
    </row>
    <row r="484" spans="1:13">
      <c r="A484" s="254">
        <v>474</v>
      </c>
      <c r="B484" s="510" t="s">
        <v>189</v>
      </c>
      <c r="C484" s="507">
        <v>1208.3</v>
      </c>
      <c r="D484" s="508">
        <v>1200.3999999999999</v>
      </c>
      <c r="E484" s="508">
        <v>1187.8999999999996</v>
      </c>
      <c r="F484" s="508">
        <v>1167.4999999999998</v>
      </c>
      <c r="G484" s="508">
        <v>1154.9999999999995</v>
      </c>
      <c r="H484" s="508">
        <v>1220.7999999999997</v>
      </c>
      <c r="I484" s="508">
        <v>1233.3000000000002</v>
      </c>
      <c r="J484" s="508">
        <v>1253.6999999999998</v>
      </c>
      <c r="K484" s="507">
        <v>1212.9000000000001</v>
      </c>
      <c r="L484" s="507">
        <v>1180</v>
      </c>
      <c r="M484" s="507">
        <v>3.2079599999999999</v>
      </c>
    </row>
    <row r="485" spans="1:13">
      <c r="A485" s="254">
        <v>475</v>
      </c>
      <c r="B485" s="510" t="s">
        <v>141</v>
      </c>
      <c r="C485" s="507">
        <v>552.04999999999995</v>
      </c>
      <c r="D485" s="508">
        <v>550.76666666666665</v>
      </c>
      <c r="E485" s="508">
        <v>545.2833333333333</v>
      </c>
      <c r="F485" s="508">
        <v>538.51666666666665</v>
      </c>
      <c r="G485" s="508">
        <v>533.0333333333333</v>
      </c>
      <c r="H485" s="508">
        <v>557.5333333333333</v>
      </c>
      <c r="I485" s="508">
        <v>563.01666666666665</v>
      </c>
      <c r="J485" s="508">
        <v>569.7833333333333</v>
      </c>
      <c r="K485" s="507">
        <v>556.25</v>
      </c>
      <c r="L485" s="507">
        <v>544</v>
      </c>
      <c r="M485" s="507">
        <v>30.788250000000001</v>
      </c>
    </row>
    <row r="486" spans="1:13">
      <c r="A486" s="254">
        <v>476</v>
      </c>
      <c r="B486" s="510" t="s">
        <v>277</v>
      </c>
      <c r="C486" s="507">
        <v>224.2</v>
      </c>
      <c r="D486" s="508">
        <v>224.9</v>
      </c>
      <c r="E486" s="508">
        <v>222.3</v>
      </c>
      <c r="F486" s="508">
        <v>220.4</v>
      </c>
      <c r="G486" s="508">
        <v>217.8</v>
      </c>
      <c r="H486" s="508">
        <v>226.8</v>
      </c>
      <c r="I486" s="508">
        <v>229.39999999999998</v>
      </c>
      <c r="J486" s="508">
        <v>231.3</v>
      </c>
      <c r="K486" s="507">
        <v>227.5</v>
      </c>
      <c r="L486" s="507">
        <v>223</v>
      </c>
      <c r="M486" s="507">
        <v>3.5521500000000001</v>
      </c>
    </row>
    <row r="487" spans="1:13">
      <c r="A487" s="254">
        <v>477</v>
      </c>
      <c r="B487" s="510" t="s">
        <v>515</v>
      </c>
      <c r="C487" s="507">
        <v>2678.35</v>
      </c>
      <c r="D487" s="508">
        <v>2667.1333333333332</v>
      </c>
      <c r="E487" s="508">
        <v>2623.2166666666662</v>
      </c>
      <c r="F487" s="508">
        <v>2568.083333333333</v>
      </c>
      <c r="G487" s="508">
        <v>2524.1666666666661</v>
      </c>
      <c r="H487" s="508">
        <v>2722.2666666666664</v>
      </c>
      <c r="I487" s="508">
        <v>2766.1833333333334</v>
      </c>
      <c r="J487" s="508">
        <v>2821.3166666666666</v>
      </c>
      <c r="K487" s="507">
        <v>2711.05</v>
      </c>
      <c r="L487" s="507">
        <v>2612</v>
      </c>
      <c r="M487" s="507">
        <v>0.22627</v>
      </c>
    </row>
    <row r="488" spans="1:13">
      <c r="A488" s="254">
        <v>478</v>
      </c>
      <c r="B488" s="510" t="s">
        <v>516</v>
      </c>
      <c r="C488" s="507">
        <v>398</v>
      </c>
      <c r="D488" s="508">
        <v>402.2833333333333</v>
      </c>
      <c r="E488" s="508">
        <v>391.76666666666659</v>
      </c>
      <c r="F488" s="508">
        <v>385.5333333333333</v>
      </c>
      <c r="G488" s="508">
        <v>375.01666666666659</v>
      </c>
      <c r="H488" s="508">
        <v>408.51666666666659</v>
      </c>
      <c r="I488" s="508">
        <v>419.03333333333325</v>
      </c>
      <c r="J488" s="508">
        <v>425.26666666666659</v>
      </c>
      <c r="K488" s="507">
        <v>412.8</v>
      </c>
      <c r="L488" s="507">
        <v>396.05</v>
      </c>
      <c r="M488" s="507">
        <v>9.7484900000000003</v>
      </c>
    </row>
    <row r="489" spans="1:13">
      <c r="A489" s="254">
        <v>479</v>
      </c>
      <c r="B489" s="510" t="s">
        <v>517</v>
      </c>
      <c r="C489" s="507">
        <v>259.64999999999998</v>
      </c>
      <c r="D489" s="508">
        <v>262.21666666666664</v>
      </c>
      <c r="E489" s="508">
        <v>255.43333333333328</v>
      </c>
      <c r="F489" s="508">
        <v>251.21666666666664</v>
      </c>
      <c r="G489" s="508">
        <v>244.43333333333328</v>
      </c>
      <c r="H489" s="508">
        <v>266.43333333333328</v>
      </c>
      <c r="I489" s="508">
        <v>273.2166666666667</v>
      </c>
      <c r="J489" s="508">
        <v>277.43333333333328</v>
      </c>
      <c r="K489" s="507">
        <v>269</v>
      </c>
      <c r="L489" s="507">
        <v>258</v>
      </c>
      <c r="M489" s="507">
        <v>1.02779</v>
      </c>
    </row>
    <row r="490" spans="1:13">
      <c r="A490" s="254">
        <v>480</v>
      </c>
      <c r="B490" s="510" t="s">
        <v>518</v>
      </c>
      <c r="C490" s="507">
        <v>3433.7</v>
      </c>
      <c r="D490" s="508">
        <v>3445.8666666666668</v>
      </c>
      <c r="E490" s="508">
        <v>3416.6833333333334</v>
      </c>
      <c r="F490" s="508">
        <v>3399.6666666666665</v>
      </c>
      <c r="G490" s="508">
        <v>3370.4833333333331</v>
      </c>
      <c r="H490" s="508">
        <v>3462.8833333333337</v>
      </c>
      <c r="I490" s="508">
        <v>3492.0666666666671</v>
      </c>
      <c r="J490" s="508">
        <v>3509.0833333333339</v>
      </c>
      <c r="K490" s="507">
        <v>3475.05</v>
      </c>
      <c r="L490" s="507">
        <v>3428.85</v>
      </c>
      <c r="M490" s="507">
        <v>0.27701999999999999</v>
      </c>
    </row>
    <row r="491" spans="1:13">
      <c r="A491" s="254">
        <v>481</v>
      </c>
      <c r="B491" s="510" t="s">
        <v>519</v>
      </c>
      <c r="C491" s="507">
        <v>3691.95</v>
      </c>
      <c r="D491" s="508">
        <v>3670.0333333333333</v>
      </c>
      <c r="E491" s="508">
        <v>3594.5666666666666</v>
      </c>
      <c r="F491" s="508">
        <v>3497.1833333333334</v>
      </c>
      <c r="G491" s="508">
        <v>3421.7166666666667</v>
      </c>
      <c r="H491" s="508">
        <v>3767.4166666666665</v>
      </c>
      <c r="I491" s="508">
        <v>3842.8833333333328</v>
      </c>
      <c r="J491" s="508">
        <v>3940.2666666666664</v>
      </c>
      <c r="K491" s="507">
        <v>3745.5</v>
      </c>
      <c r="L491" s="507">
        <v>3572.65</v>
      </c>
      <c r="M491" s="507">
        <v>0.44713999999999998</v>
      </c>
    </row>
    <row r="492" spans="1:13">
      <c r="A492" s="254">
        <v>482</v>
      </c>
      <c r="B492" s="510" t="s">
        <v>520</v>
      </c>
      <c r="C492" s="507">
        <v>52.3</v>
      </c>
      <c r="D492" s="508">
        <v>52.5</v>
      </c>
      <c r="E492" s="508">
        <v>51.8</v>
      </c>
      <c r="F492" s="508">
        <v>51.3</v>
      </c>
      <c r="G492" s="508">
        <v>50.599999999999994</v>
      </c>
      <c r="H492" s="508">
        <v>53</v>
      </c>
      <c r="I492" s="508">
        <v>53.7</v>
      </c>
      <c r="J492" s="508">
        <v>54.2</v>
      </c>
      <c r="K492" s="507">
        <v>53.2</v>
      </c>
      <c r="L492" s="507">
        <v>52</v>
      </c>
      <c r="M492" s="507">
        <v>12.74281</v>
      </c>
    </row>
    <row r="493" spans="1:13">
      <c r="A493" s="254">
        <v>483</v>
      </c>
      <c r="B493" s="510" t="s">
        <v>521</v>
      </c>
      <c r="C493" s="507">
        <v>1169.1500000000001</v>
      </c>
      <c r="D493" s="508">
        <v>1177.05</v>
      </c>
      <c r="E493" s="508">
        <v>1154.0999999999999</v>
      </c>
      <c r="F493" s="508">
        <v>1139.05</v>
      </c>
      <c r="G493" s="508">
        <v>1116.0999999999999</v>
      </c>
      <c r="H493" s="508">
        <v>1192.0999999999999</v>
      </c>
      <c r="I493" s="508">
        <v>1215.0500000000002</v>
      </c>
      <c r="J493" s="508">
        <v>1230.0999999999999</v>
      </c>
      <c r="K493" s="507">
        <v>1200</v>
      </c>
      <c r="L493" s="507">
        <v>1162</v>
      </c>
      <c r="M493" s="507">
        <v>0.42366999999999999</v>
      </c>
    </row>
    <row r="494" spans="1:13">
      <c r="A494" s="254">
        <v>484</v>
      </c>
      <c r="B494" s="510" t="s">
        <v>278</v>
      </c>
      <c r="C494" s="507">
        <v>409.3</v>
      </c>
      <c r="D494" s="508">
        <v>410.84999999999997</v>
      </c>
      <c r="E494" s="508">
        <v>403.69999999999993</v>
      </c>
      <c r="F494" s="508">
        <v>398.09999999999997</v>
      </c>
      <c r="G494" s="508">
        <v>390.94999999999993</v>
      </c>
      <c r="H494" s="508">
        <v>416.44999999999993</v>
      </c>
      <c r="I494" s="508">
        <v>423.59999999999991</v>
      </c>
      <c r="J494" s="508">
        <v>429.19999999999993</v>
      </c>
      <c r="K494" s="507">
        <v>418</v>
      </c>
      <c r="L494" s="507">
        <v>405.25</v>
      </c>
      <c r="M494" s="507">
        <v>0.57781000000000005</v>
      </c>
    </row>
    <row r="495" spans="1:13">
      <c r="A495" s="254">
        <v>485</v>
      </c>
      <c r="B495" s="510" t="s">
        <v>522</v>
      </c>
      <c r="C495" s="507">
        <v>1054.95</v>
      </c>
      <c r="D495" s="508">
        <v>1050.4666666666665</v>
      </c>
      <c r="E495" s="508">
        <v>1039.9333333333329</v>
      </c>
      <c r="F495" s="508">
        <v>1024.9166666666665</v>
      </c>
      <c r="G495" s="508">
        <v>1014.383333333333</v>
      </c>
      <c r="H495" s="508">
        <v>1065.4833333333329</v>
      </c>
      <c r="I495" s="508">
        <v>1076.0166666666662</v>
      </c>
      <c r="J495" s="508">
        <v>1091.0333333333328</v>
      </c>
      <c r="K495" s="507">
        <v>1061</v>
      </c>
      <c r="L495" s="507">
        <v>1035.45</v>
      </c>
      <c r="M495" s="507">
        <v>2.4538199999999999</v>
      </c>
    </row>
    <row r="496" spans="1:13">
      <c r="A496" s="254">
        <v>486</v>
      </c>
      <c r="B496" s="510" t="s">
        <v>523</v>
      </c>
      <c r="C496" s="507">
        <v>1606.4</v>
      </c>
      <c r="D496" s="508">
        <v>1607.8166666666666</v>
      </c>
      <c r="E496" s="508">
        <v>1597.6333333333332</v>
      </c>
      <c r="F496" s="508">
        <v>1588.8666666666666</v>
      </c>
      <c r="G496" s="508">
        <v>1578.6833333333332</v>
      </c>
      <c r="H496" s="508">
        <v>1616.5833333333333</v>
      </c>
      <c r="I496" s="508">
        <v>1626.7666666666667</v>
      </c>
      <c r="J496" s="508">
        <v>1635.5333333333333</v>
      </c>
      <c r="K496" s="507">
        <v>1618</v>
      </c>
      <c r="L496" s="507">
        <v>1599.05</v>
      </c>
      <c r="M496" s="507">
        <v>0.32740999999999998</v>
      </c>
    </row>
    <row r="497" spans="1:13">
      <c r="A497" s="254">
        <v>487</v>
      </c>
      <c r="B497" s="510" t="s">
        <v>524</v>
      </c>
      <c r="C497" s="507">
        <v>1426.25</v>
      </c>
      <c r="D497" s="508">
        <v>1437.4166666666667</v>
      </c>
      <c r="E497" s="508">
        <v>1408.8333333333335</v>
      </c>
      <c r="F497" s="508">
        <v>1391.4166666666667</v>
      </c>
      <c r="G497" s="508">
        <v>1362.8333333333335</v>
      </c>
      <c r="H497" s="508">
        <v>1454.8333333333335</v>
      </c>
      <c r="I497" s="508">
        <v>1483.416666666667</v>
      </c>
      <c r="J497" s="508">
        <v>1500.8333333333335</v>
      </c>
      <c r="K497" s="507">
        <v>1466</v>
      </c>
      <c r="L497" s="507">
        <v>1420</v>
      </c>
      <c r="M497" s="507">
        <v>0.41227000000000003</v>
      </c>
    </row>
    <row r="498" spans="1:13">
      <c r="A498" s="254">
        <v>488</v>
      </c>
      <c r="B498" s="510" t="s">
        <v>118</v>
      </c>
      <c r="C498" s="507">
        <v>11.35</v>
      </c>
      <c r="D498" s="508">
        <v>11.25</v>
      </c>
      <c r="E498" s="508">
        <v>11</v>
      </c>
      <c r="F498" s="508">
        <v>10.65</v>
      </c>
      <c r="G498" s="508">
        <v>10.4</v>
      </c>
      <c r="H498" s="508">
        <v>11.6</v>
      </c>
      <c r="I498" s="508">
        <v>11.85</v>
      </c>
      <c r="J498" s="508">
        <v>12.2</v>
      </c>
      <c r="K498" s="507">
        <v>11.5</v>
      </c>
      <c r="L498" s="507">
        <v>10.9</v>
      </c>
      <c r="M498" s="507">
        <v>2920.6534799999999</v>
      </c>
    </row>
    <row r="499" spans="1:13">
      <c r="A499" s="254">
        <v>489</v>
      </c>
      <c r="B499" s="510" t="s">
        <v>195</v>
      </c>
      <c r="C499" s="507">
        <v>1067.6500000000001</v>
      </c>
      <c r="D499" s="508">
        <v>1061.4333333333334</v>
      </c>
      <c r="E499" s="508">
        <v>1050.3666666666668</v>
      </c>
      <c r="F499" s="508">
        <v>1033.0833333333335</v>
      </c>
      <c r="G499" s="508">
        <v>1022.0166666666669</v>
      </c>
      <c r="H499" s="508">
        <v>1078.7166666666667</v>
      </c>
      <c r="I499" s="508">
        <v>1089.7833333333333</v>
      </c>
      <c r="J499" s="508">
        <v>1107.0666666666666</v>
      </c>
      <c r="K499" s="507">
        <v>1072.5</v>
      </c>
      <c r="L499" s="507">
        <v>1044.1500000000001</v>
      </c>
      <c r="M499" s="507">
        <v>21.571059999999999</v>
      </c>
    </row>
    <row r="500" spans="1:13">
      <c r="A500" s="254">
        <v>490</v>
      </c>
      <c r="B500" s="510" t="s">
        <v>525</v>
      </c>
      <c r="C500" s="507">
        <v>6012.65</v>
      </c>
      <c r="D500" s="508">
        <v>5988.3833333333323</v>
      </c>
      <c r="E500" s="508">
        <v>5926.8166666666648</v>
      </c>
      <c r="F500" s="508">
        <v>5840.9833333333327</v>
      </c>
      <c r="G500" s="508">
        <v>5779.4166666666652</v>
      </c>
      <c r="H500" s="508">
        <v>6074.2166666666644</v>
      </c>
      <c r="I500" s="508">
        <v>6135.7833333333319</v>
      </c>
      <c r="J500" s="508">
        <v>6221.6166666666641</v>
      </c>
      <c r="K500" s="507">
        <v>6049.95</v>
      </c>
      <c r="L500" s="507">
        <v>5902.55</v>
      </c>
      <c r="M500" s="507">
        <v>2.8910000000000002E-2</v>
      </c>
    </row>
    <row r="501" spans="1:13">
      <c r="A501" s="254">
        <v>491</v>
      </c>
      <c r="B501" s="510" t="s">
        <v>526</v>
      </c>
      <c r="C501" s="507">
        <v>133.44999999999999</v>
      </c>
      <c r="D501" s="508">
        <v>133.54999999999998</v>
      </c>
      <c r="E501" s="508">
        <v>131.34999999999997</v>
      </c>
      <c r="F501" s="508">
        <v>129.24999999999997</v>
      </c>
      <c r="G501" s="508">
        <v>127.04999999999995</v>
      </c>
      <c r="H501" s="508">
        <v>135.64999999999998</v>
      </c>
      <c r="I501" s="508">
        <v>137.84999999999997</v>
      </c>
      <c r="J501" s="508">
        <v>139.94999999999999</v>
      </c>
      <c r="K501" s="507">
        <v>135.75</v>
      </c>
      <c r="L501" s="507">
        <v>131.44999999999999</v>
      </c>
      <c r="M501" s="507">
        <v>11.21838</v>
      </c>
    </row>
    <row r="502" spans="1:13">
      <c r="A502" s="254">
        <v>492</v>
      </c>
      <c r="B502" s="510" t="s">
        <v>527</v>
      </c>
      <c r="C502" s="507">
        <v>67.95</v>
      </c>
      <c r="D502" s="508">
        <v>68.433333333333337</v>
      </c>
      <c r="E502" s="508">
        <v>66.916666666666671</v>
      </c>
      <c r="F502" s="508">
        <v>65.88333333333334</v>
      </c>
      <c r="G502" s="508">
        <v>64.366666666666674</v>
      </c>
      <c r="H502" s="508">
        <v>69.466666666666669</v>
      </c>
      <c r="I502" s="508">
        <v>70.98333333333332</v>
      </c>
      <c r="J502" s="508">
        <v>72.016666666666666</v>
      </c>
      <c r="K502" s="507">
        <v>69.95</v>
      </c>
      <c r="L502" s="507">
        <v>67.400000000000006</v>
      </c>
      <c r="M502" s="507">
        <v>7.61477</v>
      </c>
    </row>
    <row r="503" spans="1:13">
      <c r="A503" s="254">
        <v>493</v>
      </c>
      <c r="B503" s="510" t="s">
        <v>771</v>
      </c>
      <c r="C503" s="507">
        <v>516.04999999999995</v>
      </c>
      <c r="D503" s="508">
        <v>520.35</v>
      </c>
      <c r="E503" s="508">
        <v>505.70000000000005</v>
      </c>
      <c r="F503" s="508">
        <v>495.35</v>
      </c>
      <c r="G503" s="508">
        <v>480.70000000000005</v>
      </c>
      <c r="H503" s="508">
        <v>530.70000000000005</v>
      </c>
      <c r="I503" s="508">
        <v>545.34999999999991</v>
      </c>
      <c r="J503" s="508">
        <v>555.70000000000005</v>
      </c>
      <c r="K503" s="507">
        <v>535</v>
      </c>
      <c r="L503" s="507">
        <v>510</v>
      </c>
      <c r="M503" s="507">
        <v>2.6820499999999998</v>
      </c>
    </row>
    <row r="504" spans="1:13">
      <c r="A504" s="254">
        <v>494</v>
      </c>
      <c r="B504" s="510" t="s">
        <v>528</v>
      </c>
      <c r="C504" s="507">
        <v>2423.5</v>
      </c>
      <c r="D504" s="508">
        <v>2433.0333333333333</v>
      </c>
      <c r="E504" s="508">
        <v>2391.1166666666668</v>
      </c>
      <c r="F504" s="508">
        <v>2358.7333333333336</v>
      </c>
      <c r="G504" s="508">
        <v>2316.8166666666671</v>
      </c>
      <c r="H504" s="508">
        <v>2465.4166666666665</v>
      </c>
      <c r="I504" s="508">
        <v>2507.3333333333335</v>
      </c>
      <c r="J504" s="508">
        <v>2539.7166666666662</v>
      </c>
      <c r="K504" s="507">
        <v>2474.9499999999998</v>
      </c>
      <c r="L504" s="507">
        <v>2400.65</v>
      </c>
      <c r="M504" s="507">
        <v>0.72379000000000004</v>
      </c>
    </row>
    <row r="505" spans="1:13">
      <c r="A505" s="254">
        <v>495</v>
      </c>
      <c r="B505" s="510" t="s">
        <v>196</v>
      </c>
      <c r="C505" s="507">
        <v>430.4</v>
      </c>
      <c r="D505" s="508">
        <v>427.25</v>
      </c>
      <c r="E505" s="508">
        <v>421.4</v>
      </c>
      <c r="F505" s="508">
        <v>412.4</v>
      </c>
      <c r="G505" s="508">
        <v>406.54999999999995</v>
      </c>
      <c r="H505" s="508">
        <v>436.25</v>
      </c>
      <c r="I505" s="508">
        <v>442.1</v>
      </c>
      <c r="J505" s="508">
        <v>451.1</v>
      </c>
      <c r="K505" s="507">
        <v>433.1</v>
      </c>
      <c r="L505" s="507">
        <v>418.25</v>
      </c>
      <c r="M505" s="507">
        <v>148.75234</v>
      </c>
    </row>
    <row r="506" spans="1:13">
      <c r="A506" s="254">
        <v>496</v>
      </c>
      <c r="B506" s="510" t="s">
        <v>529</v>
      </c>
      <c r="C506" s="507">
        <v>510.5</v>
      </c>
      <c r="D506" s="508">
        <v>508.9666666666667</v>
      </c>
      <c r="E506" s="508">
        <v>498.53333333333342</v>
      </c>
      <c r="F506" s="508">
        <v>486.56666666666672</v>
      </c>
      <c r="G506" s="508">
        <v>476.13333333333344</v>
      </c>
      <c r="H506" s="508">
        <v>520.93333333333339</v>
      </c>
      <c r="I506" s="508">
        <v>531.36666666666679</v>
      </c>
      <c r="J506" s="508">
        <v>543.33333333333337</v>
      </c>
      <c r="K506" s="507">
        <v>519.4</v>
      </c>
      <c r="L506" s="507">
        <v>497</v>
      </c>
      <c r="M506" s="507">
        <v>10.656499999999999</v>
      </c>
    </row>
    <row r="507" spans="1:13">
      <c r="A507" s="254">
        <v>497</v>
      </c>
      <c r="B507" s="510" t="s">
        <v>197</v>
      </c>
      <c r="C507" s="507">
        <v>16.3</v>
      </c>
      <c r="D507" s="508">
        <v>16.400000000000002</v>
      </c>
      <c r="E507" s="508">
        <v>16.150000000000006</v>
      </c>
      <c r="F507" s="508">
        <v>16.000000000000004</v>
      </c>
      <c r="G507" s="508">
        <v>15.750000000000007</v>
      </c>
      <c r="H507" s="508">
        <v>16.550000000000004</v>
      </c>
      <c r="I507" s="508">
        <v>16.799999999999997</v>
      </c>
      <c r="J507" s="508">
        <v>16.950000000000003</v>
      </c>
      <c r="K507" s="507">
        <v>16.649999999999999</v>
      </c>
      <c r="L507" s="507">
        <v>16.25</v>
      </c>
      <c r="M507" s="507">
        <v>821.98117999999999</v>
      </c>
    </row>
    <row r="508" spans="1:13">
      <c r="A508" s="254">
        <v>498</v>
      </c>
      <c r="B508" s="510" t="s">
        <v>198</v>
      </c>
      <c r="C508" s="507">
        <v>220.15</v>
      </c>
      <c r="D508" s="508">
        <v>218.63333333333333</v>
      </c>
      <c r="E508" s="508">
        <v>215.86666666666665</v>
      </c>
      <c r="F508" s="508">
        <v>211.58333333333331</v>
      </c>
      <c r="G508" s="508">
        <v>208.81666666666663</v>
      </c>
      <c r="H508" s="508">
        <v>222.91666666666666</v>
      </c>
      <c r="I508" s="508">
        <v>225.68333333333331</v>
      </c>
      <c r="J508" s="508">
        <v>229.96666666666667</v>
      </c>
      <c r="K508" s="507">
        <v>221.4</v>
      </c>
      <c r="L508" s="507">
        <v>214.35</v>
      </c>
      <c r="M508" s="507">
        <v>209.46459999999999</v>
      </c>
    </row>
    <row r="509" spans="1:13">
      <c r="A509" s="254">
        <v>499</v>
      </c>
      <c r="B509" s="510" t="s">
        <v>530</v>
      </c>
      <c r="C509" s="507">
        <v>297.25</v>
      </c>
      <c r="D509" s="508">
        <v>295.78333333333336</v>
      </c>
      <c r="E509" s="508">
        <v>292.06666666666672</v>
      </c>
      <c r="F509" s="508">
        <v>286.88333333333338</v>
      </c>
      <c r="G509" s="508">
        <v>283.16666666666674</v>
      </c>
      <c r="H509" s="508">
        <v>300.9666666666667</v>
      </c>
      <c r="I509" s="508">
        <v>304.68333333333328</v>
      </c>
      <c r="J509" s="508">
        <v>309.86666666666667</v>
      </c>
      <c r="K509" s="507">
        <v>299.5</v>
      </c>
      <c r="L509" s="507">
        <v>290.60000000000002</v>
      </c>
      <c r="M509" s="507">
        <v>2.69699</v>
      </c>
    </row>
    <row r="510" spans="1:13">
      <c r="A510" s="254">
        <v>500</v>
      </c>
      <c r="B510" s="510" t="s">
        <v>531</v>
      </c>
      <c r="C510" s="507">
        <v>1907.05</v>
      </c>
      <c r="D510" s="508">
        <v>1909.9666666666665</v>
      </c>
      <c r="E510" s="508">
        <v>1883.9333333333329</v>
      </c>
      <c r="F510" s="508">
        <v>1860.8166666666664</v>
      </c>
      <c r="G510" s="508">
        <v>1834.7833333333328</v>
      </c>
      <c r="H510" s="508">
        <v>1933.083333333333</v>
      </c>
      <c r="I510" s="508">
        <v>1959.1166666666663</v>
      </c>
      <c r="J510" s="508">
        <v>1982.2333333333331</v>
      </c>
      <c r="K510" s="507">
        <v>1936</v>
      </c>
      <c r="L510" s="507">
        <v>1886.85</v>
      </c>
      <c r="M510" s="507">
        <v>0.30834</v>
      </c>
    </row>
    <row r="511" spans="1:13">
      <c r="A511" s="254">
        <v>501</v>
      </c>
      <c r="B511" s="510" t="s">
        <v>741</v>
      </c>
      <c r="C511" s="507">
        <v>959.9</v>
      </c>
      <c r="D511" s="508">
        <v>956.36666666666679</v>
      </c>
      <c r="E511" s="508">
        <v>942.73333333333358</v>
      </c>
      <c r="F511" s="508">
        <v>925.56666666666683</v>
      </c>
      <c r="G511" s="508">
        <v>911.93333333333362</v>
      </c>
      <c r="H511" s="508">
        <v>973.53333333333353</v>
      </c>
      <c r="I511" s="508">
        <v>987.16666666666674</v>
      </c>
      <c r="J511" s="508">
        <v>1004.3333333333335</v>
      </c>
      <c r="K511" s="507">
        <v>970</v>
      </c>
      <c r="L511" s="507">
        <v>939.2</v>
      </c>
      <c r="M511" s="507">
        <v>0.36276999999999998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128" sqref="D128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39"/>
      <c r="B5" s="539"/>
      <c r="C5" s="540"/>
      <c r="D5" s="540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41" t="s">
        <v>533</v>
      </c>
      <c r="C7" s="541"/>
      <c r="D7" s="248">
        <f>Main!B10</f>
        <v>44258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44257</v>
      </c>
      <c r="B10" s="253">
        <v>540615</v>
      </c>
      <c r="C10" s="254" t="s">
        <v>856</v>
      </c>
      <c r="D10" s="254" t="s">
        <v>857</v>
      </c>
      <c r="E10" s="254" t="s">
        <v>543</v>
      </c>
      <c r="F10" s="356">
        <v>140622</v>
      </c>
      <c r="G10" s="253">
        <v>6.87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44257</v>
      </c>
      <c r="B11" s="253">
        <v>540615</v>
      </c>
      <c r="C11" s="254" t="s">
        <v>856</v>
      </c>
      <c r="D11" s="254" t="s">
        <v>913</v>
      </c>
      <c r="E11" s="254" t="s">
        <v>542</v>
      </c>
      <c r="F11" s="356">
        <v>168668</v>
      </c>
      <c r="G11" s="253">
        <v>6.88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44257</v>
      </c>
      <c r="B12" s="253">
        <v>540615</v>
      </c>
      <c r="C12" s="254" t="s">
        <v>856</v>
      </c>
      <c r="D12" s="254" t="s">
        <v>913</v>
      </c>
      <c r="E12" s="254" t="s">
        <v>543</v>
      </c>
      <c r="F12" s="356">
        <v>25000</v>
      </c>
      <c r="G12" s="253">
        <v>7.02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44257</v>
      </c>
      <c r="B13" s="253">
        <v>539991</v>
      </c>
      <c r="C13" s="254" t="s">
        <v>914</v>
      </c>
      <c r="D13" s="254" t="s">
        <v>915</v>
      </c>
      <c r="E13" s="254" t="s">
        <v>542</v>
      </c>
      <c r="F13" s="356">
        <v>50000</v>
      </c>
      <c r="G13" s="253">
        <v>36.75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44257</v>
      </c>
      <c r="B14" s="253">
        <v>539991</v>
      </c>
      <c r="C14" s="254" t="s">
        <v>914</v>
      </c>
      <c r="D14" s="254" t="s">
        <v>916</v>
      </c>
      <c r="E14" s="254" t="s">
        <v>543</v>
      </c>
      <c r="F14" s="356">
        <v>50000</v>
      </c>
      <c r="G14" s="253">
        <v>36.75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44257</v>
      </c>
      <c r="B15" s="253">
        <v>538965</v>
      </c>
      <c r="C15" s="254" t="s">
        <v>881</v>
      </c>
      <c r="D15" s="254" t="s">
        <v>882</v>
      </c>
      <c r="E15" s="254" t="s">
        <v>542</v>
      </c>
      <c r="F15" s="356">
        <v>44429</v>
      </c>
      <c r="G15" s="253">
        <v>25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44257</v>
      </c>
      <c r="B16" s="253">
        <v>538965</v>
      </c>
      <c r="C16" s="254" t="s">
        <v>881</v>
      </c>
      <c r="D16" s="254" t="s">
        <v>917</v>
      </c>
      <c r="E16" s="254" t="s">
        <v>543</v>
      </c>
      <c r="F16" s="356">
        <v>47381</v>
      </c>
      <c r="G16" s="253">
        <v>25.01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44257</v>
      </c>
      <c r="B17" s="253">
        <v>539032</v>
      </c>
      <c r="C17" s="254" t="s">
        <v>918</v>
      </c>
      <c r="D17" s="254" t="s">
        <v>919</v>
      </c>
      <c r="E17" s="254" t="s">
        <v>542</v>
      </c>
      <c r="F17" s="356">
        <v>61166</v>
      </c>
      <c r="G17" s="253">
        <v>4.5999999999999996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44257</v>
      </c>
      <c r="B18" s="253">
        <v>539032</v>
      </c>
      <c r="C18" s="254" t="s">
        <v>918</v>
      </c>
      <c r="D18" s="254" t="s">
        <v>919</v>
      </c>
      <c r="E18" s="254" t="s">
        <v>543</v>
      </c>
      <c r="F18" s="356">
        <v>9037</v>
      </c>
      <c r="G18" s="253">
        <v>4.71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44257</v>
      </c>
      <c r="B19" s="253">
        <v>540614</v>
      </c>
      <c r="C19" s="254" t="s">
        <v>920</v>
      </c>
      <c r="D19" s="254" t="s">
        <v>921</v>
      </c>
      <c r="E19" s="254" t="s">
        <v>543</v>
      </c>
      <c r="F19" s="356">
        <v>100000</v>
      </c>
      <c r="G19" s="253">
        <v>108.85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44257</v>
      </c>
      <c r="B20" s="253">
        <v>542682</v>
      </c>
      <c r="C20" s="254" t="s">
        <v>883</v>
      </c>
      <c r="D20" s="254" t="s">
        <v>922</v>
      </c>
      <c r="E20" s="254" t="s">
        <v>542</v>
      </c>
      <c r="F20" s="356">
        <v>33500</v>
      </c>
      <c r="G20" s="253">
        <v>32.200000000000003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44257</v>
      </c>
      <c r="B21" s="253">
        <v>542682</v>
      </c>
      <c r="C21" s="254" t="s">
        <v>883</v>
      </c>
      <c r="D21" s="254" t="s">
        <v>884</v>
      </c>
      <c r="E21" s="254" t="s">
        <v>543</v>
      </c>
      <c r="F21" s="356">
        <v>20000</v>
      </c>
      <c r="G21" s="253">
        <v>32.21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44257</v>
      </c>
      <c r="B22" s="253">
        <v>541627</v>
      </c>
      <c r="C22" s="254" t="s">
        <v>885</v>
      </c>
      <c r="D22" s="254" t="s">
        <v>923</v>
      </c>
      <c r="E22" s="254" t="s">
        <v>542</v>
      </c>
      <c r="F22" s="356">
        <v>50000</v>
      </c>
      <c r="G22" s="253">
        <v>9.3800000000000008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44257</v>
      </c>
      <c r="B23" s="253">
        <v>541627</v>
      </c>
      <c r="C23" s="254" t="s">
        <v>885</v>
      </c>
      <c r="D23" s="254" t="s">
        <v>924</v>
      </c>
      <c r="E23" s="254" t="s">
        <v>543</v>
      </c>
      <c r="F23" s="356">
        <v>46927</v>
      </c>
      <c r="G23" s="253">
        <v>9.41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44257</v>
      </c>
      <c r="B24" s="253">
        <v>500214</v>
      </c>
      <c r="C24" s="254" t="s">
        <v>925</v>
      </c>
      <c r="D24" s="254" t="s">
        <v>886</v>
      </c>
      <c r="E24" s="254" t="s">
        <v>542</v>
      </c>
      <c r="F24" s="356">
        <v>475000</v>
      </c>
      <c r="G24" s="253">
        <v>1220.75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44257</v>
      </c>
      <c r="B25" s="253">
        <v>500214</v>
      </c>
      <c r="C25" s="254" t="s">
        <v>925</v>
      </c>
      <c r="D25" s="254" t="s">
        <v>926</v>
      </c>
      <c r="E25" s="254" t="s">
        <v>542</v>
      </c>
      <c r="F25" s="356">
        <v>95023</v>
      </c>
      <c r="G25" s="253">
        <v>1205.06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44257</v>
      </c>
      <c r="B26" s="253">
        <v>500214</v>
      </c>
      <c r="C26" s="254" t="s">
        <v>925</v>
      </c>
      <c r="D26" s="254" t="s">
        <v>926</v>
      </c>
      <c r="E26" s="254" t="s">
        <v>543</v>
      </c>
      <c r="F26" s="356">
        <v>95023</v>
      </c>
      <c r="G26" s="253">
        <v>1272.1199999999999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44257</v>
      </c>
      <c r="B27" s="253">
        <v>500214</v>
      </c>
      <c r="C27" s="254" t="s">
        <v>925</v>
      </c>
      <c r="D27" s="254" t="s">
        <v>927</v>
      </c>
      <c r="E27" s="254" t="s">
        <v>543</v>
      </c>
      <c r="F27" s="356">
        <v>150770</v>
      </c>
      <c r="G27" s="253">
        <v>1205.19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44257</v>
      </c>
      <c r="B28" s="253">
        <v>500214</v>
      </c>
      <c r="C28" s="254" t="s">
        <v>925</v>
      </c>
      <c r="D28" s="254" t="s">
        <v>928</v>
      </c>
      <c r="E28" s="254" t="s">
        <v>543</v>
      </c>
      <c r="F28" s="356">
        <v>387727</v>
      </c>
      <c r="G28" s="253">
        <v>1205.42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44257</v>
      </c>
      <c r="B29" s="253">
        <v>542924</v>
      </c>
      <c r="C29" s="254" t="s">
        <v>929</v>
      </c>
      <c r="D29" s="254" t="s">
        <v>930</v>
      </c>
      <c r="E29" s="254" t="s">
        <v>542</v>
      </c>
      <c r="F29" s="356">
        <v>37500</v>
      </c>
      <c r="G29" s="253">
        <v>107.84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44257</v>
      </c>
      <c r="B30" s="253">
        <v>542924</v>
      </c>
      <c r="C30" s="254" t="s">
        <v>929</v>
      </c>
      <c r="D30" s="254" t="s">
        <v>930</v>
      </c>
      <c r="E30" s="254" t="s">
        <v>543</v>
      </c>
      <c r="F30" s="356">
        <v>1500</v>
      </c>
      <c r="G30" s="253">
        <v>106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44257</v>
      </c>
      <c r="B31" s="253">
        <v>540385</v>
      </c>
      <c r="C31" s="254" t="s">
        <v>864</v>
      </c>
      <c r="D31" s="254" t="s">
        <v>931</v>
      </c>
      <c r="E31" s="254" t="s">
        <v>543</v>
      </c>
      <c r="F31" s="356">
        <v>25000</v>
      </c>
      <c r="G31" s="253">
        <v>15.05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44257</v>
      </c>
      <c r="B32" s="253">
        <v>540385</v>
      </c>
      <c r="C32" s="254" t="s">
        <v>864</v>
      </c>
      <c r="D32" s="254" t="s">
        <v>932</v>
      </c>
      <c r="E32" s="254" t="s">
        <v>542</v>
      </c>
      <c r="F32" s="356">
        <v>75000</v>
      </c>
      <c r="G32" s="253">
        <v>15.01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44257</v>
      </c>
      <c r="B33" s="253">
        <v>540385</v>
      </c>
      <c r="C33" s="254" t="s">
        <v>864</v>
      </c>
      <c r="D33" s="254" t="s">
        <v>933</v>
      </c>
      <c r="E33" s="254" t="s">
        <v>542</v>
      </c>
      <c r="F33" s="356">
        <v>61</v>
      </c>
      <c r="G33" s="253">
        <v>14.93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44257</v>
      </c>
      <c r="B34" s="253">
        <v>540385</v>
      </c>
      <c r="C34" s="254" t="s">
        <v>864</v>
      </c>
      <c r="D34" s="254" t="s">
        <v>933</v>
      </c>
      <c r="E34" s="254" t="s">
        <v>543</v>
      </c>
      <c r="F34" s="356">
        <v>40002</v>
      </c>
      <c r="G34" s="253">
        <v>15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44257</v>
      </c>
      <c r="B35" s="253">
        <v>507180</v>
      </c>
      <c r="C35" s="254" t="s">
        <v>934</v>
      </c>
      <c r="D35" s="254" t="s">
        <v>935</v>
      </c>
      <c r="E35" s="254" t="s">
        <v>542</v>
      </c>
      <c r="F35" s="356">
        <v>54118</v>
      </c>
      <c r="G35" s="253">
        <v>50.37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44257</v>
      </c>
      <c r="B36" s="253">
        <v>539997</v>
      </c>
      <c r="C36" s="254" t="s">
        <v>887</v>
      </c>
      <c r="D36" s="254" t="s">
        <v>888</v>
      </c>
      <c r="E36" s="254" t="s">
        <v>542</v>
      </c>
      <c r="F36" s="356">
        <v>96000</v>
      </c>
      <c r="G36" s="253">
        <v>59.8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44257</v>
      </c>
      <c r="B37" s="253">
        <v>539997</v>
      </c>
      <c r="C37" s="254" t="s">
        <v>887</v>
      </c>
      <c r="D37" s="254" t="s">
        <v>936</v>
      </c>
      <c r="E37" s="254" t="s">
        <v>543</v>
      </c>
      <c r="F37" s="356">
        <v>96000</v>
      </c>
      <c r="G37" s="253">
        <v>59.8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44257</v>
      </c>
      <c r="B38" s="253">
        <v>539521</v>
      </c>
      <c r="C38" s="254" t="s">
        <v>937</v>
      </c>
      <c r="D38" s="254" t="s">
        <v>938</v>
      </c>
      <c r="E38" s="254" t="s">
        <v>543</v>
      </c>
      <c r="F38" s="356">
        <v>40000</v>
      </c>
      <c r="G38" s="253">
        <v>11.2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44257</v>
      </c>
      <c r="B39" s="253">
        <v>539291</v>
      </c>
      <c r="C39" s="254" t="s">
        <v>939</v>
      </c>
      <c r="D39" s="254" t="s">
        <v>940</v>
      </c>
      <c r="E39" s="254" t="s">
        <v>542</v>
      </c>
      <c r="F39" s="356">
        <v>20000</v>
      </c>
      <c r="G39" s="253">
        <v>80.92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44257</v>
      </c>
      <c r="B40" s="253">
        <v>539291</v>
      </c>
      <c r="C40" s="254" t="s">
        <v>939</v>
      </c>
      <c r="D40" s="254" t="s">
        <v>930</v>
      </c>
      <c r="E40" s="254" t="s">
        <v>542</v>
      </c>
      <c r="F40" s="356">
        <v>27581</v>
      </c>
      <c r="G40" s="253">
        <v>80.849999999999994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44257</v>
      </c>
      <c r="B41" s="253">
        <v>539291</v>
      </c>
      <c r="C41" s="254" t="s">
        <v>939</v>
      </c>
      <c r="D41" s="254" t="s">
        <v>941</v>
      </c>
      <c r="E41" s="254" t="s">
        <v>543</v>
      </c>
      <c r="F41" s="356">
        <v>36617</v>
      </c>
      <c r="G41" s="253">
        <v>81.099999999999994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44257</v>
      </c>
      <c r="B42" s="253">
        <v>532911</v>
      </c>
      <c r="C42" s="254" t="s">
        <v>889</v>
      </c>
      <c r="D42" s="254" t="s">
        <v>890</v>
      </c>
      <c r="E42" s="254" t="s">
        <v>542</v>
      </c>
      <c r="F42" s="356">
        <v>106106</v>
      </c>
      <c r="G42" s="253">
        <v>10.48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44257</v>
      </c>
      <c r="B43" s="253">
        <v>532911</v>
      </c>
      <c r="C43" s="254" t="s">
        <v>889</v>
      </c>
      <c r="D43" s="254" t="s">
        <v>890</v>
      </c>
      <c r="E43" s="254" t="s">
        <v>543</v>
      </c>
      <c r="F43" s="356">
        <v>106106</v>
      </c>
      <c r="G43" s="253">
        <v>10.65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44257</v>
      </c>
      <c r="B44" s="253">
        <v>532911</v>
      </c>
      <c r="C44" s="254" t="s">
        <v>889</v>
      </c>
      <c r="D44" s="254" t="s">
        <v>891</v>
      </c>
      <c r="E44" s="254" t="s">
        <v>543</v>
      </c>
      <c r="F44" s="356">
        <v>300000</v>
      </c>
      <c r="G44" s="253">
        <v>10.51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44257</v>
      </c>
      <c r="B45" s="253">
        <v>531454</v>
      </c>
      <c r="C45" s="254" t="s">
        <v>942</v>
      </c>
      <c r="D45" s="254" t="s">
        <v>943</v>
      </c>
      <c r="E45" s="254" t="s">
        <v>542</v>
      </c>
      <c r="F45" s="356">
        <v>449673</v>
      </c>
      <c r="G45" s="253">
        <v>14.99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44257</v>
      </c>
      <c r="B46" s="253">
        <v>531454</v>
      </c>
      <c r="C46" s="254" t="s">
        <v>942</v>
      </c>
      <c r="D46" s="254" t="s">
        <v>944</v>
      </c>
      <c r="E46" s="254" t="s">
        <v>543</v>
      </c>
      <c r="F46" s="356">
        <v>449373</v>
      </c>
      <c r="G46" s="253">
        <v>14.99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44257</v>
      </c>
      <c r="B47" s="253">
        <v>538540</v>
      </c>
      <c r="C47" s="254" t="s">
        <v>865</v>
      </c>
      <c r="D47" s="254" t="s">
        <v>945</v>
      </c>
      <c r="E47" s="254" t="s">
        <v>542</v>
      </c>
      <c r="F47" s="356">
        <v>292500</v>
      </c>
      <c r="G47" s="253">
        <v>0.37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44257</v>
      </c>
      <c r="B48" s="253">
        <v>538540</v>
      </c>
      <c r="C48" s="254" t="s">
        <v>865</v>
      </c>
      <c r="D48" s="254" t="s">
        <v>946</v>
      </c>
      <c r="E48" s="254" t="s">
        <v>543</v>
      </c>
      <c r="F48" s="356">
        <v>558741</v>
      </c>
      <c r="G48" s="253">
        <v>0.37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44257</v>
      </c>
      <c r="B49" s="253">
        <v>542753</v>
      </c>
      <c r="C49" s="254" t="s">
        <v>892</v>
      </c>
      <c r="D49" s="254" t="s">
        <v>893</v>
      </c>
      <c r="E49" s="254" t="s">
        <v>543</v>
      </c>
      <c r="F49" s="356">
        <v>210000</v>
      </c>
      <c r="G49" s="253">
        <v>137.66999999999999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44257</v>
      </c>
      <c r="B50" s="253">
        <v>540259</v>
      </c>
      <c r="C50" s="254" t="s">
        <v>851</v>
      </c>
      <c r="D50" s="254" t="s">
        <v>839</v>
      </c>
      <c r="E50" s="254" t="s">
        <v>542</v>
      </c>
      <c r="F50" s="356">
        <v>131129</v>
      </c>
      <c r="G50" s="253">
        <v>19.09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44257</v>
      </c>
      <c r="B51" s="253">
        <v>540259</v>
      </c>
      <c r="C51" s="254" t="s">
        <v>851</v>
      </c>
      <c r="D51" s="254" t="s">
        <v>839</v>
      </c>
      <c r="E51" s="254" t="s">
        <v>543</v>
      </c>
      <c r="F51" s="356">
        <v>131129</v>
      </c>
      <c r="G51" s="253">
        <v>18.32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44257</v>
      </c>
      <c r="B52" s="253">
        <v>540259</v>
      </c>
      <c r="C52" s="254" t="s">
        <v>851</v>
      </c>
      <c r="D52" s="254" t="s">
        <v>947</v>
      </c>
      <c r="E52" s="254" t="s">
        <v>542</v>
      </c>
      <c r="F52" s="356">
        <v>77362</v>
      </c>
      <c r="G52" s="253">
        <v>18.920000000000002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44257</v>
      </c>
      <c r="B53" s="253">
        <v>540259</v>
      </c>
      <c r="C53" s="254" t="s">
        <v>851</v>
      </c>
      <c r="D53" s="254" t="s">
        <v>947</v>
      </c>
      <c r="E53" s="254" t="s">
        <v>543</v>
      </c>
      <c r="F53" s="356">
        <v>77362</v>
      </c>
      <c r="G53" s="253">
        <v>19.04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44257</v>
      </c>
      <c r="B54" s="253">
        <v>526981</v>
      </c>
      <c r="C54" s="254" t="s">
        <v>948</v>
      </c>
      <c r="D54" s="254" t="s">
        <v>949</v>
      </c>
      <c r="E54" s="254" t="s">
        <v>543</v>
      </c>
      <c r="F54" s="356">
        <v>50000</v>
      </c>
      <c r="G54" s="253">
        <v>107.7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44257</v>
      </c>
      <c r="B55" s="253">
        <v>542019</v>
      </c>
      <c r="C55" s="254" t="s">
        <v>894</v>
      </c>
      <c r="D55" s="254" t="s">
        <v>950</v>
      </c>
      <c r="E55" s="254" t="s">
        <v>542</v>
      </c>
      <c r="F55" s="356">
        <v>75000</v>
      </c>
      <c r="G55" s="253">
        <v>45.26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44257</v>
      </c>
      <c r="B56" s="253">
        <v>542019</v>
      </c>
      <c r="C56" s="254" t="s">
        <v>894</v>
      </c>
      <c r="D56" s="254" t="s">
        <v>951</v>
      </c>
      <c r="E56" s="254" t="s">
        <v>543</v>
      </c>
      <c r="F56" s="356">
        <v>63000</v>
      </c>
      <c r="G56" s="253">
        <v>45.26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44257</v>
      </c>
      <c r="B57" s="253">
        <v>542019</v>
      </c>
      <c r="C57" s="254" t="s">
        <v>894</v>
      </c>
      <c r="D57" s="254" t="s">
        <v>952</v>
      </c>
      <c r="E57" s="254" t="s">
        <v>542</v>
      </c>
      <c r="F57" s="356">
        <v>90000</v>
      </c>
      <c r="G57" s="253">
        <v>45.5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44257</v>
      </c>
      <c r="B58" s="253">
        <v>539026</v>
      </c>
      <c r="C58" s="254" t="s">
        <v>953</v>
      </c>
      <c r="D58" s="254" t="s">
        <v>954</v>
      </c>
      <c r="E58" s="254" t="s">
        <v>542</v>
      </c>
      <c r="F58" s="356">
        <v>24000</v>
      </c>
      <c r="G58" s="253">
        <v>28.22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44257</v>
      </c>
      <c r="B59" s="253">
        <v>539026</v>
      </c>
      <c r="C59" s="254" t="s">
        <v>953</v>
      </c>
      <c r="D59" s="254" t="s">
        <v>954</v>
      </c>
      <c r="E59" s="254" t="s">
        <v>543</v>
      </c>
      <c r="F59" s="356">
        <v>4000</v>
      </c>
      <c r="G59" s="253">
        <v>28.2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44257</v>
      </c>
      <c r="B60" s="253">
        <v>539026</v>
      </c>
      <c r="C60" s="254" t="s">
        <v>953</v>
      </c>
      <c r="D60" s="254" t="s">
        <v>955</v>
      </c>
      <c r="E60" s="254" t="s">
        <v>543</v>
      </c>
      <c r="F60" s="356">
        <v>36000</v>
      </c>
      <c r="G60" s="253">
        <v>28.04</v>
      </c>
      <c r="H60" s="325" t="s">
        <v>305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44257</v>
      </c>
      <c r="B61" s="253">
        <v>542923</v>
      </c>
      <c r="C61" s="254" t="s">
        <v>852</v>
      </c>
      <c r="D61" s="254" t="s">
        <v>956</v>
      </c>
      <c r="E61" s="254" t="s">
        <v>542</v>
      </c>
      <c r="F61" s="356">
        <v>130000</v>
      </c>
      <c r="G61" s="253">
        <v>7.5</v>
      </c>
      <c r="H61" s="325" t="s">
        <v>305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44257</v>
      </c>
      <c r="B62" s="253">
        <v>542923</v>
      </c>
      <c r="C62" s="254" t="s">
        <v>852</v>
      </c>
      <c r="D62" s="254" t="s">
        <v>957</v>
      </c>
      <c r="E62" s="254" t="s">
        <v>542</v>
      </c>
      <c r="F62" s="356">
        <v>210000</v>
      </c>
      <c r="G62" s="253">
        <v>7.64</v>
      </c>
      <c r="H62" s="325" t="s">
        <v>305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44257</v>
      </c>
      <c r="B63" s="253">
        <v>542923</v>
      </c>
      <c r="C63" s="254" t="s">
        <v>852</v>
      </c>
      <c r="D63" s="254" t="s">
        <v>895</v>
      </c>
      <c r="E63" s="254" t="s">
        <v>542</v>
      </c>
      <c r="F63" s="356">
        <v>20000</v>
      </c>
      <c r="G63" s="253">
        <v>7.4</v>
      </c>
      <c r="H63" s="325" t="s">
        <v>305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44257</v>
      </c>
      <c r="B64" s="253">
        <v>542923</v>
      </c>
      <c r="C64" s="254" t="s">
        <v>852</v>
      </c>
      <c r="D64" s="254" t="s">
        <v>958</v>
      </c>
      <c r="E64" s="254" t="s">
        <v>542</v>
      </c>
      <c r="F64" s="356">
        <v>50000</v>
      </c>
      <c r="G64" s="253">
        <v>7.2</v>
      </c>
      <c r="H64" s="325" t="s">
        <v>305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44257</v>
      </c>
      <c r="B65" s="253">
        <v>542923</v>
      </c>
      <c r="C65" s="254" t="s">
        <v>852</v>
      </c>
      <c r="D65" s="254" t="s">
        <v>958</v>
      </c>
      <c r="E65" s="254" t="s">
        <v>543</v>
      </c>
      <c r="F65" s="356">
        <v>80000</v>
      </c>
      <c r="G65" s="253">
        <v>7.64</v>
      </c>
      <c r="H65" s="325" t="s">
        <v>305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44257</v>
      </c>
      <c r="B66" s="253">
        <v>542923</v>
      </c>
      <c r="C66" s="254" t="s">
        <v>852</v>
      </c>
      <c r="D66" s="254" t="s">
        <v>895</v>
      </c>
      <c r="E66" s="254" t="s">
        <v>543</v>
      </c>
      <c r="F66" s="356">
        <v>140000</v>
      </c>
      <c r="G66" s="253">
        <v>7.63</v>
      </c>
      <c r="H66" s="325" t="s">
        <v>305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44257</v>
      </c>
      <c r="B67" s="253">
        <v>542923</v>
      </c>
      <c r="C67" s="254" t="s">
        <v>852</v>
      </c>
      <c r="D67" s="254" t="s">
        <v>890</v>
      </c>
      <c r="E67" s="254" t="s">
        <v>542</v>
      </c>
      <c r="F67" s="356">
        <v>70000</v>
      </c>
      <c r="G67" s="253">
        <v>7.18</v>
      </c>
      <c r="H67" s="325" t="s">
        <v>305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44257</v>
      </c>
      <c r="B68" s="253">
        <v>542923</v>
      </c>
      <c r="C68" s="254" t="s">
        <v>852</v>
      </c>
      <c r="D68" s="254" t="s">
        <v>890</v>
      </c>
      <c r="E68" s="254" t="s">
        <v>543</v>
      </c>
      <c r="F68" s="356">
        <v>70000</v>
      </c>
      <c r="G68" s="253">
        <v>7.48</v>
      </c>
      <c r="H68" s="325" t="s">
        <v>305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44257</v>
      </c>
      <c r="B69" s="253">
        <v>542923</v>
      </c>
      <c r="C69" s="254" t="s">
        <v>852</v>
      </c>
      <c r="D69" s="254" t="s">
        <v>858</v>
      </c>
      <c r="E69" s="254" t="s">
        <v>542</v>
      </c>
      <c r="F69" s="356">
        <v>30000</v>
      </c>
      <c r="G69" s="253">
        <v>7.55</v>
      </c>
      <c r="H69" s="325" t="s">
        <v>305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44257</v>
      </c>
      <c r="B70" s="253">
        <v>542923</v>
      </c>
      <c r="C70" s="254" t="s">
        <v>852</v>
      </c>
      <c r="D70" s="254" t="s">
        <v>858</v>
      </c>
      <c r="E70" s="254" t="s">
        <v>543</v>
      </c>
      <c r="F70" s="356">
        <v>120000</v>
      </c>
      <c r="G70" s="253">
        <v>7.25</v>
      </c>
      <c r="H70" s="325" t="s">
        <v>305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44257</v>
      </c>
      <c r="B71" s="253">
        <v>542923</v>
      </c>
      <c r="C71" s="254" t="s">
        <v>852</v>
      </c>
      <c r="D71" s="254" t="s">
        <v>959</v>
      </c>
      <c r="E71" s="254" t="s">
        <v>543</v>
      </c>
      <c r="F71" s="356">
        <v>60000</v>
      </c>
      <c r="G71" s="253">
        <v>7.3</v>
      </c>
      <c r="H71" s="325" t="s">
        <v>305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44257</v>
      </c>
      <c r="B72" s="253">
        <v>533644</v>
      </c>
      <c r="C72" s="254" t="s">
        <v>896</v>
      </c>
      <c r="D72" s="254" t="s">
        <v>897</v>
      </c>
      <c r="E72" s="254" t="s">
        <v>542</v>
      </c>
      <c r="F72" s="356">
        <v>4500000</v>
      </c>
      <c r="G72" s="253">
        <v>2.88</v>
      </c>
      <c r="H72" s="325" t="s">
        <v>305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44257</v>
      </c>
      <c r="B73" s="253">
        <v>533644</v>
      </c>
      <c r="C73" s="254" t="s">
        <v>896</v>
      </c>
      <c r="D73" s="254" t="s">
        <v>898</v>
      </c>
      <c r="E73" s="254" t="s">
        <v>543</v>
      </c>
      <c r="F73" s="356">
        <v>4500000</v>
      </c>
      <c r="G73" s="253">
        <v>2.88</v>
      </c>
      <c r="H73" s="325" t="s">
        <v>305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44257</v>
      </c>
      <c r="B74" s="253">
        <v>530459</v>
      </c>
      <c r="C74" s="254" t="s">
        <v>960</v>
      </c>
      <c r="D74" s="254" t="s">
        <v>961</v>
      </c>
      <c r="E74" s="254" t="s">
        <v>542</v>
      </c>
      <c r="F74" s="356">
        <v>50317</v>
      </c>
      <c r="G74" s="253">
        <v>14.9</v>
      </c>
      <c r="H74" s="325" t="s">
        <v>305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44257</v>
      </c>
      <c r="B75" s="253">
        <v>530459</v>
      </c>
      <c r="C75" s="254" t="s">
        <v>960</v>
      </c>
      <c r="D75" s="254" t="s">
        <v>962</v>
      </c>
      <c r="E75" s="254" t="s">
        <v>543</v>
      </c>
      <c r="F75" s="356">
        <v>50317</v>
      </c>
      <c r="G75" s="253">
        <v>14.9</v>
      </c>
      <c r="H75" s="325" t="s">
        <v>305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44257</v>
      </c>
      <c r="B76" s="253" t="s">
        <v>963</v>
      </c>
      <c r="C76" s="254" t="s">
        <v>964</v>
      </c>
      <c r="D76" s="254" t="s">
        <v>965</v>
      </c>
      <c r="E76" s="254" t="s">
        <v>542</v>
      </c>
      <c r="F76" s="356">
        <v>60000</v>
      </c>
      <c r="G76" s="253">
        <v>642.57000000000005</v>
      </c>
      <c r="H76" s="325" t="s">
        <v>1030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44257</v>
      </c>
      <c r="B77" s="253" t="s">
        <v>966</v>
      </c>
      <c r="C77" s="254" t="s">
        <v>967</v>
      </c>
      <c r="D77" s="254" t="s">
        <v>968</v>
      </c>
      <c r="E77" s="254" t="s">
        <v>542</v>
      </c>
      <c r="F77" s="356">
        <v>69323</v>
      </c>
      <c r="G77" s="253">
        <v>49.01</v>
      </c>
      <c r="H77" s="325" t="s">
        <v>1030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44257</v>
      </c>
      <c r="B78" s="253" t="s">
        <v>969</v>
      </c>
      <c r="C78" s="254" t="s">
        <v>970</v>
      </c>
      <c r="D78" s="254" t="s">
        <v>971</v>
      </c>
      <c r="E78" s="254" t="s">
        <v>542</v>
      </c>
      <c r="F78" s="356">
        <v>633464</v>
      </c>
      <c r="G78" s="253">
        <v>88.4</v>
      </c>
      <c r="H78" s="325" t="s">
        <v>1030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44257</v>
      </c>
      <c r="B79" s="253" t="s">
        <v>972</v>
      </c>
      <c r="C79" s="254" t="s">
        <v>973</v>
      </c>
      <c r="D79" s="254" t="s">
        <v>974</v>
      </c>
      <c r="E79" s="254" t="s">
        <v>542</v>
      </c>
      <c r="F79" s="356">
        <v>8400</v>
      </c>
      <c r="G79" s="253">
        <v>76.14</v>
      </c>
      <c r="H79" s="325" t="s">
        <v>1030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44257</v>
      </c>
      <c r="B80" s="253" t="s">
        <v>975</v>
      </c>
      <c r="C80" s="254" t="s">
        <v>976</v>
      </c>
      <c r="D80" s="254" t="s">
        <v>977</v>
      </c>
      <c r="E80" s="254" t="s">
        <v>542</v>
      </c>
      <c r="F80" s="356">
        <v>371143</v>
      </c>
      <c r="G80" s="253">
        <v>19.86</v>
      </c>
      <c r="H80" s="325" t="s">
        <v>1030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44257</v>
      </c>
      <c r="B81" s="253" t="s">
        <v>978</v>
      </c>
      <c r="C81" s="254" t="s">
        <v>979</v>
      </c>
      <c r="D81" s="254" t="s">
        <v>980</v>
      </c>
      <c r="E81" s="254" t="s">
        <v>542</v>
      </c>
      <c r="F81" s="356">
        <v>25789</v>
      </c>
      <c r="G81" s="253">
        <v>124.29</v>
      </c>
      <c r="H81" s="325" t="s">
        <v>1030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44257</v>
      </c>
      <c r="B82" s="253" t="s">
        <v>978</v>
      </c>
      <c r="C82" s="254" t="s">
        <v>979</v>
      </c>
      <c r="D82" s="254" t="s">
        <v>977</v>
      </c>
      <c r="E82" s="254" t="s">
        <v>542</v>
      </c>
      <c r="F82" s="356">
        <v>370970</v>
      </c>
      <c r="G82" s="253">
        <v>117.99</v>
      </c>
      <c r="H82" s="325" t="s">
        <v>1030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44257</v>
      </c>
      <c r="B83" s="253" t="s">
        <v>978</v>
      </c>
      <c r="C83" s="254" t="s">
        <v>979</v>
      </c>
      <c r="D83" s="254" t="s">
        <v>981</v>
      </c>
      <c r="E83" s="254" t="s">
        <v>542</v>
      </c>
      <c r="F83" s="356">
        <v>50000</v>
      </c>
      <c r="G83" s="253">
        <v>124.3</v>
      </c>
      <c r="H83" s="325" t="s">
        <v>1030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44257</v>
      </c>
      <c r="B84" s="253" t="s">
        <v>978</v>
      </c>
      <c r="C84" s="254" t="s">
        <v>979</v>
      </c>
      <c r="D84" s="254" t="s">
        <v>982</v>
      </c>
      <c r="E84" s="254" t="s">
        <v>542</v>
      </c>
      <c r="F84" s="356">
        <v>35771</v>
      </c>
      <c r="G84" s="253">
        <v>124.22</v>
      </c>
      <c r="H84" s="325" t="s">
        <v>1030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44257</v>
      </c>
      <c r="B85" s="253" t="s">
        <v>383</v>
      </c>
      <c r="C85" s="254" t="s">
        <v>983</v>
      </c>
      <c r="D85" s="254" t="s">
        <v>984</v>
      </c>
      <c r="E85" s="254" t="s">
        <v>542</v>
      </c>
      <c r="F85" s="356">
        <v>2102873</v>
      </c>
      <c r="G85" s="253">
        <v>46.85</v>
      </c>
      <c r="H85" s="325" t="s">
        <v>1030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44257</v>
      </c>
      <c r="B86" s="253" t="s">
        <v>383</v>
      </c>
      <c r="C86" s="254" t="s">
        <v>983</v>
      </c>
      <c r="D86" s="254" t="s">
        <v>971</v>
      </c>
      <c r="E86" s="254" t="s">
        <v>542</v>
      </c>
      <c r="F86" s="356">
        <v>3701538</v>
      </c>
      <c r="G86" s="253">
        <v>46.93</v>
      </c>
      <c r="H86" s="325" t="s">
        <v>1030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44257</v>
      </c>
      <c r="B87" s="253" t="s">
        <v>130</v>
      </c>
      <c r="C87" s="254" t="s">
        <v>985</v>
      </c>
      <c r="D87" s="254" t="s">
        <v>971</v>
      </c>
      <c r="E87" s="254" t="s">
        <v>542</v>
      </c>
      <c r="F87" s="356">
        <v>369245</v>
      </c>
      <c r="G87" s="253">
        <v>893.85</v>
      </c>
      <c r="H87" s="325" t="s">
        <v>1030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44257</v>
      </c>
      <c r="B88" s="253" t="s">
        <v>130</v>
      </c>
      <c r="C88" s="254" t="s">
        <v>985</v>
      </c>
      <c r="D88" s="254" t="s">
        <v>986</v>
      </c>
      <c r="E88" s="254" t="s">
        <v>542</v>
      </c>
      <c r="F88" s="356">
        <v>724281</v>
      </c>
      <c r="G88" s="253">
        <v>908.89</v>
      </c>
      <c r="H88" s="325" t="s">
        <v>1030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44257</v>
      </c>
      <c r="B89" s="253" t="s">
        <v>130</v>
      </c>
      <c r="C89" s="254" t="s">
        <v>985</v>
      </c>
      <c r="D89" s="254" t="s">
        <v>984</v>
      </c>
      <c r="E89" s="254" t="s">
        <v>542</v>
      </c>
      <c r="F89" s="356">
        <v>325542</v>
      </c>
      <c r="G89" s="253">
        <v>914.93</v>
      </c>
      <c r="H89" s="325" t="s">
        <v>1030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44257</v>
      </c>
      <c r="B90" s="253" t="s">
        <v>987</v>
      </c>
      <c r="C90" s="254" t="s">
        <v>988</v>
      </c>
      <c r="D90" s="254" t="s">
        <v>989</v>
      </c>
      <c r="E90" s="254" t="s">
        <v>542</v>
      </c>
      <c r="F90" s="356">
        <v>175000</v>
      </c>
      <c r="G90" s="253">
        <v>142.55000000000001</v>
      </c>
      <c r="H90" s="325" t="s">
        <v>1030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44257</v>
      </c>
      <c r="B91" s="253" t="s">
        <v>990</v>
      </c>
      <c r="C91" s="254" t="s">
        <v>991</v>
      </c>
      <c r="D91" s="254" t="s">
        <v>839</v>
      </c>
      <c r="E91" s="254" t="s">
        <v>542</v>
      </c>
      <c r="F91" s="356">
        <v>77845</v>
      </c>
      <c r="G91" s="253">
        <v>25.34</v>
      </c>
      <c r="H91" s="325" t="s">
        <v>1030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44257</v>
      </c>
      <c r="B92" s="253" t="s">
        <v>992</v>
      </c>
      <c r="C92" s="254" t="s">
        <v>993</v>
      </c>
      <c r="D92" s="254" t="s">
        <v>994</v>
      </c>
      <c r="E92" s="254" t="s">
        <v>542</v>
      </c>
      <c r="F92" s="356">
        <v>54000</v>
      </c>
      <c r="G92" s="253">
        <v>41.74</v>
      </c>
      <c r="H92" s="325" t="s">
        <v>1030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44257</v>
      </c>
      <c r="B93" s="253" t="s">
        <v>995</v>
      </c>
      <c r="C93" s="254" t="s">
        <v>996</v>
      </c>
      <c r="D93" s="254" t="s">
        <v>997</v>
      </c>
      <c r="E93" s="254" t="s">
        <v>542</v>
      </c>
      <c r="F93" s="356">
        <v>100000</v>
      </c>
      <c r="G93" s="253">
        <v>325</v>
      </c>
      <c r="H93" s="325" t="s">
        <v>1030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44257</v>
      </c>
      <c r="B94" s="253" t="s">
        <v>998</v>
      </c>
      <c r="C94" s="254" t="s">
        <v>999</v>
      </c>
      <c r="D94" s="254" t="s">
        <v>1000</v>
      </c>
      <c r="E94" s="254" t="s">
        <v>542</v>
      </c>
      <c r="F94" s="356">
        <v>1250000</v>
      </c>
      <c r="G94" s="253">
        <v>60.99</v>
      </c>
      <c r="H94" s="325" t="s">
        <v>1030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44257</v>
      </c>
      <c r="B95" s="253" t="s">
        <v>1001</v>
      </c>
      <c r="C95" s="254" t="s">
        <v>1002</v>
      </c>
      <c r="D95" s="254" t="s">
        <v>1003</v>
      </c>
      <c r="E95" s="254" t="s">
        <v>542</v>
      </c>
      <c r="F95" s="356">
        <v>2853760</v>
      </c>
      <c r="G95" s="253">
        <v>168.1</v>
      </c>
      <c r="H95" s="325" t="s">
        <v>1030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44257</v>
      </c>
      <c r="B96" s="253" t="s">
        <v>1004</v>
      </c>
      <c r="C96" s="254" t="s">
        <v>1005</v>
      </c>
      <c r="D96" s="254" t="s">
        <v>984</v>
      </c>
      <c r="E96" s="254" t="s">
        <v>542</v>
      </c>
      <c r="F96" s="356">
        <v>88709</v>
      </c>
      <c r="G96" s="253">
        <v>432.78</v>
      </c>
      <c r="H96" s="325" t="s">
        <v>1030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44257</v>
      </c>
      <c r="B97" s="253" t="s">
        <v>1004</v>
      </c>
      <c r="C97" s="254" t="s">
        <v>1005</v>
      </c>
      <c r="D97" s="254" t="s">
        <v>986</v>
      </c>
      <c r="E97" s="254" t="s">
        <v>542</v>
      </c>
      <c r="F97" s="356">
        <v>115248</v>
      </c>
      <c r="G97" s="253">
        <v>432.08</v>
      </c>
      <c r="H97" s="325" t="s">
        <v>1030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44257</v>
      </c>
      <c r="B98" s="253" t="s">
        <v>1004</v>
      </c>
      <c r="C98" s="254" t="s">
        <v>1005</v>
      </c>
      <c r="D98" s="254" t="s">
        <v>971</v>
      </c>
      <c r="E98" s="254" t="s">
        <v>542</v>
      </c>
      <c r="F98" s="356">
        <v>210360</v>
      </c>
      <c r="G98" s="253">
        <v>433.93</v>
      </c>
      <c r="H98" s="325" t="s">
        <v>1030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44257</v>
      </c>
      <c r="B99" s="253" t="s">
        <v>1006</v>
      </c>
      <c r="C99" s="254" t="s">
        <v>1007</v>
      </c>
      <c r="D99" s="254" t="s">
        <v>1008</v>
      </c>
      <c r="E99" s="254" t="s">
        <v>542</v>
      </c>
      <c r="F99" s="356">
        <v>15000062</v>
      </c>
      <c r="G99" s="253">
        <v>4.25</v>
      </c>
      <c r="H99" s="325" t="s">
        <v>1030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44257</v>
      </c>
      <c r="B100" s="253" t="s">
        <v>1006</v>
      </c>
      <c r="C100" s="254" t="s">
        <v>1007</v>
      </c>
      <c r="D100" s="254" t="s">
        <v>1009</v>
      </c>
      <c r="E100" s="254" t="s">
        <v>542</v>
      </c>
      <c r="F100" s="356">
        <v>18441168</v>
      </c>
      <c r="G100" s="253">
        <v>4.25</v>
      </c>
      <c r="H100" s="325" t="s">
        <v>1030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44257</v>
      </c>
      <c r="B101" s="253" t="s">
        <v>1010</v>
      </c>
      <c r="C101" s="254" t="s">
        <v>1011</v>
      </c>
      <c r="D101" s="254" t="s">
        <v>1012</v>
      </c>
      <c r="E101" s="254" t="s">
        <v>542</v>
      </c>
      <c r="F101" s="356">
        <v>54000</v>
      </c>
      <c r="G101" s="253">
        <v>14.6</v>
      </c>
      <c r="H101" s="325" t="s">
        <v>1030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44257</v>
      </c>
      <c r="B102" s="253" t="s">
        <v>1013</v>
      </c>
      <c r="C102" s="254" t="s">
        <v>1014</v>
      </c>
      <c r="D102" s="254" t="s">
        <v>1015</v>
      </c>
      <c r="E102" s="254" t="s">
        <v>542</v>
      </c>
      <c r="F102" s="356">
        <v>147000</v>
      </c>
      <c r="G102" s="253">
        <v>36.76</v>
      </c>
      <c r="H102" s="325" t="s">
        <v>1030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44257</v>
      </c>
      <c r="B103" s="253" t="s">
        <v>1016</v>
      </c>
      <c r="C103" s="254" t="s">
        <v>1017</v>
      </c>
      <c r="D103" s="254" t="s">
        <v>980</v>
      </c>
      <c r="E103" s="254" t="s">
        <v>542</v>
      </c>
      <c r="F103" s="356">
        <v>101872</v>
      </c>
      <c r="G103" s="253">
        <v>189</v>
      </c>
      <c r="H103" s="325" t="s">
        <v>1030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44257</v>
      </c>
      <c r="B104" s="253" t="s">
        <v>966</v>
      </c>
      <c r="C104" s="254" t="s">
        <v>967</v>
      </c>
      <c r="D104" s="254" t="s">
        <v>968</v>
      </c>
      <c r="E104" s="254" t="s">
        <v>543</v>
      </c>
      <c r="F104" s="356">
        <v>85889</v>
      </c>
      <c r="G104" s="253">
        <v>51.04</v>
      </c>
      <c r="H104" s="325" t="s">
        <v>1030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44257</v>
      </c>
      <c r="B105" s="253" t="s">
        <v>969</v>
      </c>
      <c r="C105" s="254" t="s">
        <v>970</v>
      </c>
      <c r="D105" s="254" t="s">
        <v>971</v>
      </c>
      <c r="E105" s="254" t="s">
        <v>543</v>
      </c>
      <c r="F105" s="356">
        <v>633464</v>
      </c>
      <c r="G105" s="253">
        <v>88.64</v>
      </c>
      <c r="H105" s="325" t="s">
        <v>1030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44257</v>
      </c>
      <c r="B106" s="253" t="s">
        <v>975</v>
      </c>
      <c r="C106" s="254" t="s">
        <v>976</v>
      </c>
      <c r="D106" s="254" t="s">
        <v>977</v>
      </c>
      <c r="E106" s="254" t="s">
        <v>543</v>
      </c>
      <c r="F106" s="356">
        <v>389143</v>
      </c>
      <c r="G106" s="253">
        <v>20.56</v>
      </c>
      <c r="H106" s="325" t="s">
        <v>1030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44257</v>
      </c>
      <c r="B107" s="253" t="s">
        <v>978</v>
      </c>
      <c r="C107" s="254" t="s">
        <v>979</v>
      </c>
      <c r="D107" s="254" t="s">
        <v>982</v>
      </c>
      <c r="E107" s="254" t="s">
        <v>543</v>
      </c>
      <c r="F107" s="356">
        <v>28705</v>
      </c>
      <c r="G107" s="253">
        <v>124.18</v>
      </c>
      <c r="H107" s="325" t="s">
        <v>1030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44257</v>
      </c>
      <c r="B108" s="253" t="s">
        <v>978</v>
      </c>
      <c r="C108" s="254" t="s">
        <v>979</v>
      </c>
      <c r="D108" s="254" t="s">
        <v>980</v>
      </c>
      <c r="E108" s="254" t="s">
        <v>543</v>
      </c>
      <c r="F108" s="356">
        <v>33285</v>
      </c>
      <c r="G108" s="253">
        <v>124.17</v>
      </c>
      <c r="H108" s="325" t="s">
        <v>1030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44257</v>
      </c>
      <c r="B109" s="253" t="s">
        <v>978</v>
      </c>
      <c r="C109" s="254" t="s">
        <v>979</v>
      </c>
      <c r="D109" s="254" t="s">
        <v>977</v>
      </c>
      <c r="E109" s="254" t="s">
        <v>543</v>
      </c>
      <c r="F109" s="356">
        <v>372748</v>
      </c>
      <c r="G109" s="253">
        <v>124.15</v>
      </c>
      <c r="H109" s="325" t="s">
        <v>1030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44257</v>
      </c>
      <c r="B110" s="253" t="s">
        <v>1018</v>
      </c>
      <c r="C110" s="254" t="s">
        <v>1019</v>
      </c>
      <c r="D110" s="254" t="s">
        <v>1020</v>
      </c>
      <c r="E110" s="254" t="s">
        <v>543</v>
      </c>
      <c r="F110" s="356">
        <v>55000</v>
      </c>
      <c r="G110" s="253">
        <v>336.57</v>
      </c>
      <c r="H110" s="325" t="s">
        <v>1030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A111" s="230">
        <v>44257</v>
      </c>
      <c r="B111" s="253" t="s">
        <v>383</v>
      </c>
      <c r="C111" s="254" t="s">
        <v>983</v>
      </c>
      <c r="D111" s="254" t="s">
        <v>971</v>
      </c>
      <c r="E111" s="254" t="s">
        <v>543</v>
      </c>
      <c r="F111" s="356">
        <v>3701538</v>
      </c>
      <c r="G111" s="253">
        <v>46.95</v>
      </c>
      <c r="H111" s="325" t="s">
        <v>1030</v>
      </c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A112" s="230">
        <v>44257</v>
      </c>
      <c r="B112" s="253" t="s">
        <v>383</v>
      </c>
      <c r="C112" s="254" t="s">
        <v>983</v>
      </c>
      <c r="D112" s="254" t="s">
        <v>984</v>
      </c>
      <c r="E112" s="254" t="s">
        <v>543</v>
      </c>
      <c r="F112" s="356">
        <v>2099430</v>
      </c>
      <c r="G112" s="253">
        <v>46.79</v>
      </c>
      <c r="H112" s="325" t="s">
        <v>1030</v>
      </c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1:35">
      <c r="A113" s="230">
        <v>44257</v>
      </c>
      <c r="B113" s="253" t="s">
        <v>130</v>
      </c>
      <c r="C113" s="254" t="s">
        <v>985</v>
      </c>
      <c r="D113" s="254" t="s">
        <v>986</v>
      </c>
      <c r="E113" s="254" t="s">
        <v>543</v>
      </c>
      <c r="F113" s="356">
        <v>737094</v>
      </c>
      <c r="G113" s="253">
        <v>913.06</v>
      </c>
      <c r="H113" s="325" t="s">
        <v>1030</v>
      </c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1:35">
      <c r="A114" s="230">
        <v>44257</v>
      </c>
      <c r="B114" s="253" t="s">
        <v>130</v>
      </c>
      <c r="C114" s="254" t="s">
        <v>985</v>
      </c>
      <c r="D114" s="254" t="s">
        <v>971</v>
      </c>
      <c r="E114" s="254" t="s">
        <v>543</v>
      </c>
      <c r="F114" s="356">
        <v>369729</v>
      </c>
      <c r="G114" s="253">
        <v>894.85</v>
      </c>
      <c r="H114" s="325" t="s">
        <v>1030</v>
      </c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1:35">
      <c r="A115" s="230">
        <v>44257</v>
      </c>
      <c r="B115" s="253" t="s">
        <v>130</v>
      </c>
      <c r="C115" s="254" t="s">
        <v>985</v>
      </c>
      <c r="D115" s="254" t="s">
        <v>984</v>
      </c>
      <c r="E115" s="254" t="s">
        <v>543</v>
      </c>
      <c r="F115" s="356">
        <v>325924</v>
      </c>
      <c r="G115" s="253">
        <v>918.73</v>
      </c>
      <c r="H115" s="325" t="s">
        <v>1030</v>
      </c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1:35">
      <c r="A116" s="230">
        <v>44257</v>
      </c>
      <c r="B116" s="253" t="s">
        <v>987</v>
      </c>
      <c r="C116" s="254" t="s">
        <v>988</v>
      </c>
      <c r="D116" s="254" t="s">
        <v>1021</v>
      </c>
      <c r="E116" s="254" t="s">
        <v>543</v>
      </c>
      <c r="F116" s="356">
        <v>182000</v>
      </c>
      <c r="G116" s="253">
        <v>142.66999999999999</v>
      </c>
      <c r="H116" s="325" t="s">
        <v>1030</v>
      </c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1:35">
      <c r="A117" s="230">
        <v>44257</v>
      </c>
      <c r="B117" s="253" t="s">
        <v>990</v>
      </c>
      <c r="C117" s="254" t="s">
        <v>991</v>
      </c>
      <c r="D117" s="254" t="s">
        <v>1022</v>
      </c>
      <c r="E117" s="254" t="s">
        <v>543</v>
      </c>
      <c r="F117" s="356">
        <v>60004</v>
      </c>
      <c r="G117" s="253">
        <v>25.27</v>
      </c>
      <c r="H117" s="325" t="s">
        <v>1030</v>
      </c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1:35">
      <c r="A118" s="230">
        <v>44257</v>
      </c>
      <c r="B118" s="253" t="s">
        <v>990</v>
      </c>
      <c r="C118" s="254" t="s">
        <v>991</v>
      </c>
      <c r="D118" s="254" t="s">
        <v>839</v>
      </c>
      <c r="E118" s="254" t="s">
        <v>543</v>
      </c>
      <c r="F118" s="356">
        <v>36599</v>
      </c>
      <c r="G118" s="253">
        <v>24.73</v>
      </c>
      <c r="H118" s="325" t="s">
        <v>1030</v>
      </c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1:35">
      <c r="A119" s="230">
        <v>44257</v>
      </c>
      <c r="B119" s="253" t="s">
        <v>1001</v>
      </c>
      <c r="C119" s="254" t="s">
        <v>1002</v>
      </c>
      <c r="D119" s="254" t="s">
        <v>1003</v>
      </c>
      <c r="E119" s="254" t="s">
        <v>543</v>
      </c>
      <c r="F119" s="356">
        <v>2853760</v>
      </c>
      <c r="G119" s="253">
        <v>168.18</v>
      </c>
      <c r="H119" s="325" t="s">
        <v>1030</v>
      </c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1:35">
      <c r="A120" s="230">
        <v>44257</v>
      </c>
      <c r="B120" s="253" t="s">
        <v>1004</v>
      </c>
      <c r="C120" s="254" t="s">
        <v>1005</v>
      </c>
      <c r="D120" s="254" t="s">
        <v>971</v>
      </c>
      <c r="E120" s="254" t="s">
        <v>543</v>
      </c>
      <c r="F120" s="356">
        <v>210360</v>
      </c>
      <c r="G120" s="253">
        <v>434.33</v>
      </c>
      <c r="H120" s="325" t="s">
        <v>1030</v>
      </c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1:35">
      <c r="A121" s="230">
        <v>44257</v>
      </c>
      <c r="B121" s="253" t="s">
        <v>1004</v>
      </c>
      <c r="C121" s="254" t="s">
        <v>1005</v>
      </c>
      <c r="D121" s="254" t="s">
        <v>986</v>
      </c>
      <c r="E121" s="254" t="s">
        <v>543</v>
      </c>
      <c r="F121" s="356">
        <v>114888</v>
      </c>
      <c r="G121" s="253">
        <v>432.61</v>
      </c>
      <c r="H121" s="325" t="s">
        <v>1030</v>
      </c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1:35">
      <c r="A122" s="230">
        <v>44257</v>
      </c>
      <c r="B122" s="253" t="s">
        <v>1004</v>
      </c>
      <c r="C122" s="254" t="s">
        <v>1005</v>
      </c>
      <c r="D122" s="254" t="s">
        <v>984</v>
      </c>
      <c r="E122" s="254" t="s">
        <v>543</v>
      </c>
      <c r="F122" s="356">
        <v>88653</v>
      </c>
      <c r="G122" s="253">
        <v>432.45</v>
      </c>
      <c r="H122" s="325" t="s">
        <v>1030</v>
      </c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1:35">
      <c r="A123" s="230">
        <v>44257</v>
      </c>
      <c r="B123" s="253" t="s">
        <v>1006</v>
      </c>
      <c r="C123" s="254" t="s">
        <v>1007</v>
      </c>
      <c r="D123" s="254" t="s">
        <v>1008</v>
      </c>
      <c r="E123" s="254" t="s">
        <v>543</v>
      </c>
      <c r="F123" s="356">
        <v>15000061</v>
      </c>
      <c r="G123" s="253">
        <v>4.25</v>
      </c>
      <c r="H123" s="325" t="s">
        <v>1030</v>
      </c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1:35">
      <c r="A124" s="230">
        <v>44257</v>
      </c>
      <c r="B124" s="253" t="s">
        <v>1006</v>
      </c>
      <c r="C124" s="254" t="s">
        <v>1007</v>
      </c>
      <c r="D124" s="254" t="s">
        <v>1009</v>
      </c>
      <c r="E124" s="254" t="s">
        <v>543</v>
      </c>
      <c r="F124" s="356">
        <v>18441168</v>
      </c>
      <c r="G124" s="253">
        <v>4.32</v>
      </c>
      <c r="H124" s="325" t="s">
        <v>1030</v>
      </c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1:35">
      <c r="A125" s="230">
        <v>44257</v>
      </c>
      <c r="B125" s="253" t="s">
        <v>1023</v>
      </c>
      <c r="C125" s="254" t="s">
        <v>1024</v>
      </c>
      <c r="D125" s="254" t="s">
        <v>1025</v>
      </c>
      <c r="E125" s="254" t="s">
        <v>543</v>
      </c>
      <c r="F125" s="356">
        <v>300000</v>
      </c>
      <c r="G125" s="253">
        <v>17.690000000000001</v>
      </c>
      <c r="H125" s="325" t="s">
        <v>1030</v>
      </c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1:35">
      <c r="A126" s="230">
        <v>44257</v>
      </c>
      <c r="B126" s="253" t="s">
        <v>1013</v>
      </c>
      <c r="C126" s="254" t="s">
        <v>1014</v>
      </c>
      <c r="D126" s="254" t="s">
        <v>1026</v>
      </c>
      <c r="E126" s="254" t="s">
        <v>543</v>
      </c>
      <c r="F126" s="356">
        <v>231508</v>
      </c>
      <c r="G126" s="253">
        <v>36.770000000000003</v>
      </c>
      <c r="H126" s="325" t="s">
        <v>1030</v>
      </c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1:35">
      <c r="A127" s="230">
        <v>44257</v>
      </c>
      <c r="B127" s="253" t="s">
        <v>1027</v>
      </c>
      <c r="C127" s="254" t="s">
        <v>1028</v>
      </c>
      <c r="D127" s="254" t="s">
        <v>1029</v>
      </c>
      <c r="E127" s="254" t="s">
        <v>543</v>
      </c>
      <c r="F127" s="356">
        <v>64000</v>
      </c>
      <c r="G127" s="253">
        <v>200.01</v>
      </c>
      <c r="H127" s="325" t="s">
        <v>1030</v>
      </c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1:35">
      <c r="A128" s="230">
        <v>44257</v>
      </c>
      <c r="B128" s="253" t="s">
        <v>1016</v>
      </c>
      <c r="C128" s="254" t="s">
        <v>1017</v>
      </c>
      <c r="D128" s="254" t="s">
        <v>980</v>
      </c>
      <c r="E128" s="254" t="s">
        <v>543</v>
      </c>
      <c r="F128" s="356">
        <v>69452</v>
      </c>
      <c r="G128" s="253">
        <v>190.27</v>
      </c>
      <c r="H128" s="325" t="s">
        <v>1030</v>
      </c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5"/>
  <sheetViews>
    <sheetView topLeftCell="A40" zoomScale="83" zoomScaleNormal="70" workbookViewId="0">
      <selection activeCell="M19" sqref="M19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880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44258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20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37" customFormat="1" ht="14.25">
      <c r="A10" s="420">
        <v>1</v>
      </c>
      <c r="B10" s="418">
        <v>44229</v>
      </c>
      <c r="C10" s="419"/>
      <c r="D10" s="412" t="s">
        <v>114</v>
      </c>
      <c r="E10" s="413" t="s">
        <v>557</v>
      </c>
      <c r="F10" s="387" t="s">
        <v>840</v>
      </c>
      <c r="G10" s="387">
        <v>2090</v>
      </c>
      <c r="H10" s="387"/>
      <c r="I10" s="352" t="s">
        <v>841</v>
      </c>
      <c r="J10" s="352" t="s">
        <v>558</v>
      </c>
      <c r="K10" s="352"/>
      <c r="L10" s="404"/>
      <c r="M10" s="402"/>
      <c r="N10" s="352"/>
      <c r="O10" s="409"/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8" s="37" customFormat="1" ht="14.25">
      <c r="A11" s="494">
        <v>2</v>
      </c>
      <c r="B11" s="495">
        <v>44236</v>
      </c>
      <c r="C11" s="496"/>
      <c r="D11" s="524" t="s">
        <v>267</v>
      </c>
      <c r="E11" s="498" t="s">
        <v>557</v>
      </c>
      <c r="F11" s="498">
        <v>2205</v>
      </c>
      <c r="G11" s="500">
        <v>2070</v>
      </c>
      <c r="H11" s="498">
        <v>2305</v>
      </c>
      <c r="I11" s="501" t="s">
        <v>843</v>
      </c>
      <c r="J11" s="525" t="s">
        <v>901</v>
      </c>
      <c r="K11" s="525">
        <f t="shared" ref="K11" si="0">H11-F11</f>
        <v>100</v>
      </c>
      <c r="L11" s="526">
        <f t="shared" ref="L11" si="1">(F11*-0.8)/100</f>
        <v>-17.64</v>
      </c>
      <c r="M11" s="504">
        <f>(K11+L11)/F11</f>
        <v>3.7351473922902494E-2</v>
      </c>
      <c r="N11" s="525" t="s">
        <v>556</v>
      </c>
      <c r="O11" s="506">
        <v>44257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4" customFormat="1" ht="14.25">
      <c r="A12" s="494">
        <v>3</v>
      </c>
      <c r="B12" s="495">
        <v>44253</v>
      </c>
      <c r="C12" s="496"/>
      <c r="D12" s="524" t="s">
        <v>125</v>
      </c>
      <c r="E12" s="498" t="s">
        <v>557</v>
      </c>
      <c r="F12" s="498">
        <v>98.5</v>
      </c>
      <c r="G12" s="500">
        <v>91.5</v>
      </c>
      <c r="H12" s="498">
        <v>103</v>
      </c>
      <c r="I12" s="501" t="s">
        <v>862</v>
      </c>
      <c r="J12" s="525" t="s">
        <v>900</v>
      </c>
      <c r="K12" s="525">
        <f t="shared" ref="K12" si="2">H12-F12</f>
        <v>4.5</v>
      </c>
      <c r="L12" s="526">
        <f t="shared" ref="L12" si="3">(F12*-0.8)/100</f>
        <v>-0.78800000000000014</v>
      </c>
      <c r="M12" s="504">
        <f>(K12+L12)/F12</f>
        <v>3.7685279187817257E-2</v>
      </c>
      <c r="N12" s="525" t="s">
        <v>556</v>
      </c>
      <c r="O12" s="506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4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88">
        <v>4110</v>
      </c>
      <c r="G13" s="489">
        <v>3800</v>
      </c>
      <c r="H13" s="488">
        <v>4415</v>
      </c>
      <c r="I13" s="490" t="s">
        <v>863</v>
      </c>
      <c r="J13" s="445" t="s">
        <v>879</v>
      </c>
      <c r="K13" s="445">
        <f t="shared" ref="K13" si="4">H13-F13</f>
        <v>305</v>
      </c>
      <c r="L13" s="521">
        <f t="shared" ref="L13" si="5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4" customFormat="1" ht="14.25">
      <c r="A14" s="358"/>
      <c r="B14" s="373"/>
      <c r="C14" s="374"/>
      <c r="D14" s="412"/>
      <c r="E14" s="378"/>
      <c r="F14" s="378"/>
      <c r="G14" s="383"/>
      <c r="H14" s="378"/>
      <c r="I14" s="375"/>
      <c r="J14" s="380"/>
      <c r="K14" s="380"/>
      <c r="L14" s="388"/>
      <c r="M14" s="351"/>
      <c r="N14" s="361"/>
      <c r="O14" s="357"/>
      <c r="P14" s="456"/>
      <c r="Q14" s="4"/>
      <c r="R14" s="457"/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2" customFormat="1" ht="14.25">
      <c r="A15" s="358"/>
      <c r="B15" s="373"/>
      <c r="C15" s="374"/>
      <c r="D15" s="385"/>
      <c r="E15" s="378"/>
      <c r="F15" s="378"/>
      <c r="G15" s="383"/>
      <c r="H15" s="378"/>
      <c r="I15" s="375"/>
      <c r="J15" s="380"/>
      <c r="K15" s="380"/>
      <c r="L15" s="388"/>
      <c r="M15" s="351"/>
      <c r="N15" s="361"/>
      <c r="O15" s="357"/>
      <c r="P15" s="456"/>
      <c r="Q15" s="4"/>
      <c r="R15" s="457"/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2" customFormat="1" ht="14.25">
      <c r="A16" s="433"/>
      <c r="B16" s="434"/>
      <c r="C16" s="435"/>
      <c r="D16" s="436"/>
      <c r="E16" s="437"/>
      <c r="F16" s="437"/>
      <c r="G16" s="400"/>
      <c r="H16" s="437"/>
      <c r="I16" s="438"/>
      <c r="J16" s="401"/>
      <c r="K16" s="401"/>
      <c r="L16" s="439"/>
      <c r="M16" s="76"/>
      <c r="N16" s="440"/>
      <c r="O16" s="441"/>
      <c r="P16" s="381"/>
      <c r="Q16" s="61"/>
      <c r="R16" s="321"/>
      <c r="S16" s="61"/>
      <c r="T16" s="61"/>
      <c r="U16" s="61"/>
      <c r="V16" s="61"/>
      <c r="W16" s="61"/>
      <c r="X16" s="61"/>
      <c r="Y16" s="61"/>
      <c r="Z16" s="61"/>
      <c r="AA16" s="61"/>
      <c r="AB16" s="61"/>
    </row>
    <row r="17" spans="1:38" s="2" customFormat="1" ht="14.25">
      <c r="A17" s="433"/>
      <c r="B17" s="434"/>
      <c r="C17" s="435"/>
      <c r="D17" s="436"/>
      <c r="E17" s="437"/>
      <c r="F17" s="437"/>
      <c r="G17" s="400"/>
      <c r="H17" s="437"/>
      <c r="I17" s="438"/>
      <c r="J17" s="401"/>
      <c r="K17" s="401"/>
      <c r="L17" s="439"/>
      <c r="M17" s="76"/>
      <c r="N17" s="440"/>
      <c r="O17" s="441"/>
      <c r="P17" s="381"/>
      <c r="Q17" s="61"/>
      <c r="R17" s="32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38" s="2" customFormat="1" ht="12" customHeight="1">
      <c r="A18" s="20" t="s">
        <v>560</v>
      </c>
      <c r="B18" s="21"/>
      <c r="C18" s="22"/>
      <c r="D18" s="23"/>
      <c r="E18" s="24"/>
      <c r="F18" s="25"/>
      <c r="G18" s="25"/>
      <c r="H18" s="25"/>
      <c r="I18" s="25"/>
      <c r="J18" s="62"/>
      <c r="K18" s="25"/>
      <c r="L18" s="389"/>
      <c r="M18" s="35"/>
      <c r="N18" s="62"/>
      <c r="O18" s="63"/>
      <c r="P18" s="5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s="2" customFormat="1" ht="12" customHeight="1">
      <c r="A19" s="26" t="s">
        <v>561</v>
      </c>
      <c r="B19" s="20"/>
      <c r="C19" s="20"/>
      <c r="D19" s="20"/>
      <c r="F19" s="27" t="s">
        <v>562</v>
      </c>
      <c r="G19" s="14"/>
      <c r="H19" s="28"/>
      <c r="I19" s="33"/>
      <c r="J19" s="64"/>
      <c r="K19" s="65"/>
      <c r="L19" s="390"/>
      <c r="M19" s="66"/>
      <c r="N19" s="13"/>
      <c r="O19" s="67"/>
      <c r="P19" s="5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2" customFormat="1" ht="12" customHeight="1">
      <c r="A20" s="20" t="s">
        <v>563</v>
      </c>
      <c r="B20" s="20"/>
      <c r="C20" s="20"/>
      <c r="D20" s="20"/>
      <c r="E20" s="29"/>
      <c r="F20" s="27" t="s">
        <v>564</v>
      </c>
      <c r="G20" s="14"/>
      <c r="H20" s="28"/>
      <c r="I20" s="33"/>
      <c r="J20" s="64"/>
      <c r="K20" s="65"/>
      <c r="L20" s="390"/>
      <c r="M20" s="66"/>
      <c r="N20" s="13"/>
      <c r="O20" s="67"/>
      <c r="P20" s="5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2" customFormat="1" ht="12" customHeight="1">
      <c r="A21" s="20"/>
      <c r="B21" s="20"/>
      <c r="C21" s="20"/>
      <c r="D21" s="20"/>
      <c r="E21" s="29"/>
      <c r="F21" s="14"/>
      <c r="G21" s="14"/>
      <c r="H21" s="28"/>
      <c r="I21" s="33"/>
      <c r="J21" s="68"/>
      <c r="K21" s="65"/>
      <c r="L21" s="390"/>
      <c r="M21" s="14"/>
      <c r="N21" s="69"/>
      <c r="O21" s="54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15">
      <c r="A22" s="8"/>
      <c r="B22" s="30" t="s">
        <v>565</v>
      </c>
      <c r="C22" s="30"/>
      <c r="D22" s="30"/>
      <c r="E22" s="30"/>
      <c r="F22" s="31"/>
      <c r="G22" s="29"/>
      <c r="H22" s="29"/>
      <c r="I22" s="70"/>
      <c r="J22" s="71"/>
      <c r="K22" s="72"/>
      <c r="L22" s="391"/>
      <c r="M22" s="9"/>
      <c r="N22" s="8"/>
      <c r="O22" s="50"/>
      <c r="P22" s="4"/>
      <c r="R22" s="79"/>
      <c r="S22" s="13"/>
      <c r="T22" s="13"/>
      <c r="U22" s="13"/>
      <c r="V22" s="13"/>
      <c r="W22" s="13"/>
      <c r="X22" s="13"/>
      <c r="Y22" s="13"/>
      <c r="Z22" s="13"/>
    </row>
    <row r="23" spans="1:38" s="3" customFormat="1" ht="38.25">
      <c r="A23" s="17" t="s">
        <v>16</v>
      </c>
      <c r="B23" s="18" t="s">
        <v>534</v>
      </c>
      <c r="C23" s="18"/>
      <c r="D23" s="19" t="s">
        <v>545</v>
      </c>
      <c r="E23" s="18" t="s">
        <v>546</v>
      </c>
      <c r="F23" s="18" t="s">
        <v>547</v>
      </c>
      <c r="G23" s="18" t="s">
        <v>566</v>
      </c>
      <c r="H23" s="18" t="s">
        <v>549</v>
      </c>
      <c r="I23" s="18" t="s">
        <v>550</v>
      </c>
      <c r="J23" s="18" t="s">
        <v>551</v>
      </c>
      <c r="K23" s="59" t="s">
        <v>567</v>
      </c>
      <c r="L23" s="392" t="s">
        <v>820</v>
      </c>
      <c r="M23" s="60" t="s">
        <v>819</v>
      </c>
      <c r="N23" s="18" t="s">
        <v>554</v>
      </c>
      <c r="O23" s="75" t="s">
        <v>555</v>
      </c>
      <c r="P23" s="4"/>
      <c r="Q23" s="37"/>
      <c r="R23" s="35"/>
      <c r="S23" s="35"/>
      <c r="T23" s="35"/>
    </row>
    <row r="24" spans="1:38" s="369" customFormat="1" ht="15" customHeight="1">
      <c r="A24" s="394">
        <v>1</v>
      </c>
      <c r="B24" s="418">
        <v>44252</v>
      </c>
      <c r="C24" s="421"/>
      <c r="D24" s="386" t="s">
        <v>75</v>
      </c>
      <c r="E24" s="387" t="s">
        <v>557</v>
      </c>
      <c r="F24" s="387" t="s">
        <v>855</v>
      </c>
      <c r="G24" s="422">
        <v>427</v>
      </c>
      <c r="H24" s="422"/>
      <c r="I24" s="387">
        <v>465</v>
      </c>
      <c r="J24" s="394" t="s">
        <v>558</v>
      </c>
      <c r="K24" s="352"/>
      <c r="L24" s="404"/>
      <c r="M24" s="402"/>
      <c r="N24" s="380"/>
      <c r="O24" s="393"/>
      <c r="P24" s="4"/>
      <c r="Q24" s="4"/>
      <c r="R24" s="324" t="s">
        <v>792</v>
      </c>
      <c r="S24" s="37"/>
      <c r="T24" s="37"/>
      <c r="U24" s="37"/>
      <c r="V24" s="37"/>
      <c r="W24" s="37"/>
      <c r="X24" s="37"/>
      <c r="Y24" s="37"/>
      <c r="Z24" s="37"/>
      <c r="AA24" s="37"/>
    </row>
    <row r="25" spans="1:38" s="369" customFormat="1" ht="15" customHeight="1">
      <c r="A25" s="474">
        <v>2</v>
      </c>
      <c r="B25" s="470">
        <v>44253</v>
      </c>
      <c r="C25" s="475"/>
      <c r="D25" s="476" t="s">
        <v>260</v>
      </c>
      <c r="E25" s="444" t="s">
        <v>557</v>
      </c>
      <c r="F25" s="444">
        <v>3630</v>
      </c>
      <c r="G25" s="477">
        <v>3540</v>
      </c>
      <c r="H25" s="477">
        <v>3745</v>
      </c>
      <c r="I25" s="444" t="s">
        <v>860</v>
      </c>
      <c r="J25" s="445" t="s">
        <v>906</v>
      </c>
      <c r="K25" s="517">
        <f t="shared" ref="K25" si="6">H25-F25</f>
        <v>115</v>
      </c>
      <c r="L25" s="471">
        <f t="shared" ref="L25" si="7">(F25*-0.7)/100</f>
        <v>-25.41</v>
      </c>
      <c r="M25" s="442">
        <f t="shared" ref="M25" si="8">(K25+L25)/F25</f>
        <v>2.4680440771349864E-2</v>
      </c>
      <c r="N25" s="445" t="s">
        <v>620</v>
      </c>
      <c r="O25" s="443">
        <v>44257</v>
      </c>
      <c r="P25" s="4"/>
      <c r="Q25" s="4"/>
      <c r="R25" s="324" t="s">
        <v>559</v>
      </c>
      <c r="S25" s="37"/>
      <c r="T25" s="37"/>
      <c r="U25" s="37"/>
      <c r="V25" s="37"/>
      <c r="W25" s="37"/>
      <c r="X25" s="37"/>
      <c r="Y25" s="37"/>
      <c r="Z25" s="37"/>
      <c r="AA25" s="37"/>
    </row>
    <row r="26" spans="1:38" s="369" customFormat="1" ht="15" customHeight="1">
      <c r="A26" s="478">
        <v>3</v>
      </c>
      <c r="B26" s="479">
        <v>44253</v>
      </c>
      <c r="C26" s="480"/>
      <c r="D26" s="481" t="s">
        <v>68</v>
      </c>
      <c r="E26" s="462" t="s">
        <v>557</v>
      </c>
      <c r="F26" s="462">
        <v>567</v>
      </c>
      <c r="G26" s="482">
        <v>549</v>
      </c>
      <c r="H26" s="482">
        <v>549</v>
      </c>
      <c r="I26" s="462" t="s">
        <v>859</v>
      </c>
      <c r="J26" s="463" t="s">
        <v>868</v>
      </c>
      <c r="K26" s="519">
        <f t="shared" ref="K26" si="9">H26-F26</f>
        <v>-18</v>
      </c>
      <c r="L26" s="511">
        <f t="shared" ref="L26" si="10">(F26*-0.7)/100</f>
        <v>-3.9689999999999999</v>
      </c>
      <c r="M26" s="483">
        <f t="shared" ref="M26" si="11">(K26+L26)/F26</f>
        <v>-3.874603174603175E-2</v>
      </c>
      <c r="N26" s="463" t="s">
        <v>620</v>
      </c>
      <c r="O26" s="484">
        <v>44256</v>
      </c>
      <c r="P26" s="4"/>
      <c r="Q26" s="4"/>
      <c r="R26" s="324" t="s">
        <v>559</v>
      </c>
      <c r="S26" s="37"/>
      <c r="T26" s="37"/>
      <c r="U26" s="37"/>
      <c r="V26" s="37"/>
      <c r="W26" s="37"/>
      <c r="X26" s="37"/>
      <c r="Y26" s="37"/>
      <c r="Z26" s="37"/>
      <c r="AA26" s="37"/>
    </row>
    <row r="27" spans="1:38" s="369" customFormat="1" ht="15" customHeight="1">
      <c r="A27" s="474">
        <v>4</v>
      </c>
      <c r="B27" s="470">
        <v>44228</v>
      </c>
      <c r="C27" s="475"/>
      <c r="D27" s="476" t="s">
        <v>458</v>
      </c>
      <c r="E27" s="444" t="s">
        <v>557</v>
      </c>
      <c r="F27" s="444">
        <v>1640</v>
      </c>
      <c r="G27" s="477">
        <v>1590</v>
      </c>
      <c r="H27" s="477">
        <v>1687</v>
      </c>
      <c r="I27" s="444" t="s">
        <v>870</v>
      </c>
      <c r="J27" s="445" t="s">
        <v>871</v>
      </c>
      <c r="K27" s="517">
        <f t="shared" ref="K27" si="12">H27-F27</f>
        <v>47</v>
      </c>
      <c r="L27" s="471">
        <f>(F27*-0.07)/100</f>
        <v>-1.1480000000000001</v>
      </c>
      <c r="M27" s="442">
        <f t="shared" ref="M27" si="13">(K27+L27)/F27</f>
        <v>2.7958536585365852E-2</v>
      </c>
      <c r="N27" s="445" t="s">
        <v>556</v>
      </c>
      <c r="O27" s="464">
        <v>44256</v>
      </c>
      <c r="P27" s="4"/>
      <c r="Q27" s="4"/>
      <c r="R27" s="324" t="s">
        <v>792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69" customFormat="1" ht="15" customHeight="1">
      <c r="A28" s="474">
        <v>5</v>
      </c>
      <c r="B28" s="470">
        <v>44228</v>
      </c>
      <c r="C28" s="475"/>
      <c r="D28" s="476" t="s">
        <v>226</v>
      </c>
      <c r="E28" s="444" t="s">
        <v>557</v>
      </c>
      <c r="F28" s="444">
        <v>2722.5</v>
      </c>
      <c r="G28" s="477">
        <v>2640</v>
      </c>
      <c r="H28" s="477">
        <v>2775.5</v>
      </c>
      <c r="I28" s="444">
        <v>2850</v>
      </c>
      <c r="J28" s="445" t="s">
        <v>872</v>
      </c>
      <c r="K28" s="517">
        <f t="shared" ref="K28" si="14">H28-F28</f>
        <v>53</v>
      </c>
      <c r="L28" s="471">
        <f>(F28*-0.07)/100</f>
        <v>-1.9057500000000003</v>
      </c>
      <c r="M28" s="442">
        <f t="shared" ref="M28" si="15">(K28+L28)/F28</f>
        <v>1.8767401285583105E-2</v>
      </c>
      <c r="N28" s="445" t="s">
        <v>556</v>
      </c>
      <c r="O28" s="464">
        <v>44256</v>
      </c>
      <c r="P28" s="4"/>
      <c r="Q28" s="4"/>
      <c r="R28" s="324" t="s">
        <v>792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394">
        <v>6</v>
      </c>
      <c r="B29" s="418">
        <v>44229</v>
      </c>
      <c r="C29" s="421"/>
      <c r="D29" s="386" t="s">
        <v>294</v>
      </c>
      <c r="E29" s="387" t="s">
        <v>557</v>
      </c>
      <c r="F29" s="387" t="s">
        <v>909</v>
      </c>
      <c r="G29" s="422">
        <v>900</v>
      </c>
      <c r="H29" s="422"/>
      <c r="I29" s="387">
        <v>980</v>
      </c>
      <c r="J29" s="515" t="s">
        <v>558</v>
      </c>
      <c r="K29" s="352"/>
      <c r="L29" s="404"/>
      <c r="M29" s="402"/>
      <c r="N29" s="380"/>
      <c r="O29" s="393"/>
      <c r="P29" s="4"/>
      <c r="Q29" s="4"/>
      <c r="R29" s="324"/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394"/>
      <c r="B30" s="418"/>
      <c r="C30" s="421"/>
      <c r="D30" s="386"/>
      <c r="E30" s="387"/>
      <c r="F30" s="387"/>
      <c r="G30" s="422"/>
      <c r="H30" s="422"/>
      <c r="I30" s="387"/>
      <c r="J30" s="515"/>
      <c r="K30" s="352"/>
      <c r="L30" s="404"/>
      <c r="M30" s="402"/>
      <c r="N30" s="380"/>
      <c r="O30" s="393"/>
      <c r="P30" s="4"/>
      <c r="Q30" s="4"/>
      <c r="R30" s="324"/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394"/>
      <c r="B31" s="418"/>
      <c r="C31" s="421"/>
      <c r="D31" s="386"/>
      <c r="E31" s="387"/>
      <c r="F31" s="387"/>
      <c r="G31" s="422"/>
      <c r="H31" s="422"/>
      <c r="I31" s="387"/>
      <c r="J31" s="515"/>
      <c r="K31" s="352"/>
      <c r="L31" s="404"/>
      <c r="M31" s="402"/>
      <c r="N31" s="380"/>
      <c r="O31" s="393"/>
      <c r="P31" s="4"/>
      <c r="Q31" s="4"/>
      <c r="R31" s="324"/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394"/>
      <c r="B32" s="418"/>
      <c r="C32" s="421"/>
      <c r="D32" s="386"/>
      <c r="E32" s="387"/>
      <c r="F32" s="387"/>
      <c r="G32" s="422"/>
      <c r="H32" s="422"/>
      <c r="I32" s="387"/>
      <c r="J32" s="352"/>
      <c r="K32" s="352"/>
      <c r="L32" s="404"/>
      <c r="M32" s="402"/>
      <c r="N32" s="380"/>
      <c r="O32" s="393"/>
      <c r="P32" s="4"/>
      <c r="Q32" s="4"/>
      <c r="R32" s="324"/>
      <c r="S32" s="37"/>
      <c r="T32" s="37"/>
      <c r="U32" s="37"/>
      <c r="V32" s="37"/>
      <c r="W32" s="37"/>
      <c r="X32" s="37"/>
      <c r="Y32" s="37"/>
      <c r="Z32" s="37"/>
      <c r="AA32" s="37"/>
    </row>
    <row r="33" spans="1:34" ht="44.25" customHeight="1">
      <c r="A33" s="20" t="s">
        <v>560</v>
      </c>
      <c r="B33" s="36"/>
      <c r="C33" s="36"/>
      <c r="D33" s="37"/>
      <c r="E33" s="33"/>
      <c r="F33" s="33"/>
      <c r="G33" s="32"/>
      <c r="H33" s="32" t="s">
        <v>822</v>
      </c>
      <c r="I33" s="33"/>
      <c r="J33" s="14"/>
      <c r="K33" s="76"/>
      <c r="L33" s="77"/>
      <c r="M33" s="76"/>
      <c r="N33" s="78"/>
      <c r="O33" s="76"/>
      <c r="P33" s="4"/>
      <c r="Q33" s="410"/>
      <c r="R33" s="423"/>
      <c r="S33" s="410"/>
      <c r="T33" s="410"/>
      <c r="U33" s="410"/>
      <c r="V33" s="410"/>
      <c r="W33" s="410"/>
      <c r="X33" s="410"/>
      <c r="Y33" s="410"/>
      <c r="Z33" s="37"/>
      <c r="AA33" s="37"/>
      <c r="AB33" s="37"/>
    </row>
    <row r="34" spans="1:34" s="3" customFormat="1">
      <c r="A34" s="26" t="s">
        <v>561</v>
      </c>
      <c r="B34" s="20"/>
      <c r="C34" s="20"/>
      <c r="D34" s="20"/>
      <c r="E34" s="2"/>
      <c r="F34" s="27" t="s">
        <v>562</v>
      </c>
      <c r="G34" s="38"/>
      <c r="H34" s="39"/>
      <c r="I34" s="79"/>
      <c r="J34" s="14"/>
      <c r="K34" s="80"/>
      <c r="L34" s="81"/>
      <c r="M34" s="82"/>
      <c r="N34" s="83"/>
      <c r="O34" s="84"/>
      <c r="P34" s="2"/>
      <c r="Q34" s="1"/>
      <c r="R34" s="9"/>
      <c r="Z34" s="6"/>
      <c r="AA34" s="6"/>
      <c r="AB34" s="6"/>
      <c r="AC34" s="6"/>
      <c r="AD34" s="6"/>
      <c r="AE34" s="6"/>
      <c r="AF34" s="6"/>
      <c r="AG34" s="6"/>
      <c r="AH34" s="6"/>
    </row>
    <row r="35" spans="1:34" s="6" customFormat="1" ht="14.25" customHeight="1">
      <c r="A35" s="26"/>
      <c r="B35" s="20"/>
      <c r="C35" s="20"/>
      <c r="D35" s="20"/>
      <c r="E35" s="29"/>
      <c r="F35" s="27" t="s">
        <v>564</v>
      </c>
      <c r="G35" s="38"/>
      <c r="H35" s="39"/>
      <c r="I35" s="79"/>
      <c r="J35" s="14"/>
      <c r="K35" s="80"/>
      <c r="L35" s="81"/>
      <c r="M35" s="82"/>
      <c r="N35" s="83"/>
      <c r="O35" s="84"/>
      <c r="P35" s="2"/>
      <c r="Q35" s="1"/>
      <c r="R35" s="9"/>
      <c r="S35" s="3"/>
      <c r="Y35" s="3"/>
      <c r="Z35" s="3"/>
    </row>
    <row r="36" spans="1:34" s="6" customFormat="1" ht="14.25" customHeight="1">
      <c r="A36" s="20"/>
      <c r="B36" s="20"/>
      <c r="C36" s="20"/>
      <c r="D36" s="20"/>
      <c r="E36" s="29"/>
      <c r="F36" s="14"/>
      <c r="G36" s="14"/>
      <c r="H36" s="28"/>
      <c r="I36" s="33"/>
      <c r="J36" s="68"/>
      <c r="K36" s="65"/>
      <c r="L36" s="66"/>
      <c r="M36" s="14"/>
      <c r="N36" s="69"/>
      <c r="O36" s="54"/>
      <c r="P36" s="5"/>
      <c r="Q36" s="1"/>
      <c r="R36" s="9"/>
      <c r="S36" s="3"/>
      <c r="Y36" s="3"/>
      <c r="Z36" s="3"/>
    </row>
    <row r="37" spans="1:34" s="6" customFormat="1" ht="15">
      <c r="A37" s="40" t="s">
        <v>571</v>
      </c>
      <c r="B37" s="40"/>
      <c r="C37" s="40"/>
      <c r="D37" s="40"/>
      <c r="E37" s="29"/>
      <c r="F37" s="14"/>
      <c r="G37" s="9"/>
      <c r="H37" s="14"/>
      <c r="I37" s="9"/>
      <c r="J37" s="85"/>
      <c r="K37" s="9"/>
      <c r="L37" s="9"/>
      <c r="M37" s="9"/>
      <c r="N37" s="9"/>
      <c r="O37" s="86"/>
      <c r="P37"/>
      <c r="Q37" s="1"/>
      <c r="R37" s="9"/>
      <c r="S37" s="3"/>
      <c r="Y37" s="3"/>
      <c r="Z37" s="3"/>
    </row>
    <row r="38" spans="1:34" s="6" customFormat="1" ht="38.25">
      <c r="A38" s="18" t="s">
        <v>16</v>
      </c>
      <c r="B38" s="18" t="s">
        <v>534</v>
      </c>
      <c r="C38" s="18"/>
      <c r="D38" s="19" t="s">
        <v>545</v>
      </c>
      <c r="E38" s="18" t="s">
        <v>546</v>
      </c>
      <c r="F38" s="18" t="s">
        <v>547</v>
      </c>
      <c r="G38" s="18" t="s">
        <v>566</v>
      </c>
      <c r="H38" s="18" t="s">
        <v>549</v>
      </c>
      <c r="I38" s="18" t="s">
        <v>550</v>
      </c>
      <c r="J38" s="17" t="s">
        <v>551</v>
      </c>
      <c r="K38" s="74" t="s">
        <v>572</v>
      </c>
      <c r="L38" s="60" t="s">
        <v>820</v>
      </c>
      <c r="M38" s="74" t="s">
        <v>568</v>
      </c>
      <c r="N38" s="18" t="s">
        <v>569</v>
      </c>
      <c r="O38" s="17" t="s">
        <v>554</v>
      </c>
      <c r="P38" s="87" t="s">
        <v>555</v>
      </c>
      <c r="Q38" s="1"/>
      <c r="R38" s="14"/>
      <c r="S38" s="3"/>
      <c r="Y38" s="3"/>
      <c r="Z38" s="3"/>
    </row>
    <row r="39" spans="1:34" s="369" customFormat="1" ht="13.9" customHeight="1">
      <c r="A39" s="518">
        <v>1</v>
      </c>
      <c r="B39" s="479">
        <v>44252</v>
      </c>
      <c r="C39" s="491"/>
      <c r="D39" s="461" t="s">
        <v>854</v>
      </c>
      <c r="E39" s="492" t="s">
        <v>557</v>
      </c>
      <c r="F39" s="462">
        <v>4530</v>
      </c>
      <c r="G39" s="462">
        <v>4425</v>
      </c>
      <c r="H39" s="462">
        <v>4430</v>
      </c>
      <c r="I39" s="463">
        <v>4730</v>
      </c>
      <c r="J39" s="463" t="s">
        <v>899</v>
      </c>
      <c r="K39" s="519">
        <f t="shared" ref="K39" si="16">H39-F39</f>
        <v>-100</v>
      </c>
      <c r="L39" s="511">
        <f t="shared" ref="L39" si="17">(H39*N39)*0.035%</f>
        <v>193.81250000000003</v>
      </c>
      <c r="M39" s="512">
        <f t="shared" ref="M39" si="18">(K39*N39)-L39</f>
        <v>-12693.8125</v>
      </c>
      <c r="N39" s="463">
        <v>125</v>
      </c>
      <c r="O39" s="513" t="s">
        <v>620</v>
      </c>
      <c r="P39" s="484">
        <v>44256</v>
      </c>
      <c r="Q39" s="363"/>
      <c r="R39" s="324" t="s">
        <v>792</v>
      </c>
      <c r="S39" s="37"/>
      <c r="Y39" s="37"/>
      <c r="Z39" s="37"/>
    </row>
    <row r="40" spans="1:34" s="369" customFormat="1" ht="13.9" customHeight="1">
      <c r="A40" s="516">
        <v>2</v>
      </c>
      <c r="B40" s="470">
        <v>44253</v>
      </c>
      <c r="C40" s="448"/>
      <c r="D40" s="446" t="s">
        <v>861</v>
      </c>
      <c r="E40" s="447" t="s">
        <v>557</v>
      </c>
      <c r="F40" s="444">
        <v>1313</v>
      </c>
      <c r="G40" s="444">
        <v>1287</v>
      </c>
      <c r="H40" s="444">
        <v>1342</v>
      </c>
      <c r="I40" s="445">
        <v>1360</v>
      </c>
      <c r="J40" s="445" t="s">
        <v>867</v>
      </c>
      <c r="K40" s="517">
        <f t="shared" ref="K40" si="19">H40-F40</f>
        <v>29</v>
      </c>
      <c r="L40" s="471">
        <f t="shared" ref="L40:L41" si="20">(H40*N40)*0.035%</f>
        <v>258.33500000000004</v>
      </c>
      <c r="M40" s="472">
        <f t="shared" ref="M40" si="21">(K40*N40)-L40</f>
        <v>15691.665000000001</v>
      </c>
      <c r="N40" s="445">
        <v>550</v>
      </c>
      <c r="O40" s="473" t="s">
        <v>556</v>
      </c>
      <c r="P40" s="443">
        <v>44256</v>
      </c>
      <c r="Q40" s="363"/>
      <c r="R40" s="324" t="s">
        <v>792</v>
      </c>
      <c r="S40" s="37"/>
      <c r="Y40" s="37"/>
      <c r="Z40" s="37"/>
    </row>
    <row r="41" spans="1:34" s="369" customFormat="1" ht="13.9" customHeight="1">
      <c r="A41" s="544">
        <v>3</v>
      </c>
      <c r="B41" s="546">
        <v>44256</v>
      </c>
      <c r="C41" s="491"/>
      <c r="D41" s="461" t="s">
        <v>850</v>
      </c>
      <c r="E41" s="492" t="s">
        <v>817</v>
      </c>
      <c r="F41" s="462">
        <v>14705</v>
      </c>
      <c r="G41" s="462">
        <v>14900</v>
      </c>
      <c r="H41" s="462">
        <v>14900</v>
      </c>
      <c r="I41" s="463">
        <v>14500</v>
      </c>
      <c r="J41" s="548" t="s">
        <v>902</v>
      </c>
      <c r="K41" s="511">
        <f>F41-G41</f>
        <v>-195</v>
      </c>
      <c r="L41" s="511">
        <f t="shared" si="20"/>
        <v>391.12500000000006</v>
      </c>
      <c r="M41" s="548">
        <v>-8741</v>
      </c>
      <c r="N41" s="548">
        <v>75</v>
      </c>
      <c r="O41" s="550" t="s">
        <v>620</v>
      </c>
      <c r="P41" s="542">
        <v>44257</v>
      </c>
      <c r="Q41" s="363"/>
      <c r="R41" s="324" t="s">
        <v>559</v>
      </c>
      <c r="S41" s="37"/>
      <c r="Y41" s="37"/>
      <c r="Z41" s="37"/>
    </row>
    <row r="42" spans="1:34" s="369" customFormat="1" ht="13.9" customHeight="1">
      <c r="A42" s="545"/>
      <c r="B42" s="547"/>
      <c r="C42" s="491"/>
      <c r="D42" s="461" t="s">
        <v>849</v>
      </c>
      <c r="E42" s="492" t="s">
        <v>817</v>
      </c>
      <c r="F42" s="462">
        <v>112.5</v>
      </c>
      <c r="G42" s="462"/>
      <c r="H42" s="462">
        <v>27.5</v>
      </c>
      <c r="I42" s="463"/>
      <c r="J42" s="549"/>
      <c r="K42" s="527">
        <f>F42-H42</f>
        <v>85</v>
      </c>
      <c r="L42" s="511">
        <v>100</v>
      </c>
      <c r="M42" s="549"/>
      <c r="N42" s="549"/>
      <c r="O42" s="551"/>
      <c r="P42" s="543"/>
      <c r="Q42" s="363"/>
      <c r="R42" s="324" t="s">
        <v>559</v>
      </c>
      <c r="S42" s="37"/>
      <c r="Y42" s="37"/>
      <c r="Z42" s="37"/>
    </row>
    <row r="43" spans="1:34" s="369" customFormat="1" ht="13.9" customHeight="1">
      <c r="A43" s="516">
        <v>4</v>
      </c>
      <c r="B43" s="470">
        <v>44256</v>
      </c>
      <c r="C43" s="448"/>
      <c r="D43" s="446" t="s">
        <v>869</v>
      </c>
      <c r="E43" s="447" t="s">
        <v>817</v>
      </c>
      <c r="F43" s="444">
        <v>736</v>
      </c>
      <c r="G43" s="444">
        <v>746</v>
      </c>
      <c r="H43" s="444">
        <v>729</v>
      </c>
      <c r="I43" s="445">
        <v>715</v>
      </c>
      <c r="J43" s="445" t="s">
        <v>853</v>
      </c>
      <c r="K43" s="517">
        <f>F43-H43</f>
        <v>7</v>
      </c>
      <c r="L43" s="471">
        <f t="shared" ref="L43:L45" si="22">(H43*N43)*0.035%</f>
        <v>306.18000000000006</v>
      </c>
      <c r="M43" s="472">
        <f t="shared" ref="M43:M45" si="23">(K43*N43)-L43</f>
        <v>8093.82</v>
      </c>
      <c r="N43" s="445">
        <v>1200</v>
      </c>
      <c r="O43" s="473" t="s">
        <v>556</v>
      </c>
      <c r="P43" s="464">
        <v>44256</v>
      </c>
      <c r="Q43" s="363"/>
      <c r="R43" s="324" t="s">
        <v>559</v>
      </c>
      <c r="S43" s="37"/>
      <c r="Y43" s="37"/>
      <c r="Z43" s="37"/>
    </row>
    <row r="44" spans="1:34" s="369" customFormat="1" ht="13.9" customHeight="1">
      <c r="A44" s="516">
        <v>5</v>
      </c>
      <c r="B44" s="470">
        <v>44256</v>
      </c>
      <c r="C44" s="448"/>
      <c r="D44" s="446" t="s">
        <v>876</v>
      </c>
      <c r="E44" s="447" t="s">
        <v>557</v>
      </c>
      <c r="F44" s="444">
        <v>1576.5</v>
      </c>
      <c r="G44" s="444">
        <v>1559</v>
      </c>
      <c r="H44" s="444">
        <v>1589</v>
      </c>
      <c r="I44" s="445">
        <v>1610</v>
      </c>
      <c r="J44" s="445" t="s">
        <v>877</v>
      </c>
      <c r="K44" s="517">
        <f t="shared" ref="K44:K45" si="24">H44-F44</f>
        <v>12.5</v>
      </c>
      <c r="L44" s="471">
        <f t="shared" si="22"/>
        <v>389.30500000000006</v>
      </c>
      <c r="M44" s="472">
        <f t="shared" si="23"/>
        <v>8360.6949999999997</v>
      </c>
      <c r="N44" s="445">
        <v>700</v>
      </c>
      <c r="O44" s="473" t="s">
        <v>556</v>
      </c>
      <c r="P44" s="464">
        <v>44256</v>
      </c>
      <c r="Q44" s="363"/>
      <c r="R44" s="324" t="s">
        <v>792</v>
      </c>
      <c r="S44" s="37"/>
      <c r="Y44" s="37"/>
      <c r="Z44" s="37"/>
    </row>
    <row r="45" spans="1:34" s="369" customFormat="1" ht="13.9" customHeight="1">
      <c r="A45" s="516">
        <v>6</v>
      </c>
      <c r="B45" s="470">
        <v>44256</v>
      </c>
      <c r="C45" s="448"/>
      <c r="D45" s="446" t="s">
        <v>878</v>
      </c>
      <c r="E45" s="447" t="s">
        <v>557</v>
      </c>
      <c r="F45" s="444">
        <v>2190</v>
      </c>
      <c r="G45" s="444">
        <v>2140</v>
      </c>
      <c r="H45" s="444">
        <v>2224</v>
      </c>
      <c r="I45" s="445">
        <v>2290</v>
      </c>
      <c r="J45" s="445" t="s">
        <v>570</v>
      </c>
      <c r="K45" s="517">
        <f t="shared" si="24"/>
        <v>34</v>
      </c>
      <c r="L45" s="471">
        <f t="shared" si="22"/>
        <v>194.60000000000002</v>
      </c>
      <c r="M45" s="472">
        <f t="shared" si="23"/>
        <v>8305.4</v>
      </c>
      <c r="N45" s="445">
        <v>250</v>
      </c>
      <c r="O45" s="473" t="s">
        <v>556</v>
      </c>
      <c r="P45" s="443">
        <v>44257</v>
      </c>
      <c r="Q45" s="363"/>
      <c r="R45" s="324" t="s">
        <v>792</v>
      </c>
      <c r="S45" s="37"/>
      <c r="Y45" s="37"/>
      <c r="Z45" s="37"/>
    </row>
    <row r="46" spans="1:34" s="369" customFormat="1" ht="13.9" customHeight="1">
      <c r="A46" s="516">
        <v>7</v>
      </c>
      <c r="B46" s="470">
        <v>44257</v>
      </c>
      <c r="C46" s="448"/>
      <c r="D46" s="446" t="s">
        <v>903</v>
      </c>
      <c r="E46" s="447" t="s">
        <v>557</v>
      </c>
      <c r="F46" s="444">
        <v>577.5</v>
      </c>
      <c r="G46" s="444">
        <v>570</v>
      </c>
      <c r="H46" s="444">
        <v>585.5</v>
      </c>
      <c r="I46" s="445">
        <v>598</v>
      </c>
      <c r="J46" s="445" t="s">
        <v>904</v>
      </c>
      <c r="K46" s="517">
        <f t="shared" ref="K46" si="25">H46-F46</f>
        <v>8</v>
      </c>
      <c r="L46" s="471">
        <f t="shared" ref="L46" si="26">(H46*N46)*0.035%</f>
        <v>320.29777500000006</v>
      </c>
      <c r="M46" s="472">
        <f t="shared" ref="M46" si="27">(K46*N46)-L46</f>
        <v>12183.702224999999</v>
      </c>
      <c r="N46" s="445">
        <v>1563</v>
      </c>
      <c r="O46" s="473" t="s">
        <v>556</v>
      </c>
      <c r="P46" s="464">
        <v>44257</v>
      </c>
      <c r="Q46" s="363"/>
      <c r="R46" s="324"/>
      <c r="S46" s="37"/>
      <c r="Y46" s="37"/>
      <c r="Z46" s="37"/>
    </row>
    <row r="47" spans="1:34" s="369" customFormat="1" ht="13.9" customHeight="1">
      <c r="A47" s="516">
        <v>8</v>
      </c>
      <c r="B47" s="470">
        <v>44257</v>
      </c>
      <c r="C47" s="448"/>
      <c r="D47" s="446" t="s">
        <v>907</v>
      </c>
      <c r="E47" s="447" t="s">
        <v>557</v>
      </c>
      <c r="F47" s="444">
        <v>1918</v>
      </c>
      <c r="G47" s="444">
        <v>1892</v>
      </c>
      <c r="H47" s="444">
        <v>1935.5</v>
      </c>
      <c r="I47" s="445">
        <v>1960</v>
      </c>
      <c r="J47" s="445" t="s">
        <v>908</v>
      </c>
      <c r="K47" s="517">
        <f t="shared" ref="K47" si="28">H47-F47</f>
        <v>17.5</v>
      </c>
      <c r="L47" s="471">
        <f t="shared" ref="L47" si="29">(H47*N47)*0.035%</f>
        <v>372.58375000000007</v>
      </c>
      <c r="M47" s="472">
        <f t="shared" ref="M47" si="30">(K47*N47)-L47</f>
        <v>9252.4162500000002</v>
      </c>
      <c r="N47" s="445">
        <v>550</v>
      </c>
      <c r="O47" s="473" t="s">
        <v>556</v>
      </c>
      <c r="P47" s="464">
        <v>44257</v>
      </c>
      <c r="Q47" s="363"/>
      <c r="R47" s="324"/>
      <c r="S47" s="37"/>
      <c r="Y47" s="37"/>
      <c r="Z47" s="37"/>
    </row>
    <row r="48" spans="1:34" s="369" customFormat="1" ht="13.9" customHeight="1">
      <c r="A48" s="522"/>
      <c r="B48" s="418"/>
      <c r="C48" s="419"/>
      <c r="D48" s="412"/>
      <c r="E48" s="413"/>
      <c r="F48" s="387"/>
      <c r="G48" s="387"/>
      <c r="H48" s="387"/>
      <c r="I48" s="352"/>
      <c r="J48" s="352"/>
      <c r="K48" s="523"/>
      <c r="L48" s="406"/>
      <c r="M48" s="509"/>
      <c r="N48" s="352"/>
      <c r="O48" s="380"/>
      <c r="P48" s="393"/>
      <c r="Q48" s="363"/>
      <c r="R48" s="324"/>
      <c r="S48" s="37"/>
      <c r="Y48" s="37"/>
      <c r="Z48" s="37"/>
    </row>
    <row r="49" spans="1:34" s="369" customFormat="1" ht="13.9" customHeight="1">
      <c r="A49" s="420"/>
      <c r="B49" s="418"/>
      <c r="C49" s="419"/>
      <c r="D49" s="412"/>
      <c r="E49" s="413"/>
      <c r="F49" s="387"/>
      <c r="G49" s="387"/>
      <c r="H49" s="387"/>
      <c r="I49" s="352"/>
      <c r="J49" s="352"/>
      <c r="K49" s="352"/>
      <c r="L49" s="352"/>
      <c r="M49" s="352"/>
      <c r="N49" s="352"/>
      <c r="O49" s="352"/>
      <c r="P49" s="352"/>
      <c r="Q49" s="363"/>
      <c r="R49" s="324"/>
      <c r="S49" s="37"/>
      <c r="Y49" s="37"/>
      <c r="Z49" s="37"/>
    </row>
    <row r="50" spans="1:34" s="369" customFormat="1" ht="13.9" customHeight="1">
      <c r="A50" s="430"/>
      <c r="B50" s="424"/>
      <c r="C50" s="431"/>
      <c r="D50" s="432"/>
      <c r="E50" s="353"/>
      <c r="F50" s="399"/>
      <c r="G50" s="399"/>
      <c r="H50" s="399"/>
      <c r="I50" s="395"/>
      <c r="J50" s="395"/>
      <c r="K50" s="395"/>
      <c r="L50" s="395"/>
      <c r="M50" s="395"/>
      <c r="N50" s="395"/>
      <c r="O50" s="395"/>
      <c r="P50" s="395"/>
      <c r="Q50" s="363"/>
      <c r="R50" s="324"/>
      <c r="S50" s="37"/>
      <c r="Y50" s="37"/>
      <c r="Z50" s="37"/>
    </row>
    <row r="51" spans="1:34" s="3" customFormat="1">
      <c r="A51" s="41"/>
      <c r="B51" s="42"/>
      <c r="C51" s="43"/>
      <c r="D51" s="44"/>
      <c r="E51" s="45"/>
      <c r="F51" s="46"/>
      <c r="G51" s="46"/>
      <c r="H51" s="46"/>
      <c r="I51" s="46"/>
      <c r="J51" s="14"/>
      <c r="K51" s="88"/>
      <c r="L51" s="88"/>
      <c r="M51" s="14"/>
      <c r="N51" s="13"/>
      <c r="O51" s="89"/>
      <c r="P51" s="2"/>
      <c r="Q51" s="1"/>
      <c r="R51" s="14"/>
      <c r="Z51" s="6"/>
      <c r="AA51" s="6"/>
      <c r="AB51" s="6"/>
      <c r="AC51" s="6"/>
      <c r="AD51" s="6"/>
      <c r="AE51" s="6"/>
      <c r="AF51" s="6"/>
      <c r="AG51" s="6"/>
      <c r="AH51" s="6"/>
    </row>
    <row r="52" spans="1:34" s="3" customFormat="1" ht="15">
      <c r="A52" s="47" t="s">
        <v>573</v>
      </c>
      <c r="B52" s="47"/>
      <c r="C52" s="47"/>
      <c r="D52" s="47"/>
      <c r="E52" s="48"/>
      <c r="F52" s="46"/>
      <c r="G52" s="46"/>
      <c r="H52" s="46"/>
      <c r="I52" s="46"/>
      <c r="J52" s="50"/>
      <c r="K52" s="9"/>
      <c r="L52" s="9"/>
      <c r="M52" s="9"/>
      <c r="N52" s="8"/>
      <c r="O52" s="50"/>
      <c r="P52" s="2"/>
      <c r="Q52" s="1"/>
      <c r="R52" s="14"/>
      <c r="Z52" s="6"/>
      <c r="AA52" s="6"/>
      <c r="AB52" s="6"/>
      <c r="AC52" s="6"/>
      <c r="AD52" s="6"/>
      <c r="AE52" s="6"/>
      <c r="AF52" s="6"/>
      <c r="AG52" s="6"/>
      <c r="AH52" s="6"/>
    </row>
    <row r="53" spans="1:34" s="3" customFormat="1" ht="38.25">
      <c r="A53" s="18" t="s">
        <v>16</v>
      </c>
      <c r="B53" s="18" t="s">
        <v>534</v>
      </c>
      <c r="C53" s="18"/>
      <c r="D53" s="19" t="s">
        <v>545</v>
      </c>
      <c r="E53" s="18" t="s">
        <v>546</v>
      </c>
      <c r="F53" s="18" t="s">
        <v>547</v>
      </c>
      <c r="G53" s="49" t="s">
        <v>566</v>
      </c>
      <c r="H53" s="18" t="s">
        <v>549</v>
      </c>
      <c r="I53" s="18" t="s">
        <v>550</v>
      </c>
      <c r="J53" s="17" t="s">
        <v>551</v>
      </c>
      <c r="K53" s="17" t="s">
        <v>574</v>
      </c>
      <c r="L53" s="60" t="s">
        <v>820</v>
      </c>
      <c r="M53" s="74" t="s">
        <v>568</v>
      </c>
      <c r="N53" s="18" t="s">
        <v>569</v>
      </c>
      <c r="O53" s="18" t="s">
        <v>554</v>
      </c>
      <c r="P53" s="19" t="s">
        <v>555</v>
      </c>
      <c r="Q53" s="1"/>
      <c r="R53" s="14"/>
      <c r="Z53" s="6"/>
      <c r="AA53" s="6"/>
      <c r="AB53" s="6"/>
      <c r="AC53" s="6"/>
      <c r="AD53" s="6"/>
      <c r="AE53" s="6"/>
      <c r="AF53" s="6"/>
      <c r="AG53" s="6"/>
      <c r="AH53" s="6"/>
    </row>
    <row r="54" spans="1:34" s="369" customFormat="1" ht="13.9" customHeight="1">
      <c r="A54" s="516">
        <v>1</v>
      </c>
      <c r="B54" s="470">
        <v>44256</v>
      </c>
      <c r="C54" s="448"/>
      <c r="D54" s="446" t="s">
        <v>873</v>
      </c>
      <c r="E54" s="447" t="s">
        <v>557</v>
      </c>
      <c r="F54" s="444">
        <v>350</v>
      </c>
      <c r="G54" s="444">
        <v>190</v>
      </c>
      <c r="H54" s="444">
        <v>470</v>
      </c>
      <c r="I54" s="445">
        <v>700</v>
      </c>
      <c r="J54" s="445" t="s">
        <v>874</v>
      </c>
      <c r="K54" s="517">
        <f t="shared" ref="K54" si="31">H54-F54</f>
        <v>120</v>
      </c>
      <c r="L54" s="445">
        <v>100</v>
      </c>
      <c r="M54" s="472">
        <f t="shared" ref="M54" si="32">(K54*N54)-L54</f>
        <v>2900</v>
      </c>
      <c r="N54" s="445">
        <v>25</v>
      </c>
      <c r="O54" s="473" t="s">
        <v>556</v>
      </c>
      <c r="P54" s="464">
        <v>44256</v>
      </c>
      <c r="Q54" s="363"/>
      <c r="R54" s="324" t="s">
        <v>559</v>
      </c>
      <c r="S54" s="37"/>
      <c r="Y54" s="37"/>
      <c r="Z54" s="37"/>
    </row>
    <row r="55" spans="1:34" s="369" customFormat="1" ht="13.9" customHeight="1">
      <c r="A55" s="516">
        <v>2</v>
      </c>
      <c r="B55" s="470">
        <v>44256</v>
      </c>
      <c r="C55" s="448"/>
      <c r="D55" s="446" t="s">
        <v>873</v>
      </c>
      <c r="E55" s="447" t="s">
        <v>557</v>
      </c>
      <c r="F55" s="444">
        <v>340</v>
      </c>
      <c r="G55" s="444">
        <v>190</v>
      </c>
      <c r="H55" s="444">
        <v>430</v>
      </c>
      <c r="I55" s="445">
        <v>700</v>
      </c>
      <c r="J55" s="445" t="s">
        <v>875</v>
      </c>
      <c r="K55" s="517">
        <f t="shared" ref="K55" si="33">H55-F55</f>
        <v>90</v>
      </c>
      <c r="L55" s="445">
        <v>100</v>
      </c>
      <c r="M55" s="472">
        <f t="shared" ref="M55" si="34">(K55*N55)-L55</f>
        <v>2150</v>
      </c>
      <c r="N55" s="445">
        <v>25</v>
      </c>
      <c r="O55" s="473" t="s">
        <v>556</v>
      </c>
      <c r="P55" s="464">
        <v>44256</v>
      </c>
      <c r="Q55" s="363"/>
      <c r="R55" s="324" t="s">
        <v>559</v>
      </c>
      <c r="S55" s="37"/>
      <c r="Y55" s="37"/>
      <c r="Z55" s="37"/>
    </row>
    <row r="56" spans="1:34" s="369" customFormat="1" ht="13.9" customHeight="1">
      <c r="A56" s="516">
        <v>3</v>
      </c>
      <c r="B56" s="470">
        <v>44257</v>
      </c>
      <c r="C56" s="448"/>
      <c r="D56" s="446" t="s">
        <v>905</v>
      </c>
      <c r="E56" s="447" t="s">
        <v>557</v>
      </c>
      <c r="F56" s="444">
        <v>320</v>
      </c>
      <c r="G56" s="444">
        <v>170</v>
      </c>
      <c r="H56" s="444">
        <v>405</v>
      </c>
      <c r="I56" s="445">
        <v>700</v>
      </c>
      <c r="J56" s="445" t="s">
        <v>875</v>
      </c>
      <c r="K56" s="517">
        <f t="shared" ref="K56" si="35">H56-F56</f>
        <v>85</v>
      </c>
      <c r="L56" s="445">
        <v>100</v>
      </c>
      <c r="M56" s="472">
        <f t="shared" ref="M56" si="36">(K56*N56)-L56</f>
        <v>2025</v>
      </c>
      <c r="N56" s="445">
        <v>25</v>
      </c>
      <c r="O56" s="473" t="s">
        <v>556</v>
      </c>
      <c r="P56" s="464">
        <v>44257</v>
      </c>
      <c r="Q56" s="363"/>
      <c r="R56" s="324"/>
      <c r="S56" s="37"/>
      <c r="Y56" s="37"/>
      <c r="Z56" s="37"/>
    </row>
    <row r="57" spans="1:34" s="369" customFormat="1" ht="13.9" customHeight="1">
      <c r="A57" s="516">
        <v>4</v>
      </c>
      <c r="B57" s="470">
        <v>44257</v>
      </c>
      <c r="C57" s="448"/>
      <c r="D57" s="446" t="s">
        <v>910</v>
      </c>
      <c r="E57" s="447" t="s">
        <v>557</v>
      </c>
      <c r="F57" s="444">
        <v>73.5</v>
      </c>
      <c r="G57" s="444">
        <v>25</v>
      </c>
      <c r="H57" s="444">
        <v>96</v>
      </c>
      <c r="I57" s="445">
        <v>150</v>
      </c>
      <c r="J57" s="445" t="s">
        <v>911</v>
      </c>
      <c r="K57" s="517">
        <f t="shared" ref="K57" si="37">H57-F57</f>
        <v>22.5</v>
      </c>
      <c r="L57" s="445">
        <v>100</v>
      </c>
      <c r="M57" s="472">
        <f t="shared" ref="M57" si="38">(K57*N57)-L57</f>
        <v>1587.5</v>
      </c>
      <c r="N57" s="445">
        <v>75</v>
      </c>
      <c r="O57" s="473" t="s">
        <v>556</v>
      </c>
      <c r="P57" s="464">
        <v>44257</v>
      </c>
      <c r="Q57" s="363"/>
      <c r="R57" s="324"/>
      <c r="S57" s="37"/>
      <c r="Y57" s="37"/>
      <c r="Z57" s="37"/>
    </row>
    <row r="58" spans="1:34" s="369" customFormat="1" ht="13.9" customHeight="1">
      <c r="A58" s="522">
        <v>5</v>
      </c>
      <c r="B58" s="418">
        <v>44257</v>
      </c>
      <c r="C58" s="419"/>
      <c r="D58" s="412" t="s">
        <v>910</v>
      </c>
      <c r="E58" s="413" t="s">
        <v>557</v>
      </c>
      <c r="F58" s="387" t="s">
        <v>912</v>
      </c>
      <c r="G58" s="387">
        <v>25</v>
      </c>
      <c r="H58" s="387"/>
      <c r="I58" s="352">
        <v>150</v>
      </c>
      <c r="J58" s="352" t="s">
        <v>558</v>
      </c>
      <c r="K58" s="523"/>
      <c r="L58" s="352"/>
      <c r="M58" s="509"/>
      <c r="N58" s="352"/>
      <c r="O58" s="380"/>
      <c r="P58" s="393"/>
      <c r="Q58" s="363"/>
      <c r="R58" s="324"/>
      <c r="S58" s="37"/>
      <c r="Y58" s="37"/>
      <c r="Z58" s="37"/>
    </row>
    <row r="59" spans="1:34" s="369" customFormat="1" ht="13.9" customHeight="1">
      <c r="A59" s="522"/>
      <c r="B59" s="418"/>
      <c r="C59" s="419"/>
      <c r="D59" s="412"/>
      <c r="E59" s="413"/>
      <c r="F59" s="387"/>
      <c r="G59" s="387"/>
      <c r="H59" s="387"/>
      <c r="I59" s="352"/>
      <c r="J59" s="352"/>
      <c r="K59" s="523"/>
      <c r="L59" s="352"/>
      <c r="M59" s="509"/>
      <c r="N59" s="352"/>
      <c r="O59" s="380"/>
      <c r="P59" s="393"/>
      <c r="Q59" s="363"/>
      <c r="R59" s="324"/>
      <c r="S59" s="37"/>
      <c r="Y59" s="37"/>
      <c r="Z59" s="37"/>
    </row>
    <row r="60" spans="1:34" s="369" customFormat="1" ht="13.9" customHeight="1">
      <c r="A60" s="420"/>
      <c r="B60" s="418"/>
      <c r="C60" s="419"/>
      <c r="D60" s="412"/>
      <c r="E60" s="413"/>
      <c r="F60" s="387"/>
      <c r="G60" s="387"/>
      <c r="H60" s="387"/>
      <c r="I60" s="352"/>
      <c r="J60" s="352"/>
      <c r="K60" s="352"/>
      <c r="L60" s="352"/>
      <c r="M60" s="352"/>
      <c r="N60" s="352"/>
      <c r="O60" s="352"/>
      <c r="P60" s="352"/>
      <c r="Q60" s="363"/>
      <c r="R60" s="324"/>
      <c r="S60" s="37"/>
      <c r="Y60" s="37"/>
      <c r="Z60" s="37"/>
    </row>
    <row r="61" spans="1:34" s="37" customFormat="1" ht="14.25">
      <c r="A61" s="33"/>
      <c r="B61" s="397"/>
      <c r="C61" s="397"/>
      <c r="D61" s="398"/>
      <c r="E61" s="399"/>
      <c r="F61" s="399"/>
      <c r="G61" s="400"/>
      <c r="H61" s="400"/>
      <c r="I61" s="399"/>
      <c r="J61" s="395"/>
      <c r="K61" s="395"/>
      <c r="L61" s="395"/>
      <c r="M61" s="395"/>
      <c r="N61" s="395"/>
      <c r="O61" s="395"/>
      <c r="P61" s="395"/>
      <c r="Q61" s="363"/>
      <c r="R61" s="324"/>
      <c r="Z61" s="369"/>
      <c r="AA61" s="369"/>
      <c r="AB61" s="369"/>
      <c r="AC61" s="369"/>
      <c r="AD61" s="369"/>
      <c r="AE61" s="369"/>
      <c r="AF61" s="369"/>
      <c r="AG61" s="369"/>
      <c r="AH61" s="369"/>
    </row>
    <row r="62" spans="1:34" s="37" customFormat="1" ht="14.25">
      <c r="A62" s="33"/>
      <c r="B62" s="397"/>
      <c r="C62" s="397"/>
      <c r="D62" s="398"/>
      <c r="E62" s="399"/>
      <c r="F62" s="399"/>
      <c r="G62" s="400"/>
      <c r="H62" s="400"/>
      <c r="I62" s="399"/>
      <c r="J62" s="395"/>
      <c r="K62" s="395"/>
      <c r="L62" s="395"/>
      <c r="M62" s="395"/>
      <c r="N62" s="395"/>
      <c r="O62" s="395"/>
      <c r="P62" s="395"/>
      <c r="Q62" s="363"/>
      <c r="R62" s="324"/>
      <c r="Z62" s="369"/>
      <c r="AA62" s="369"/>
      <c r="AB62" s="369"/>
      <c r="AC62" s="369"/>
      <c r="AD62" s="369"/>
      <c r="AE62" s="369"/>
      <c r="AF62" s="369"/>
      <c r="AG62" s="369"/>
      <c r="AH62" s="369"/>
    </row>
    <row r="63" spans="1:34" s="37" customFormat="1" ht="14.25">
      <c r="A63" s="33"/>
      <c r="B63" s="397"/>
      <c r="C63" s="397"/>
      <c r="D63" s="398"/>
      <c r="E63" s="399"/>
      <c r="F63" s="399"/>
      <c r="G63" s="400"/>
      <c r="H63" s="400"/>
      <c r="I63" s="399"/>
      <c r="J63" s="395"/>
      <c r="K63" s="395"/>
      <c r="L63" s="395"/>
      <c r="M63" s="395"/>
      <c r="N63" s="395"/>
      <c r="O63" s="395"/>
      <c r="P63" s="395"/>
      <c r="Q63" s="363"/>
      <c r="R63" s="324"/>
      <c r="Z63" s="369"/>
      <c r="AA63" s="369"/>
      <c r="AB63" s="369"/>
      <c r="AC63" s="369"/>
      <c r="AD63" s="369"/>
      <c r="AE63" s="369"/>
      <c r="AF63" s="369"/>
      <c r="AG63" s="369"/>
      <c r="AH63" s="369"/>
    </row>
    <row r="64" spans="1:34" s="37" customFormat="1" ht="14.25">
      <c r="A64" s="33"/>
      <c r="B64" s="397"/>
      <c r="C64" s="397"/>
      <c r="D64" s="398"/>
      <c r="E64" s="399"/>
      <c r="F64" s="399"/>
      <c r="G64" s="400"/>
      <c r="H64" s="400"/>
      <c r="I64" s="399"/>
      <c r="J64" s="395"/>
      <c r="K64" s="395"/>
      <c r="L64" s="395"/>
      <c r="M64" s="395"/>
      <c r="N64" s="395"/>
      <c r="O64" s="395"/>
      <c r="P64" s="395"/>
      <c r="Q64" s="363"/>
      <c r="R64" s="324"/>
      <c r="Z64" s="369"/>
      <c r="AA64" s="369"/>
      <c r="AB64" s="369"/>
      <c r="AC64" s="369"/>
      <c r="AD64" s="369"/>
      <c r="AE64" s="369"/>
      <c r="AF64" s="369"/>
      <c r="AG64" s="369"/>
      <c r="AH64" s="369"/>
    </row>
    <row r="65" spans="1:34" s="37" customFormat="1" ht="14.25">
      <c r="A65" s="33"/>
      <c r="B65" s="397"/>
      <c r="C65" s="397"/>
      <c r="D65" s="398"/>
      <c r="E65" s="399"/>
      <c r="F65" s="399"/>
      <c r="G65" s="400"/>
      <c r="H65" s="400"/>
      <c r="I65" s="399"/>
      <c r="J65" s="395"/>
      <c r="K65" s="395"/>
      <c r="L65" s="395"/>
      <c r="M65" s="395"/>
      <c r="N65" s="395"/>
      <c r="O65" s="401"/>
      <c r="P65" s="395"/>
      <c r="Q65" s="363"/>
      <c r="R65" s="324"/>
      <c r="Z65" s="369"/>
      <c r="AA65" s="369"/>
      <c r="AB65" s="369"/>
      <c r="AC65" s="369"/>
      <c r="AD65" s="369"/>
      <c r="AE65" s="369"/>
      <c r="AF65" s="369"/>
      <c r="AG65" s="369"/>
      <c r="AH65" s="369"/>
    </row>
    <row r="66" spans="1:34" s="37" customFormat="1" ht="14.25">
      <c r="A66" s="353"/>
      <c r="B66" s="354"/>
      <c r="C66" s="354"/>
      <c r="D66" s="355"/>
      <c r="E66" s="353"/>
      <c r="F66" s="370"/>
      <c r="G66" s="353"/>
      <c r="H66" s="353"/>
      <c r="I66" s="353"/>
      <c r="J66" s="354"/>
      <c r="K66" s="371"/>
      <c r="L66" s="353"/>
      <c r="M66" s="353"/>
      <c r="N66" s="353"/>
      <c r="O66" s="372"/>
      <c r="P66" s="363"/>
      <c r="Q66" s="363"/>
      <c r="R66" s="324"/>
      <c r="Z66" s="369"/>
      <c r="AA66" s="369"/>
      <c r="AB66" s="369"/>
      <c r="AC66" s="369"/>
      <c r="AD66" s="369"/>
      <c r="AE66" s="369"/>
      <c r="AF66" s="369"/>
      <c r="AG66" s="369"/>
      <c r="AH66" s="369"/>
    </row>
    <row r="67" spans="1:34" ht="15">
      <c r="A67" s="96" t="s">
        <v>575</v>
      </c>
      <c r="B67" s="97"/>
      <c r="C67" s="97"/>
      <c r="D67" s="98"/>
      <c r="E67" s="31"/>
      <c r="F67" s="29"/>
      <c r="G67" s="29"/>
      <c r="H67" s="70"/>
      <c r="I67" s="116"/>
      <c r="J67" s="117"/>
      <c r="K67" s="14"/>
      <c r="L67" s="14"/>
      <c r="M67" s="14"/>
      <c r="N67" s="8"/>
      <c r="O67" s="50"/>
      <c r="Q67" s="92"/>
      <c r="R67" s="14"/>
      <c r="S67" s="13"/>
      <c r="T67" s="13"/>
      <c r="U67" s="13"/>
      <c r="V67" s="13"/>
      <c r="W67" s="13"/>
      <c r="X67" s="13"/>
      <c r="Y67" s="13"/>
      <c r="Z67" s="13"/>
    </row>
    <row r="68" spans="1:34" ht="38.25">
      <c r="A68" s="17" t="s">
        <v>16</v>
      </c>
      <c r="B68" s="18" t="s">
        <v>534</v>
      </c>
      <c r="C68" s="18"/>
      <c r="D68" s="19" t="s">
        <v>545</v>
      </c>
      <c r="E68" s="18" t="s">
        <v>546</v>
      </c>
      <c r="F68" s="18" t="s">
        <v>547</v>
      </c>
      <c r="G68" s="18" t="s">
        <v>548</v>
      </c>
      <c r="H68" s="18" t="s">
        <v>549</v>
      </c>
      <c r="I68" s="18" t="s">
        <v>550</v>
      </c>
      <c r="J68" s="17" t="s">
        <v>551</v>
      </c>
      <c r="K68" s="59" t="s">
        <v>567</v>
      </c>
      <c r="L68" s="392" t="s">
        <v>820</v>
      </c>
      <c r="M68" s="60" t="s">
        <v>819</v>
      </c>
      <c r="N68" s="18" t="s">
        <v>554</v>
      </c>
      <c r="O68" s="75" t="s">
        <v>555</v>
      </c>
      <c r="P68" s="94"/>
      <c r="Q68" s="8"/>
      <c r="R68" s="14"/>
      <c r="S68" s="13"/>
      <c r="T68" s="13"/>
      <c r="U68" s="13"/>
      <c r="V68" s="13"/>
      <c r="W68" s="13"/>
      <c r="X68" s="13"/>
      <c r="Y68" s="13"/>
      <c r="Z68" s="13"/>
    </row>
    <row r="69" spans="1:34" s="369" customFormat="1" ht="14.25">
      <c r="A69" s="494">
        <v>1</v>
      </c>
      <c r="B69" s="495">
        <v>44203</v>
      </c>
      <c r="C69" s="496"/>
      <c r="D69" s="497" t="s">
        <v>480</v>
      </c>
      <c r="E69" s="498" t="s">
        <v>557</v>
      </c>
      <c r="F69" s="499">
        <v>424</v>
      </c>
      <c r="G69" s="500">
        <v>385</v>
      </c>
      <c r="H69" s="499">
        <v>455</v>
      </c>
      <c r="I69" s="501" t="s">
        <v>831</v>
      </c>
      <c r="J69" s="502" t="s">
        <v>848</v>
      </c>
      <c r="K69" s="502">
        <f t="shared" ref="K69" si="39">H69-F69</f>
        <v>31</v>
      </c>
      <c r="L69" s="503">
        <f>(F69*-0.8)/100</f>
        <v>-3.3920000000000003</v>
      </c>
      <c r="M69" s="504">
        <f t="shared" ref="M69" si="40">(K69+L69)/F69</f>
        <v>6.5113207547169816E-2</v>
      </c>
      <c r="N69" s="505" t="s">
        <v>556</v>
      </c>
      <c r="O69" s="506">
        <v>43877</v>
      </c>
      <c r="P69" s="95"/>
      <c r="Q69" s="416"/>
      <c r="R69" s="455" t="s">
        <v>559</v>
      </c>
      <c r="S69" s="410"/>
      <c r="T69" s="410"/>
      <c r="U69" s="410"/>
      <c r="V69" s="410"/>
      <c r="W69" s="410"/>
      <c r="X69" s="410"/>
      <c r="Y69" s="410"/>
      <c r="Z69" s="410"/>
    </row>
    <row r="70" spans="1:34" s="369" customFormat="1" ht="14.25">
      <c r="A70" s="433">
        <v>2</v>
      </c>
      <c r="B70" s="373">
        <v>44238</v>
      </c>
      <c r="C70" s="435"/>
      <c r="D70" s="385" t="s">
        <v>445</v>
      </c>
      <c r="E70" s="378" t="s">
        <v>557</v>
      </c>
      <c r="F70" s="387" t="s">
        <v>844</v>
      </c>
      <c r="G70" s="383">
        <v>1390</v>
      </c>
      <c r="H70" s="387"/>
      <c r="I70" s="375" t="s">
        <v>845</v>
      </c>
      <c r="J70" s="493" t="s">
        <v>558</v>
      </c>
      <c r="K70" s="493"/>
      <c r="L70" s="406"/>
      <c r="M70" s="402"/>
      <c r="N70" s="407"/>
      <c r="O70" s="409"/>
      <c r="P70" s="95"/>
      <c r="Q70" s="416"/>
      <c r="R70" s="455" t="s">
        <v>559</v>
      </c>
      <c r="S70" s="410"/>
      <c r="T70" s="410"/>
      <c r="U70" s="410"/>
      <c r="V70" s="410"/>
      <c r="W70" s="410"/>
      <c r="X70" s="410"/>
      <c r="Y70" s="410"/>
      <c r="Z70" s="410"/>
    </row>
    <row r="71" spans="1:34" s="5" customFormat="1">
      <c r="A71" s="364"/>
      <c r="B71" s="365"/>
      <c r="C71" s="366"/>
      <c r="D71" s="367"/>
      <c r="E71" s="396"/>
      <c r="F71" s="396"/>
      <c r="G71" s="453"/>
      <c r="H71" s="453"/>
      <c r="I71" s="396"/>
      <c r="J71" s="454"/>
      <c r="K71" s="449"/>
      <c r="L71" s="450"/>
      <c r="M71" s="451"/>
      <c r="N71" s="452"/>
      <c r="O71" s="368"/>
      <c r="P71" s="120"/>
      <c r="Q71"/>
      <c r="R71" s="91"/>
      <c r="T71" s="54"/>
      <c r="U71" s="54"/>
      <c r="V71" s="54"/>
      <c r="W71" s="54"/>
      <c r="X71" s="54"/>
      <c r="Y71" s="54"/>
      <c r="Z71" s="54"/>
    </row>
    <row r="72" spans="1:34">
      <c r="A72" s="20" t="s">
        <v>560</v>
      </c>
      <c r="B72" s="20"/>
      <c r="C72" s="20"/>
      <c r="D72" s="20"/>
      <c r="E72" s="2"/>
      <c r="F72" s="27" t="s">
        <v>562</v>
      </c>
      <c r="G72" s="79"/>
      <c r="H72" s="79"/>
      <c r="I72" s="35"/>
      <c r="J72" s="82"/>
      <c r="K72" s="80"/>
      <c r="L72" s="81"/>
      <c r="M72" s="82"/>
      <c r="N72" s="83"/>
      <c r="O72" s="121"/>
      <c r="P72" s="8"/>
      <c r="Q72" s="13"/>
      <c r="R72" s="93"/>
      <c r="S72" s="13"/>
      <c r="T72" s="13"/>
      <c r="U72" s="13"/>
      <c r="V72" s="13"/>
      <c r="W72" s="13"/>
      <c r="X72" s="13"/>
      <c r="Y72" s="13"/>
    </row>
    <row r="73" spans="1:34">
      <c r="A73" s="26" t="s">
        <v>561</v>
      </c>
      <c r="B73" s="20"/>
      <c r="C73" s="20"/>
      <c r="D73" s="20"/>
      <c r="E73" s="29"/>
      <c r="F73" s="27" t="s">
        <v>564</v>
      </c>
      <c r="G73" s="9"/>
      <c r="H73" s="9"/>
      <c r="I73" s="9"/>
      <c r="J73" s="50"/>
      <c r="K73" s="9"/>
      <c r="L73" s="9"/>
      <c r="M73" s="9"/>
      <c r="N73" s="8"/>
      <c r="O73" s="50"/>
      <c r="Q73" s="4"/>
      <c r="R73" s="14"/>
      <c r="S73" s="13"/>
      <c r="T73" s="13"/>
      <c r="U73" s="13"/>
      <c r="V73" s="13"/>
      <c r="W73" s="13"/>
      <c r="X73" s="13"/>
      <c r="Y73" s="13"/>
      <c r="Z73" s="13"/>
    </row>
    <row r="74" spans="1:34">
      <c r="A74" s="26"/>
      <c r="B74" s="20"/>
      <c r="C74" s="20"/>
      <c r="D74" s="20"/>
      <c r="E74" s="29"/>
      <c r="F74" s="27"/>
      <c r="G74" s="9"/>
      <c r="H74" s="9"/>
      <c r="I74" s="9"/>
      <c r="J74" s="50"/>
      <c r="K74" s="9"/>
      <c r="L74" s="9"/>
      <c r="M74" s="9"/>
      <c r="N74" s="8"/>
      <c r="O74" s="50"/>
      <c r="Q74" s="4"/>
      <c r="R74" s="79"/>
      <c r="S74" s="13"/>
      <c r="T74" s="13"/>
      <c r="U74" s="13"/>
      <c r="V74" s="13"/>
      <c r="W74" s="13"/>
      <c r="X74" s="13"/>
      <c r="Y74" s="13"/>
      <c r="Z74" s="13"/>
    </row>
    <row r="75" spans="1:34" ht="15">
      <c r="A75" s="8"/>
      <c r="B75" s="30" t="s">
        <v>824</v>
      </c>
      <c r="C75" s="30"/>
      <c r="D75" s="30"/>
      <c r="E75" s="30"/>
      <c r="F75" s="31"/>
      <c r="G75" s="29"/>
      <c r="H75" s="29"/>
      <c r="I75" s="70"/>
      <c r="J75" s="71"/>
      <c r="K75" s="72"/>
      <c r="L75" s="391"/>
      <c r="M75" s="9"/>
      <c r="N75" s="8"/>
      <c r="O75" s="50"/>
      <c r="Q75" s="4"/>
      <c r="R75" s="79"/>
      <c r="S75" s="13"/>
      <c r="T75" s="13"/>
      <c r="U75" s="13"/>
      <c r="V75" s="13"/>
      <c r="W75" s="13"/>
      <c r="X75" s="13"/>
      <c r="Y75" s="13"/>
      <c r="Z75" s="13"/>
    </row>
    <row r="76" spans="1:34" ht="38.25">
      <c r="A76" s="17" t="s">
        <v>16</v>
      </c>
      <c r="B76" s="18" t="s">
        <v>534</v>
      </c>
      <c r="C76" s="18"/>
      <c r="D76" s="19" t="s">
        <v>545</v>
      </c>
      <c r="E76" s="18" t="s">
        <v>546</v>
      </c>
      <c r="F76" s="18" t="s">
        <v>547</v>
      </c>
      <c r="G76" s="18" t="s">
        <v>566</v>
      </c>
      <c r="H76" s="18" t="s">
        <v>549</v>
      </c>
      <c r="I76" s="18" t="s">
        <v>550</v>
      </c>
      <c r="J76" s="73" t="s">
        <v>551</v>
      </c>
      <c r="K76" s="59" t="s">
        <v>567</v>
      </c>
      <c r="L76" s="74" t="s">
        <v>568</v>
      </c>
      <c r="M76" s="18" t="s">
        <v>569</v>
      </c>
      <c r="N76" s="392" t="s">
        <v>820</v>
      </c>
      <c r="O76" s="60" t="s">
        <v>819</v>
      </c>
      <c r="P76" s="18" t="s">
        <v>554</v>
      </c>
      <c r="Q76" s="75" t="s">
        <v>555</v>
      </c>
      <c r="R76" s="79"/>
      <c r="S76" s="13"/>
      <c r="T76" s="13"/>
      <c r="U76" s="13"/>
      <c r="V76" s="13"/>
      <c r="W76" s="13"/>
      <c r="X76" s="13"/>
      <c r="Y76" s="13"/>
      <c r="Z76" s="13"/>
    </row>
    <row r="77" spans="1:34" ht="14.25">
      <c r="A77" s="358"/>
      <c r="B77" s="373"/>
      <c r="C77" s="377"/>
      <c r="D77" s="385"/>
      <c r="E77" s="378"/>
      <c r="F77" s="403"/>
      <c r="G77" s="383"/>
      <c r="H77" s="378"/>
      <c r="I77" s="375"/>
      <c r="J77" s="414"/>
      <c r="K77" s="414"/>
      <c r="L77" s="415"/>
      <c r="M77" s="413"/>
      <c r="N77" s="415"/>
      <c r="O77" s="402"/>
      <c r="P77" s="379"/>
      <c r="Q77" s="393"/>
      <c r="R77" s="411"/>
      <c r="S77" s="401"/>
      <c r="T77" s="13"/>
      <c r="U77" s="410"/>
      <c r="V77" s="410"/>
      <c r="W77" s="410"/>
      <c r="X77" s="410"/>
      <c r="Y77" s="410"/>
      <c r="Z77" s="410"/>
      <c r="AA77" s="369"/>
      <c r="AB77" s="369"/>
      <c r="AC77" s="369"/>
    </row>
    <row r="78" spans="1:34" ht="14.25">
      <c r="A78" s="358"/>
      <c r="B78" s="373"/>
      <c r="C78" s="377"/>
      <c r="D78" s="385"/>
      <c r="E78" s="378"/>
      <c r="F78" s="403"/>
      <c r="G78" s="383"/>
      <c r="H78" s="378"/>
      <c r="I78" s="375"/>
      <c r="J78" s="414"/>
      <c r="K78" s="414"/>
      <c r="L78" s="415"/>
      <c r="M78" s="413"/>
      <c r="N78" s="415"/>
      <c r="O78" s="402"/>
      <c r="P78" s="379"/>
      <c r="Q78" s="393"/>
      <c r="R78" s="411"/>
      <c r="S78" s="401"/>
      <c r="T78" s="13"/>
      <c r="U78" s="410"/>
      <c r="V78" s="410"/>
      <c r="W78" s="410"/>
      <c r="X78" s="410"/>
      <c r="Y78" s="410"/>
      <c r="Z78" s="410"/>
      <c r="AA78" s="369"/>
      <c r="AB78" s="369"/>
      <c r="AC78" s="369"/>
    </row>
    <row r="79" spans="1:34" s="369" customFormat="1" ht="14.25">
      <c r="A79" s="358"/>
      <c r="B79" s="373"/>
      <c r="C79" s="377"/>
      <c r="D79" s="385"/>
      <c r="E79" s="378"/>
      <c r="F79" s="403"/>
      <c r="G79" s="383"/>
      <c r="H79" s="378"/>
      <c r="I79" s="375"/>
      <c r="J79" s="414"/>
      <c r="K79" s="414"/>
      <c r="L79" s="415"/>
      <c r="M79" s="413"/>
      <c r="N79" s="415"/>
      <c r="O79" s="402"/>
      <c r="P79" s="379"/>
      <c r="Q79" s="393"/>
      <c r="R79" s="408"/>
      <c r="S79" s="410"/>
      <c r="T79" s="410"/>
      <c r="U79" s="410"/>
      <c r="V79" s="410"/>
      <c r="W79" s="410"/>
      <c r="X79" s="410"/>
      <c r="Y79" s="410"/>
      <c r="Z79" s="410"/>
    </row>
    <row r="80" spans="1:34" s="369" customFormat="1" ht="14.25">
      <c r="A80" s="358"/>
      <c r="B80" s="373"/>
      <c r="C80" s="377"/>
      <c r="D80" s="385"/>
      <c r="E80" s="378"/>
      <c r="F80" s="414"/>
      <c r="G80" s="387"/>
      <c r="H80" s="378"/>
      <c r="I80" s="375"/>
      <c r="J80" s="414"/>
      <c r="K80" s="414"/>
      <c r="L80" s="415"/>
      <c r="M80" s="413"/>
      <c r="N80" s="415"/>
      <c r="O80" s="402"/>
      <c r="P80" s="379"/>
      <c r="Q80" s="393"/>
      <c r="R80" s="408"/>
      <c r="S80" s="410"/>
      <c r="T80" s="410"/>
      <c r="U80" s="410"/>
      <c r="V80" s="410"/>
      <c r="W80" s="410"/>
      <c r="X80" s="410"/>
      <c r="Y80" s="410"/>
      <c r="Z80" s="410"/>
    </row>
    <row r="81" spans="1:26" s="369" customFormat="1" ht="14.25">
      <c r="A81" s="358"/>
      <c r="B81" s="373"/>
      <c r="C81" s="377"/>
      <c r="D81" s="385"/>
      <c r="E81" s="378"/>
      <c r="F81" s="414"/>
      <c r="G81" s="387"/>
      <c r="H81" s="378"/>
      <c r="I81" s="375"/>
      <c r="J81" s="414"/>
      <c r="K81" s="414"/>
      <c r="L81" s="415"/>
      <c r="M81" s="413"/>
      <c r="N81" s="415"/>
      <c r="O81" s="402"/>
      <c r="P81" s="379"/>
      <c r="Q81" s="393"/>
      <c r="R81" s="408"/>
      <c r="S81" s="410"/>
      <c r="T81" s="410"/>
      <c r="U81" s="410"/>
      <c r="V81" s="410"/>
      <c r="W81" s="410"/>
      <c r="X81" s="410"/>
      <c r="Y81" s="410"/>
      <c r="Z81" s="410"/>
    </row>
    <row r="82" spans="1:26" s="369" customFormat="1" ht="14.25">
      <c r="A82" s="358"/>
      <c r="B82" s="373"/>
      <c r="C82" s="377"/>
      <c r="D82" s="385"/>
      <c r="E82" s="378"/>
      <c r="F82" s="403"/>
      <c r="G82" s="383"/>
      <c r="H82" s="378"/>
      <c r="I82" s="375"/>
      <c r="J82" s="414"/>
      <c r="K82" s="405"/>
      <c r="L82" s="415"/>
      <c r="M82" s="413"/>
      <c r="N82" s="415"/>
      <c r="O82" s="402"/>
      <c r="P82" s="407"/>
      <c r="Q82" s="393"/>
      <c r="R82" s="408"/>
      <c r="S82" s="410"/>
      <c r="T82" s="410"/>
      <c r="U82" s="410"/>
      <c r="V82" s="410"/>
      <c r="W82" s="410"/>
      <c r="X82" s="410"/>
      <c r="Y82" s="410"/>
      <c r="Z82" s="410"/>
    </row>
    <row r="83" spans="1:26" s="369" customFormat="1" ht="14.25">
      <c r="A83" s="358"/>
      <c r="B83" s="373"/>
      <c r="C83" s="377"/>
      <c r="D83" s="385"/>
      <c r="E83" s="378"/>
      <c r="F83" s="403"/>
      <c r="G83" s="383"/>
      <c r="H83" s="378"/>
      <c r="I83" s="375"/>
      <c r="J83" s="405"/>
      <c r="K83" s="405"/>
      <c r="L83" s="405"/>
      <c r="M83" s="405"/>
      <c r="N83" s="406"/>
      <c r="O83" s="417"/>
      <c r="P83" s="407"/>
      <c r="Q83" s="393"/>
      <c r="R83" s="408"/>
      <c r="S83" s="410"/>
      <c r="T83" s="410"/>
      <c r="U83" s="410"/>
      <c r="V83" s="410"/>
      <c r="W83" s="410"/>
      <c r="X83" s="410"/>
      <c r="Y83" s="410"/>
      <c r="Z83" s="410"/>
    </row>
    <row r="84" spans="1:26" s="369" customFormat="1" ht="14.25">
      <c r="A84" s="358"/>
      <c r="B84" s="373"/>
      <c r="C84" s="377"/>
      <c r="D84" s="385"/>
      <c r="E84" s="378"/>
      <c r="F84" s="414"/>
      <c r="G84" s="387"/>
      <c r="H84" s="378"/>
      <c r="I84" s="375"/>
      <c r="J84" s="414"/>
      <c r="K84" s="414"/>
      <c r="L84" s="415"/>
      <c r="M84" s="413"/>
      <c r="N84" s="415"/>
      <c r="O84" s="402"/>
      <c r="P84" s="379"/>
      <c r="Q84" s="393"/>
      <c r="R84" s="411"/>
      <c r="S84" s="401"/>
      <c r="T84" s="410"/>
      <c r="U84" s="410"/>
      <c r="V84" s="410"/>
      <c r="W84" s="410"/>
      <c r="X84" s="410"/>
      <c r="Y84" s="410"/>
      <c r="Z84" s="410"/>
    </row>
    <row r="85" spans="1:26" s="369" customFormat="1" ht="14.25">
      <c r="A85" s="358"/>
      <c r="B85" s="373"/>
      <c r="C85" s="377"/>
      <c r="D85" s="385"/>
      <c r="E85" s="378"/>
      <c r="F85" s="403"/>
      <c r="G85" s="383"/>
      <c r="H85" s="378"/>
      <c r="I85" s="375"/>
      <c r="J85" s="352"/>
      <c r="K85" s="352"/>
      <c r="L85" s="352"/>
      <c r="M85" s="352"/>
      <c r="N85" s="404"/>
      <c r="O85" s="402"/>
      <c r="P85" s="380"/>
      <c r="Q85" s="393"/>
      <c r="R85" s="411"/>
      <c r="S85" s="401"/>
      <c r="T85" s="410"/>
      <c r="U85" s="410"/>
      <c r="V85" s="410"/>
      <c r="W85" s="410"/>
      <c r="X85" s="410"/>
      <c r="Y85" s="410"/>
      <c r="Z85" s="410"/>
    </row>
    <row r="86" spans="1:26">
      <c r="A86" s="26"/>
      <c r="B86" s="20"/>
      <c r="C86" s="20"/>
      <c r="D86" s="20"/>
      <c r="E86" s="29"/>
      <c r="F86" s="27"/>
      <c r="G86" s="9"/>
      <c r="H86" s="9"/>
      <c r="I86" s="9"/>
      <c r="J86" s="50"/>
      <c r="K86" s="9"/>
      <c r="L86" s="9"/>
      <c r="M86" s="9"/>
      <c r="N86" s="8"/>
      <c r="O86" s="50"/>
      <c r="P86" s="4"/>
      <c r="Q86" s="8"/>
      <c r="R86" s="138"/>
      <c r="S86" s="13"/>
      <c r="T86" s="13"/>
      <c r="U86" s="13"/>
      <c r="V86" s="13"/>
      <c r="W86" s="13"/>
      <c r="X86" s="13"/>
      <c r="Y86" s="13"/>
      <c r="Z86" s="13"/>
    </row>
    <row r="87" spans="1:26">
      <c r="A87" s="26"/>
      <c r="B87" s="20"/>
      <c r="C87" s="20"/>
      <c r="D87" s="20"/>
      <c r="E87" s="29"/>
      <c r="F87" s="27"/>
      <c r="G87" s="38"/>
      <c r="H87" s="39"/>
      <c r="I87" s="79"/>
      <c r="J87" s="14"/>
      <c r="K87" s="80"/>
      <c r="L87" s="81"/>
      <c r="M87" s="82"/>
      <c r="N87" s="83"/>
      <c r="O87" s="84"/>
      <c r="P87" s="8"/>
      <c r="Q87" s="13"/>
      <c r="R87" s="138"/>
      <c r="S87" s="13"/>
      <c r="T87" s="13"/>
      <c r="U87" s="13"/>
      <c r="V87" s="13"/>
      <c r="W87" s="13"/>
      <c r="X87" s="13"/>
      <c r="Y87" s="13"/>
      <c r="Z87" s="13"/>
    </row>
    <row r="88" spans="1:26">
      <c r="A88" s="34"/>
      <c r="B88" s="42"/>
      <c r="C88" s="99"/>
      <c r="D88" s="3"/>
      <c r="E88" s="35"/>
      <c r="F88" s="79"/>
      <c r="G88" s="38"/>
      <c r="H88" s="39"/>
      <c r="I88" s="79"/>
      <c r="J88" s="14"/>
      <c r="K88" s="80"/>
      <c r="L88" s="81"/>
      <c r="M88" s="82"/>
      <c r="N88" s="83"/>
      <c r="O88" s="84"/>
      <c r="P88" s="8"/>
      <c r="Q88" s="13"/>
      <c r="R88" s="14"/>
      <c r="S88" s="13"/>
      <c r="T88" s="13"/>
      <c r="U88" s="13"/>
      <c r="V88" s="13"/>
      <c r="W88" s="13"/>
      <c r="X88" s="13"/>
      <c r="Y88" s="13"/>
      <c r="Z88" s="13"/>
    </row>
    <row r="89" spans="1:26" ht="15">
      <c r="A89" s="2"/>
      <c r="B89" s="100" t="s">
        <v>576</v>
      </c>
      <c r="C89" s="100"/>
      <c r="D89" s="100"/>
      <c r="E89" s="100"/>
      <c r="F89" s="14"/>
      <c r="G89" s="14"/>
      <c r="H89" s="101"/>
      <c r="I89" s="14"/>
      <c r="J89" s="71"/>
      <c r="K89" s="72"/>
      <c r="L89" s="14"/>
      <c r="M89" s="14"/>
      <c r="N89" s="13"/>
      <c r="O89" s="95"/>
      <c r="P89" s="8"/>
      <c r="Q89" s="13"/>
      <c r="R89" s="14"/>
      <c r="S89" s="13"/>
      <c r="T89" s="13"/>
      <c r="U89" s="13"/>
      <c r="V89" s="13"/>
      <c r="W89" s="13"/>
      <c r="X89" s="13"/>
      <c r="Y89" s="13"/>
      <c r="Z89" s="13"/>
    </row>
    <row r="90" spans="1:26" ht="38.25">
      <c r="A90" s="17" t="s">
        <v>16</v>
      </c>
      <c r="B90" s="18" t="s">
        <v>534</v>
      </c>
      <c r="C90" s="18"/>
      <c r="D90" s="19" t="s">
        <v>545</v>
      </c>
      <c r="E90" s="18" t="s">
        <v>546</v>
      </c>
      <c r="F90" s="18" t="s">
        <v>547</v>
      </c>
      <c r="G90" s="18" t="s">
        <v>577</v>
      </c>
      <c r="H90" s="18" t="s">
        <v>578</v>
      </c>
      <c r="I90" s="18" t="s">
        <v>550</v>
      </c>
      <c r="J90" s="58" t="s">
        <v>551</v>
      </c>
      <c r="K90" s="18" t="s">
        <v>552</v>
      </c>
      <c r="L90" s="18" t="s">
        <v>553</v>
      </c>
      <c r="M90" s="18" t="s">
        <v>554</v>
      </c>
      <c r="N90" s="19" t="s">
        <v>555</v>
      </c>
      <c r="O90" s="95"/>
      <c r="P90" s="8"/>
      <c r="Q90" s="13"/>
      <c r="R90" s="14"/>
      <c r="S90" s="13"/>
      <c r="T90" s="13"/>
      <c r="U90" s="13"/>
      <c r="V90" s="13"/>
      <c r="W90" s="13"/>
      <c r="X90" s="13"/>
      <c r="Y90" s="13"/>
      <c r="Z90" s="13"/>
    </row>
    <row r="91" spans="1:26">
      <c r="A91" s="194">
        <v>1</v>
      </c>
      <c r="B91" s="102">
        <v>41579</v>
      </c>
      <c r="C91" s="102"/>
      <c r="D91" s="103" t="s">
        <v>579</v>
      </c>
      <c r="E91" s="104" t="s">
        <v>580</v>
      </c>
      <c r="F91" s="105">
        <v>82</v>
      </c>
      <c r="G91" s="104" t="s">
        <v>581</v>
      </c>
      <c r="H91" s="104">
        <v>100</v>
      </c>
      <c r="I91" s="122">
        <v>100</v>
      </c>
      <c r="J91" s="123" t="s">
        <v>582</v>
      </c>
      <c r="K91" s="124">
        <f t="shared" ref="K91:K122" si="41">H91-F91</f>
        <v>18</v>
      </c>
      <c r="L91" s="125">
        <f t="shared" ref="L91:L122" si="42">K91/F91</f>
        <v>0.21951219512195122</v>
      </c>
      <c r="M91" s="126" t="s">
        <v>556</v>
      </c>
      <c r="N91" s="127">
        <v>42657</v>
      </c>
      <c r="O91" s="50"/>
      <c r="P91" s="13"/>
      <c r="Q91" s="13"/>
      <c r="R91" s="14"/>
      <c r="S91" s="13"/>
      <c r="T91" s="13"/>
      <c r="U91" s="13"/>
      <c r="V91" s="13"/>
      <c r="W91" s="13"/>
      <c r="X91" s="13"/>
      <c r="Y91" s="13"/>
      <c r="Z91" s="13"/>
    </row>
    <row r="92" spans="1:26">
      <c r="A92" s="194">
        <v>2</v>
      </c>
      <c r="B92" s="102">
        <v>41794</v>
      </c>
      <c r="C92" s="102"/>
      <c r="D92" s="103" t="s">
        <v>583</v>
      </c>
      <c r="E92" s="104" t="s">
        <v>557</v>
      </c>
      <c r="F92" s="105">
        <v>257</v>
      </c>
      <c r="G92" s="104" t="s">
        <v>581</v>
      </c>
      <c r="H92" s="104">
        <v>300</v>
      </c>
      <c r="I92" s="122">
        <v>300</v>
      </c>
      <c r="J92" s="123" t="s">
        <v>582</v>
      </c>
      <c r="K92" s="124">
        <f t="shared" si="41"/>
        <v>43</v>
      </c>
      <c r="L92" s="125">
        <f t="shared" si="42"/>
        <v>0.16731517509727625</v>
      </c>
      <c r="M92" s="126" t="s">
        <v>556</v>
      </c>
      <c r="N92" s="127">
        <v>41822</v>
      </c>
      <c r="O92" s="50"/>
      <c r="P92" s="13"/>
      <c r="Q92" s="13"/>
      <c r="R92" s="14"/>
      <c r="S92" s="13"/>
      <c r="T92" s="13"/>
      <c r="U92" s="13"/>
      <c r="V92" s="13"/>
      <c r="W92" s="13"/>
      <c r="X92" s="13"/>
      <c r="Y92" s="13"/>
      <c r="Z92" s="13"/>
    </row>
    <row r="93" spans="1:26">
      <c r="A93" s="194">
        <v>3</v>
      </c>
      <c r="B93" s="102">
        <v>41828</v>
      </c>
      <c r="C93" s="102"/>
      <c r="D93" s="103" t="s">
        <v>584</v>
      </c>
      <c r="E93" s="104" t="s">
        <v>557</v>
      </c>
      <c r="F93" s="105">
        <v>393</v>
      </c>
      <c r="G93" s="104" t="s">
        <v>581</v>
      </c>
      <c r="H93" s="104">
        <v>468</v>
      </c>
      <c r="I93" s="122">
        <v>468</v>
      </c>
      <c r="J93" s="123" t="s">
        <v>582</v>
      </c>
      <c r="K93" s="124">
        <f t="shared" si="41"/>
        <v>75</v>
      </c>
      <c r="L93" s="125">
        <f t="shared" si="42"/>
        <v>0.19083969465648856</v>
      </c>
      <c r="M93" s="126" t="s">
        <v>556</v>
      </c>
      <c r="N93" s="127">
        <v>41863</v>
      </c>
      <c r="O93" s="50"/>
      <c r="P93" s="13"/>
      <c r="Q93" s="13"/>
      <c r="R93" s="14"/>
      <c r="S93" s="13"/>
      <c r="T93" s="13"/>
      <c r="U93" s="13"/>
      <c r="V93" s="13"/>
      <c r="W93" s="13"/>
      <c r="X93" s="13"/>
      <c r="Y93" s="13"/>
      <c r="Z93" s="13"/>
    </row>
    <row r="94" spans="1:26">
      <c r="A94" s="194">
        <v>4</v>
      </c>
      <c r="B94" s="102">
        <v>41857</v>
      </c>
      <c r="C94" s="102"/>
      <c r="D94" s="103" t="s">
        <v>585</v>
      </c>
      <c r="E94" s="104" t="s">
        <v>557</v>
      </c>
      <c r="F94" s="105">
        <v>205</v>
      </c>
      <c r="G94" s="104" t="s">
        <v>581</v>
      </c>
      <c r="H94" s="104">
        <v>275</v>
      </c>
      <c r="I94" s="122">
        <v>250</v>
      </c>
      <c r="J94" s="123" t="s">
        <v>582</v>
      </c>
      <c r="K94" s="124">
        <f t="shared" si="41"/>
        <v>70</v>
      </c>
      <c r="L94" s="125">
        <f t="shared" si="42"/>
        <v>0.34146341463414637</v>
      </c>
      <c r="M94" s="126" t="s">
        <v>556</v>
      </c>
      <c r="N94" s="127">
        <v>41962</v>
      </c>
      <c r="O94" s="50"/>
      <c r="P94" s="13"/>
      <c r="Q94" s="13"/>
      <c r="R94" s="14"/>
      <c r="S94" s="13"/>
      <c r="T94" s="13"/>
      <c r="U94" s="13"/>
      <c r="V94" s="13"/>
      <c r="W94" s="13"/>
      <c r="X94" s="13"/>
      <c r="Y94" s="13"/>
      <c r="Z94" s="13"/>
    </row>
    <row r="95" spans="1:26">
      <c r="A95" s="194">
        <v>5</v>
      </c>
      <c r="B95" s="102">
        <v>41886</v>
      </c>
      <c r="C95" s="102"/>
      <c r="D95" s="103" t="s">
        <v>586</v>
      </c>
      <c r="E95" s="104" t="s">
        <v>557</v>
      </c>
      <c r="F95" s="105">
        <v>162</v>
      </c>
      <c r="G95" s="104" t="s">
        <v>581</v>
      </c>
      <c r="H95" s="104">
        <v>190</v>
      </c>
      <c r="I95" s="122">
        <v>190</v>
      </c>
      <c r="J95" s="123" t="s">
        <v>582</v>
      </c>
      <c r="K95" s="124">
        <f t="shared" si="41"/>
        <v>28</v>
      </c>
      <c r="L95" s="125">
        <f t="shared" si="42"/>
        <v>0.1728395061728395</v>
      </c>
      <c r="M95" s="126" t="s">
        <v>556</v>
      </c>
      <c r="N95" s="127">
        <v>42006</v>
      </c>
      <c r="O95" s="50"/>
      <c r="P95" s="13"/>
      <c r="Q95" s="13"/>
      <c r="R95" s="14"/>
      <c r="S95" s="13"/>
      <c r="T95" s="13"/>
      <c r="U95" s="13"/>
      <c r="V95" s="13"/>
      <c r="W95" s="13"/>
      <c r="X95" s="13"/>
      <c r="Y95" s="13"/>
      <c r="Z95" s="13"/>
    </row>
    <row r="96" spans="1:26">
      <c r="A96" s="194">
        <v>6</v>
      </c>
      <c r="B96" s="102">
        <v>41886</v>
      </c>
      <c r="C96" s="102"/>
      <c r="D96" s="103" t="s">
        <v>587</v>
      </c>
      <c r="E96" s="104" t="s">
        <v>557</v>
      </c>
      <c r="F96" s="105">
        <v>75</v>
      </c>
      <c r="G96" s="104" t="s">
        <v>581</v>
      </c>
      <c r="H96" s="104">
        <v>91.5</v>
      </c>
      <c r="I96" s="122" t="s">
        <v>588</v>
      </c>
      <c r="J96" s="123" t="s">
        <v>589</v>
      </c>
      <c r="K96" s="124">
        <f t="shared" si="41"/>
        <v>16.5</v>
      </c>
      <c r="L96" s="125">
        <f t="shared" si="42"/>
        <v>0.22</v>
      </c>
      <c r="M96" s="126" t="s">
        <v>556</v>
      </c>
      <c r="N96" s="127">
        <v>41954</v>
      </c>
      <c r="O96" s="50"/>
      <c r="P96" s="13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>
      <c r="A97" s="194">
        <v>7</v>
      </c>
      <c r="B97" s="102">
        <v>41913</v>
      </c>
      <c r="C97" s="102"/>
      <c r="D97" s="103" t="s">
        <v>590</v>
      </c>
      <c r="E97" s="104" t="s">
        <v>557</v>
      </c>
      <c r="F97" s="105">
        <v>850</v>
      </c>
      <c r="G97" s="104" t="s">
        <v>581</v>
      </c>
      <c r="H97" s="104">
        <v>982.5</v>
      </c>
      <c r="I97" s="122">
        <v>1050</v>
      </c>
      <c r="J97" s="123" t="s">
        <v>591</v>
      </c>
      <c r="K97" s="124">
        <f t="shared" si="41"/>
        <v>132.5</v>
      </c>
      <c r="L97" s="125">
        <f t="shared" si="42"/>
        <v>0.15588235294117647</v>
      </c>
      <c r="M97" s="126" t="s">
        <v>556</v>
      </c>
      <c r="N97" s="127">
        <v>42039</v>
      </c>
      <c r="O97" s="54"/>
      <c r="P97" s="13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>
      <c r="A98" s="194">
        <v>8</v>
      </c>
      <c r="B98" s="102">
        <v>41913</v>
      </c>
      <c r="C98" s="102"/>
      <c r="D98" s="103" t="s">
        <v>592</v>
      </c>
      <c r="E98" s="104" t="s">
        <v>557</v>
      </c>
      <c r="F98" s="105">
        <v>475</v>
      </c>
      <c r="G98" s="104" t="s">
        <v>581</v>
      </c>
      <c r="H98" s="104">
        <v>515</v>
      </c>
      <c r="I98" s="122">
        <v>600</v>
      </c>
      <c r="J98" s="123" t="s">
        <v>593</v>
      </c>
      <c r="K98" s="124">
        <f t="shared" si="41"/>
        <v>40</v>
      </c>
      <c r="L98" s="125">
        <f t="shared" si="42"/>
        <v>8.4210526315789472E-2</v>
      </c>
      <c r="M98" s="126" t="s">
        <v>556</v>
      </c>
      <c r="N98" s="127">
        <v>41939</v>
      </c>
      <c r="O98" s="54"/>
      <c r="P98" s="13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194">
        <v>9</v>
      </c>
      <c r="B99" s="102">
        <v>41913</v>
      </c>
      <c r="C99" s="102"/>
      <c r="D99" s="103" t="s">
        <v>594</v>
      </c>
      <c r="E99" s="104" t="s">
        <v>557</v>
      </c>
      <c r="F99" s="105">
        <v>86</v>
      </c>
      <c r="G99" s="104" t="s">
        <v>581</v>
      </c>
      <c r="H99" s="104">
        <v>99</v>
      </c>
      <c r="I99" s="122">
        <v>140</v>
      </c>
      <c r="J99" s="123" t="s">
        <v>595</v>
      </c>
      <c r="K99" s="124">
        <f t="shared" si="41"/>
        <v>13</v>
      </c>
      <c r="L99" s="125">
        <f t="shared" si="42"/>
        <v>0.15116279069767441</v>
      </c>
      <c r="M99" s="126" t="s">
        <v>556</v>
      </c>
      <c r="N99" s="127">
        <v>41939</v>
      </c>
      <c r="O99" s="54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94">
        <v>10</v>
      </c>
      <c r="B100" s="102">
        <v>41926</v>
      </c>
      <c r="C100" s="102"/>
      <c r="D100" s="103" t="s">
        <v>596</v>
      </c>
      <c r="E100" s="104" t="s">
        <v>557</v>
      </c>
      <c r="F100" s="105">
        <v>496.6</v>
      </c>
      <c r="G100" s="104" t="s">
        <v>581</v>
      </c>
      <c r="H100" s="104">
        <v>621</v>
      </c>
      <c r="I100" s="122">
        <v>580</v>
      </c>
      <c r="J100" s="123" t="s">
        <v>582</v>
      </c>
      <c r="K100" s="124">
        <f t="shared" si="41"/>
        <v>124.39999999999998</v>
      </c>
      <c r="L100" s="125">
        <f t="shared" si="42"/>
        <v>0.25050342327829234</v>
      </c>
      <c r="M100" s="126" t="s">
        <v>556</v>
      </c>
      <c r="N100" s="127">
        <v>42605</v>
      </c>
      <c r="O100" s="54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4">
        <v>11</v>
      </c>
      <c r="B101" s="102">
        <v>41926</v>
      </c>
      <c r="C101" s="102"/>
      <c r="D101" s="103" t="s">
        <v>597</v>
      </c>
      <c r="E101" s="104" t="s">
        <v>557</v>
      </c>
      <c r="F101" s="105">
        <v>2481.9</v>
      </c>
      <c r="G101" s="104" t="s">
        <v>581</v>
      </c>
      <c r="H101" s="104">
        <v>2840</v>
      </c>
      <c r="I101" s="122">
        <v>2870</v>
      </c>
      <c r="J101" s="123" t="s">
        <v>598</v>
      </c>
      <c r="K101" s="124">
        <f t="shared" si="41"/>
        <v>358.09999999999991</v>
      </c>
      <c r="L101" s="125">
        <f t="shared" si="42"/>
        <v>0.14428462065353154</v>
      </c>
      <c r="M101" s="126" t="s">
        <v>556</v>
      </c>
      <c r="N101" s="127">
        <v>42017</v>
      </c>
      <c r="O101" s="54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4">
        <v>12</v>
      </c>
      <c r="B102" s="102">
        <v>41928</v>
      </c>
      <c r="C102" s="102"/>
      <c r="D102" s="103" t="s">
        <v>599</v>
      </c>
      <c r="E102" s="104" t="s">
        <v>557</v>
      </c>
      <c r="F102" s="105">
        <v>84.5</v>
      </c>
      <c r="G102" s="104" t="s">
        <v>581</v>
      </c>
      <c r="H102" s="104">
        <v>93</v>
      </c>
      <c r="I102" s="122">
        <v>110</v>
      </c>
      <c r="J102" s="123" t="s">
        <v>600</v>
      </c>
      <c r="K102" s="124">
        <f t="shared" si="41"/>
        <v>8.5</v>
      </c>
      <c r="L102" s="125">
        <f t="shared" si="42"/>
        <v>0.10059171597633136</v>
      </c>
      <c r="M102" s="126" t="s">
        <v>556</v>
      </c>
      <c r="N102" s="127">
        <v>41939</v>
      </c>
      <c r="O102" s="54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4">
        <v>13</v>
      </c>
      <c r="B103" s="102">
        <v>41928</v>
      </c>
      <c r="C103" s="102"/>
      <c r="D103" s="103" t="s">
        <v>601</v>
      </c>
      <c r="E103" s="104" t="s">
        <v>557</v>
      </c>
      <c r="F103" s="105">
        <v>401</v>
      </c>
      <c r="G103" s="104" t="s">
        <v>581</v>
      </c>
      <c r="H103" s="104">
        <v>428</v>
      </c>
      <c r="I103" s="122">
        <v>450</v>
      </c>
      <c r="J103" s="123" t="s">
        <v>602</v>
      </c>
      <c r="K103" s="124">
        <f t="shared" si="41"/>
        <v>27</v>
      </c>
      <c r="L103" s="125">
        <f t="shared" si="42"/>
        <v>6.7331670822942641E-2</v>
      </c>
      <c r="M103" s="126" t="s">
        <v>556</v>
      </c>
      <c r="N103" s="127">
        <v>42020</v>
      </c>
      <c r="O103" s="54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4">
        <v>14</v>
      </c>
      <c r="B104" s="102">
        <v>41928</v>
      </c>
      <c r="C104" s="102"/>
      <c r="D104" s="103" t="s">
        <v>603</v>
      </c>
      <c r="E104" s="104" t="s">
        <v>557</v>
      </c>
      <c r="F104" s="105">
        <v>101</v>
      </c>
      <c r="G104" s="104" t="s">
        <v>581</v>
      </c>
      <c r="H104" s="104">
        <v>112</v>
      </c>
      <c r="I104" s="122">
        <v>120</v>
      </c>
      <c r="J104" s="123" t="s">
        <v>604</v>
      </c>
      <c r="K104" s="124">
        <f t="shared" si="41"/>
        <v>11</v>
      </c>
      <c r="L104" s="125">
        <f t="shared" si="42"/>
        <v>0.10891089108910891</v>
      </c>
      <c r="M104" s="126" t="s">
        <v>556</v>
      </c>
      <c r="N104" s="127">
        <v>41939</v>
      </c>
      <c r="O104" s="54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4">
        <v>15</v>
      </c>
      <c r="B105" s="102">
        <v>41954</v>
      </c>
      <c r="C105" s="102"/>
      <c r="D105" s="103" t="s">
        <v>605</v>
      </c>
      <c r="E105" s="104" t="s">
        <v>557</v>
      </c>
      <c r="F105" s="105">
        <v>59</v>
      </c>
      <c r="G105" s="104" t="s">
        <v>581</v>
      </c>
      <c r="H105" s="104">
        <v>76</v>
      </c>
      <c r="I105" s="122">
        <v>76</v>
      </c>
      <c r="J105" s="123" t="s">
        <v>582</v>
      </c>
      <c r="K105" s="124">
        <f t="shared" si="41"/>
        <v>17</v>
      </c>
      <c r="L105" s="125">
        <f t="shared" si="42"/>
        <v>0.28813559322033899</v>
      </c>
      <c r="M105" s="126" t="s">
        <v>556</v>
      </c>
      <c r="N105" s="127">
        <v>43032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4">
        <v>16</v>
      </c>
      <c r="B106" s="102">
        <v>41954</v>
      </c>
      <c r="C106" s="102"/>
      <c r="D106" s="103" t="s">
        <v>594</v>
      </c>
      <c r="E106" s="104" t="s">
        <v>557</v>
      </c>
      <c r="F106" s="105">
        <v>99</v>
      </c>
      <c r="G106" s="104" t="s">
        <v>581</v>
      </c>
      <c r="H106" s="104">
        <v>120</v>
      </c>
      <c r="I106" s="122">
        <v>120</v>
      </c>
      <c r="J106" s="123" t="s">
        <v>606</v>
      </c>
      <c r="K106" s="124">
        <f t="shared" si="41"/>
        <v>21</v>
      </c>
      <c r="L106" s="125">
        <f t="shared" si="42"/>
        <v>0.21212121212121213</v>
      </c>
      <c r="M106" s="126" t="s">
        <v>556</v>
      </c>
      <c r="N106" s="127">
        <v>41960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4">
        <v>17</v>
      </c>
      <c r="B107" s="102">
        <v>41956</v>
      </c>
      <c r="C107" s="102"/>
      <c r="D107" s="103" t="s">
        <v>607</v>
      </c>
      <c r="E107" s="104" t="s">
        <v>557</v>
      </c>
      <c r="F107" s="105">
        <v>22</v>
      </c>
      <c r="G107" s="104" t="s">
        <v>581</v>
      </c>
      <c r="H107" s="104">
        <v>33.549999999999997</v>
      </c>
      <c r="I107" s="122">
        <v>32</v>
      </c>
      <c r="J107" s="123" t="s">
        <v>608</v>
      </c>
      <c r="K107" s="124">
        <f t="shared" si="41"/>
        <v>11.549999999999997</v>
      </c>
      <c r="L107" s="125">
        <f t="shared" si="42"/>
        <v>0.52499999999999991</v>
      </c>
      <c r="M107" s="126" t="s">
        <v>556</v>
      </c>
      <c r="N107" s="127">
        <v>42188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4">
        <v>18</v>
      </c>
      <c r="B108" s="102">
        <v>41976</v>
      </c>
      <c r="C108" s="102"/>
      <c r="D108" s="103" t="s">
        <v>609</v>
      </c>
      <c r="E108" s="104" t="s">
        <v>557</v>
      </c>
      <c r="F108" s="105">
        <v>440</v>
      </c>
      <c r="G108" s="104" t="s">
        <v>581</v>
      </c>
      <c r="H108" s="104">
        <v>520</v>
      </c>
      <c r="I108" s="122">
        <v>520</v>
      </c>
      <c r="J108" s="123" t="s">
        <v>610</v>
      </c>
      <c r="K108" s="124">
        <f t="shared" si="41"/>
        <v>80</v>
      </c>
      <c r="L108" s="125">
        <f t="shared" si="42"/>
        <v>0.18181818181818182</v>
      </c>
      <c r="M108" s="126" t="s">
        <v>556</v>
      </c>
      <c r="N108" s="127">
        <v>42208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4">
        <v>19</v>
      </c>
      <c r="B109" s="102">
        <v>41976</v>
      </c>
      <c r="C109" s="102"/>
      <c r="D109" s="103" t="s">
        <v>611</v>
      </c>
      <c r="E109" s="104" t="s">
        <v>557</v>
      </c>
      <c r="F109" s="105">
        <v>360</v>
      </c>
      <c r="G109" s="104" t="s">
        <v>581</v>
      </c>
      <c r="H109" s="104">
        <v>427</v>
      </c>
      <c r="I109" s="122">
        <v>425</v>
      </c>
      <c r="J109" s="123" t="s">
        <v>612</v>
      </c>
      <c r="K109" s="124">
        <f t="shared" si="41"/>
        <v>67</v>
      </c>
      <c r="L109" s="125">
        <f t="shared" si="42"/>
        <v>0.18611111111111112</v>
      </c>
      <c r="M109" s="126" t="s">
        <v>556</v>
      </c>
      <c r="N109" s="127">
        <v>42058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4">
        <v>20</v>
      </c>
      <c r="B110" s="102">
        <v>42012</v>
      </c>
      <c r="C110" s="102"/>
      <c r="D110" s="103" t="s">
        <v>613</v>
      </c>
      <c r="E110" s="104" t="s">
        <v>557</v>
      </c>
      <c r="F110" s="105">
        <v>360</v>
      </c>
      <c r="G110" s="104" t="s">
        <v>581</v>
      </c>
      <c r="H110" s="104">
        <v>455</v>
      </c>
      <c r="I110" s="122">
        <v>420</v>
      </c>
      <c r="J110" s="123" t="s">
        <v>614</v>
      </c>
      <c r="K110" s="124">
        <f t="shared" si="41"/>
        <v>95</v>
      </c>
      <c r="L110" s="125">
        <f t="shared" si="42"/>
        <v>0.2638888888888889</v>
      </c>
      <c r="M110" s="126" t="s">
        <v>556</v>
      </c>
      <c r="N110" s="127">
        <v>42024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4">
        <v>21</v>
      </c>
      <c r="B111" s="102">
        <v>42012</v>
      </c>
      <c r="C111" s="102"/>
      <c r="D111" s="103" t="s">
        <v>615</v>
      </c>
      <c r="E111" s="104" t="s">
        <v>557</v>
      </c>
      <c r="F111" s="105">
        <v>130</v>
      </c>
      <c r="G111" s="104"/>
      <c r="H111" s="104">
        <v>175.5</v>
      </c>
      <c r="I111" s="122">
        <v>165</v>
      </c>
      <c r="J111" s="123" t="s">
        <v>616</v>
      </c>
      <c r="K111" s="124">
        <f t="shared" si="41"/>
        <v>45.5</v>
      </c>
      <c r="L111" s="125">
        <f t="shared" si="42"/>
        <v>0.35</v>
      </c>
      <c r="M111" s="126" t="s">
        <v>556</v>
      </c>
      <c r="N111" s="127">
        <v>43088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4">
        <v>22</v>
      </c>
      <c r="B112" s="102">
        <v>42040</v>
      </c>
      <c r="C112" s="102"/>
      <c r="D112" s="103" t="s">
        <v>376</v>
      </c>
      <c r="E112" s="104" t="s">
        <v>580</v>
      </c>
      <c r="F112" s="105">
        <v>98</v>
      </c>
      <c r="G112" s="104"/>
      <c r="H112" s="104">
        <v>120</v>
      </c>
      <c r="I112" s="122">
        <v>120</v>
      </c>
      <c r="J112" s="123" t="s">
        <v>582</v>
      </c>
      <c r="K112" s="124">
        <f t="shared" si="41"/>
        <v>22</v>
      </c>
      <c r="L112" s="125">
        <f t="shared" si="42"/>
        <v>0.22448979591836735</v>
      </c>
      <c r="M112" s="126" t="s">
        <v>556</v>
      </c>
      <c r="N112" s="127">
        <v>42753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23</v>
      </c>
      <c r="B113" s="102">
        <v>42040</v>
      </c>
      <c r="C113" s="102"/>
      <c r="D113" s="103" t="s">
        <v>617</v>
      </c>
      <c r="E113" s="104" t="s">
        <v>580</v>
      </c>
      <c r="F113" s="105">
        <v>196</v>
      </c>
      <c r="G113" s="104"/>
      <c r="H113" s="104">
        <v>262</v>
      </c>
      <c r="I113" s="122">
        <v>255</v>
      </c>
      <c r="J113" s="123" t="s">
        <v>582</v>
      </c>
      <c r="K113" s="124">
        <f t="shared" si="41"/>
        <v>66</v>
      </c>
      <c r="L113" s="125">
        <f t="shared" si="42"/>
        <v>0.33673469387755101</v>
      </c>
      <c r="M113" s="126" t="s">
        <v>556</v>
      </c>
      <c r="N113" s="127">
        <v>42599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5">
        <v>24</v>
      </c>
      <c r="B114" s="106">
        <v>42067</v>
      </c>
      <c r="C114" s="106"/>
      <c r="D114" s="107" t="s">
        <v>375</v>
      </c>
      <c r="E114" s="108" t="s">
        <v>580</v>
      </c>
      <c r="F114" s="109">
        <v>235</v>
      </c>
      <c r="G114" s="109"/>
      <c r="H114" s="110">
        <v>77</v>
      </c>
      <c r="I114" s="128" t="s">
        <v>618</v>
      </c>
      <c r="J114" s="129" t="s">
        <v>619</v>
      </c>
      <c r="K114" s="130">
        <f t="shared" si="41"/>
        <v>-158</v>
      </c>
      <c r="L114" s="131">
        <f t="shared" si="42"/>
        <v>-0.67234042553191486</v>
      </c>
      <c r="M114" s="132" t="s">
        <v>620</v>
      </c>
      <c r="N114" s="133">
        <v>43522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25</v>
      </c>
      <c r="B115" s="102">
        <v>42067</v>
      </c>
      <c r="C115" s="102"/>
      <c r="D115" s="103" t="s">
        <v>453</v>
      </c>
      <c r="E115" s="104" t="s">
        <v>580</v>
      </c>
      <c r="F115" s="105">
        <v>185</v>
      </c>
      <c r="G115" s="104"/>
      <c r="H115" s="104">
        <v>224</v>
      </c>
      <c r="I115" s="122" t="s">
        <v>621</v>
      </c>
      <c r="J115" s="123" t="s">
        <v>582</v>
      </c>
      <c r="K115" s="124">
        <f t="shared" si="41"/>
        <v>39</v>
      </c>
      <c r="L115" s="125">
        <f t="shared" si="42"/>
        <v>0.21081081081081082</v>
      </c>
      <c r="M115" s="126" t="s">
        <v>556</v>
      </c>
      <c r="N115" s="127">
        <v>42647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339">
        <v>26</v>
      </c>
      <c r="B116" s="111">
        <v>42090</v>
      </c>
      <c r="C116" s="111"/>
      <c r="D116" s="112" t="s">
        <v>622</v>
      </c>
      <c r="E116" s="113" t="s">
        <v>580</v>
      </c>
      <c r="F116" s="114">
        <v>49.5</v>
      </c>
      <c r="G116" s="115"/>
      <c r="H116" s="115">
        <v>15.85</v>
      </c>
      <c r="I116" s="115">
        <v>67</v>
      </c>
      <c r="J116" s="134" t="s">
        <v>623</v>
      </c>
      <c r="K116" s="115">
        <f t="shared" si="41"/>
        <v>-33.65</v>
      </c>
      <c r="L116" s="135">
        <f t="shared" si="42"/>
        <v>-0.67979797979797973</v>
      </c>
      <c r="M116" s="132" t="s">
        <v>620</v>
      </c>
      <c r="N116" s="136">
        <v>43627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27</v>
      </c>
      <c r="B117" s="102">
        <v>42093</v>
      </c>
      <c r="C117" s="102"/>
      <c r="D117" s="103" t="s">
        <v>624</v>
      </c>
      <c r="E117" s="104" t="s">
        <v>580</v>
      </c>
      <c r="F117" s="105">
        <v>183.5</v>
      </c>
      <c r="G117" s="104"/>
      <c r="H117" s="104">
        <v>219</v>
      </c>
      <c r="I117" s="122">
        <v>218</v>
      </c>
      <c r="J117" s="123" t="s">
        <v>625</v>
      </c>
      <c r="K117" s="124">
        <f t="shared" si="41"/>
        <v>35.5</v>
      </c>
      <c r="L117" s="125">
        <f t="shared" si="42"/>
        <v>0.19346049046321526</v>
      </c>
      <c r="M117" s="126" t="s">
        <v>556</v>
      </c>
      <c r="N117" s="127">
        <v>42103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28</v>
      </c>
      <c r="B118" s="102">
        <v>42114</v>
      </c>
      <c r="C118" s="102"/>
      <c r="D118" s="103" t="s">
        <v>626</v>
      </c>
      <c r="E118" s="104" t="s">
        <v>580</v>
      </c>
      <c r="F118" s="105">
        <f>(227+237)/2</f>
        <v>232</v>
      </c>
      <c r="G118" s="104"/>
      <c r="H118" s="104">
        <v>298</v>
      </c>
      <c r="I118" s="122">
        <v>298</v>
      </c>
      <c r="J118" s="123" t="s">
        <v>582</v>
      </c>
      <c r="K118" s="124">
        <f t="shared" si="41"/>
        <v>66</v>
      </c>
      <c r="L118" s="125">
        <f t="shared" si="42"/>
        <v>0.28448275862068967</v>
      </c>
      <c r="M118" s="126" t="s">
        <v>556</v>
      </c>
      <c r="N118" s="127">
        <v>42823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29</v>
      </c>
      <c r="B119" s="102">
        <v>42128</v>
      </c>
      <c r="C119" s="102"/>
      <c r="D119" s="103" t="s">
        <v>627</v>
      </c>
      <c r="E119" s="104" t="s">
        <v>557</v>
      </c>
      <c r="F119" s="105">
        <v>385</v>
      </c>
      <c r="G119" s="104"/>
      <c r="H119" s="104">
        <f>212.5+331</f>
        <v>543.5</v>
      </c>
      <c r="I119" s="122">
        <v>510</v>
      </c>
      <c r="J119" s="123" t="s">
        <v>628</v>
      </c>
      <c r="K119" s="124">
        <f t="shared" si="41"/>
        <v>158.5</v>
      </c>
      <c r="L119" s="125">
        <f t="shared" si="42"/>
        <v>0.41168831168831171</v>
      </c>
      <c r="M119" s="126" t="s">
        <v>556</v>
      </c>
      <c r="N119" s="127">
        <v>42235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30</v>
      </c>
      <c r="B120" s="102">
        <v>42128</v>
      </c>
      <c r="C120" s="102"/>
      <c r="D120" s="103" t="s">
        <v>629</v>
      </c>
      <c r="E120" s="104" t="s">
        <v>557</v>
      </c>
      <c r="F120" s="105">
        <v>115.5</v>
      </c>
      <c r="G120" s="104"/>
      <c r="H120" s="104">
        <v>146</v>
      </c>
      <c r="I120" s="122">
        <v>142</v>
      </c>
      <c r="J120" s="123" t="s">
        <v>630</v>
      </c>
      <c r="K120" s="124">
        <f t="shared" si="41"/>
        <v>30.5</v>
      </c>
      <c r="L120" s="125">
        <f t="shared" si="42"/>
        <v>0.26406926406926406</v>
      </c>
      <c r="M120" s="126" t="s">
        <v>556</v>
      </c>
      <c r="N120" s="127">
        <v>42202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31</v>
      </c>
      <c r="B121" s="102">
        <v>42151</v>
      </c>
      <c r="C121" s="102"/>
      <c r="D121" s="103" t="s">
        <v>631</v>
      </c>
      <c r="E121" s="104" t="s">
        <v>557</v>
      </c>
      <c r="F121" s="105">
        <v>237.5</v>
      </c>
      <c r="G121" s="104"/>
      <c r="H121" s="104">
        <v>279.5</v>
      </c>
      <c r="I121" s="122">
        <v>278</v>
      </c>
      <c r="J121" s="123" t="s">
        <v>582</v>
      </c>
      <c r="K121" s="124">
        <f t="shared" si="41"/>
        <v>42</v>
      </c>
      <c r="L121" s="125">
        <f t="shared" si="42"/>
        <v>0.17684210526315788</v>
      </c>
      <c r="M121" s="126" t="s">
        <v>556</v>
      </c>
      <c r="N121" s="127">
        <v>42222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32</v>
      </c>
      <c r="B122" s="102">
        <v>42174</v>
      </c>
      <c r="C122" s="102"/>
      <c r="D122" s="103" t="s">
        <v>601</v>
      </c>
      <c r="E122" s="104" t="s">
        <v>580</v>
      </c>
      <c r="F122" s="105">
        <v>340</v>
      </c>
      <c r="G122" s="104"/>
      <c r="H122" s="104">
        <v>448</v>
      </c>
      <c r="I122" s="122">
        <v>448</v>
      </c>
      <c r="J122" s="123" t="s">
        <v>582</v>
      </c>
      <c r="K122" s="124">
        <f t="shared" si="41"/>
        <v>108</v>
      </c>
      <c r="L122" s="125">
        <f t="shared" si="42"/>
        <v>0.31764705882352939</v>
      </c>
      <c r="M122" s="126" t="s">
        <v>556</v>
      </c>
      <c r="N122" s="127">
        <v>43018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33</v>
      </c>
      <c r="B123" s="102">
        <v>42191</v>
      </c>
      <c r="C123" s="102"/>
      <c r="D123" s="103" t="s">
        <v>632</v>
      </c>
      <c r="E123" s="104" t="s">
        <v>580</v>
      </c>
      <c r="F123" s="105">
        <v>390</v>
      </c>
      <c r="G123" s="104"/>
      <c r="H123" s="104">
        <v>460</v>
      </c>
      <c r="I123" s="122">
        <v>460</v>
      </c>
      <c r="J123" s="123" t="s">
        <v>582</v>
      </c>
      <c r="K123" s="124">
        <f t="shared" ref="K123:K143" si="43">H123-F123</f>
        <v>70</v>
      </c>
      <c r="L123" s="125">
        <f t="shared" ref="L123:L143" si="44">K123/F123</f>
        <v>0.17948717948717949</v>
      </c>
      <c r="M123" s="126" t="s">
        <v>556</v>
      </c>
      <c r="N123" s="127">
        <v>42478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5">
        <v>34</v>
      </c>
      <c r="B124" s="106">
        <v>42195</v>
      </c>
      <c r="C124" s="106"/>
      <c r="D124" s="107" t="s">
        <v>633</v>
      </c>
      <c r="E124" s="108" t="s">
        <v>580</v>
      </c>
      <c r="F124" s="109">
        <v>122.5</v>
      </c>
      <c r="G124" s="109"/>
      <c r="H124" s="110">
        <v>61</v>
      </c>
      <c r="I124" s="128">
        <v>172</v>
      </c>
      <c r="J124" s="129" t="s">
        <v>634</v>
      </c>
      <c r="K124" s="130">
        <f t="shared" si="43"/>
        <v>-61.5</v>
      </c>
      <c r="L124" s="131">
        <f t="shared" si="44"/>
        <v>-0.50204081632653064</v>
      </c>
      <c r="M124" s="132" t="s">
        <v>620</v>
      </c>
      <c r="N124" s="133">
        <v>43333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35</v>
      </c>
      <c r="B125" s="102">
        <v>42219</v>
      </c>
      <c r="C125" s="102"/>
      <c r="D125" s="103" t="s">
        <v>635</v>
      </c>
      <c r="E125" s="104" t="s">
        <v>580</v>
      </c>
      <c r="F125" s="105">
        <v>297.5</v>
      </c>
      <c r="G125" s="104"/>
      <c r="H125" s="104">
        <v>350</v>
      </c>
      <c r="I125" s="122">
        <v>360</v>
      </c>
      <c r="J125" s="123" t="s">
        <v>636</v>
      </c>
      <c r="K125" s="124">
        <f t="shared" si="43"/>
        <v>52.5</v>
      </c>
      <c r="L125" s="125">
        <f t="shared" si="44"/>
        <v>0.17647058823529413</v>
      </c>
      <c r="M125" s="126" t="s">
        <v>556</v>
      </c>
      <c r="N125" s="127">
        <v>42232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36</v>
      </c>
      <c r="B126" s="102">
        <v>42219</v>
      </c>
      <c r="C126" s="102"/>
      <c r="D126" s="103" t="s">
        <v>637</v>
      </c>
      <c r="E126" s="104" t="s">
        <v>580</v>
      </c>
      <c r="F126" s="105">
        <v>115.5</v>
      </c>
      <c r="G126" s="104"/>
      <c r="H126" s="104">
        <v>149</v>
      </c>
      <c r="I126" s="122">
        <v>140</v>
      </c>
      <c r="J126" s="137" t="s">
        <v>638</v>
      </c>
      <c r="K126" s="124">
        <f t="shared" si="43"/>
        <v>33.5</v>
      </c>
      <c r="L126" s="125">
        <f t="shared" si="44"/>
        <v>0.29004329004329005</v>
      </c>
      <c r="M126" s="126" t="s">
        <v>556</v>
      </c>
      <c r="N126" s="127">
        <v>42740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37</v>
      </c>
      <c r="B127" s="102">
        <v>42251</v>
      </c>
      <c r="C127" s="102"/>
      <c r="D127" s="103" t="s">
        <v>631</v>
      </c>
      <c r="E127" s="104" t="s">
        <v>580</v>
      </c>
      <c r="F127" s="105">
        <v>226</v>
      </c>
      <c r="G127" s="104"/>
      <c r="H127" s="104">
        <v>292</v>
      </c>
      <c r="I127" s="122">
        <v>292</v>
      </c>
      <c r="J127" s="123" t="s">
        <v>639</v>
      </c>
      <c r="K127" s="124">
        <f t="shared" si="43"/>
        <v>66</v>
      </c>
      <c r="L127" s="125">
        <f t="shared" si="44"/>
        <v>0.29203539823008851</v>
      </c>
      <c r="M127" s="126" t="s">
        <v>556</v>
      </c>
      <c r="N127" s="127">
        <v>42286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38</v>
      </c>
      <c r="B128" s="102">
        <v>42254</v>
      </c>
      <c r="C128" s="102"/>
      <c r="D128" s="103" t="s">
        <v>626</v>
      </c>
      <c r="E128" s="104" t="s">
        <v>580</v>
      </c>
      <c r="F128" s="105">
        <v>232.5</v>
      </c>
      <c r="G128" s="104"/>
      <c r="H128" s="104">
        <v>312.5</v>
      </c>
      <c r="I128" s="122">
        <v>310</v>
      </c>
      <c r="J128" s="123" t="s">
        <v>582</v>
      </c>
      <c r="K128" s="124">
        <f t="shared" si="43"/>
        <v>80</v>
      </c>
      <c r="L128" s="125">
        <f t="shared" si="44"/>
        <v>0.34408602150537637</v>
      </c>
      <c r="M128" s="126" t="s">
        <v>556</v>
      </c>
      <c r="N128" s="127">
        <v>42823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39</v>
      </c>
      <c r="B129" s="102">
        <v>42268</v>
      </c>
      <c r="C129" s="102"/>
      <c r="D129" s="103" t="s">
        <v>640</v>
      </c>
      <c r="E129" s="104" t="s">
        <v>580</v>
      </c>
      <c r="F129" s="105">
        <v>196.5</v>
      </c>
      <c r="G129" s="104"/>
      <c r="H129" s="104">
        <v>238</v>
      </c>
      <c r="I129" s="122">
        <v>238</v>
      </c>
      <c r="J129" s="123" t="s">
        <v>639</v>
      </c>
      <c r="K129" s="124">
        <f t="shared" si="43"/>
        <v>41.5</v>
      </c>
      <c r="L129" s="125">
        <f t="shared" si="44"/>
        <v>0.21119592875318066</v>
      </c>
      <c r="M129" s="126" t="s">
        <v>556</v>
      </c>
      <c r="N129" s="127">
        <v>42291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40</v>
      </c>
      <c r="B130" s="102">
        <v>42271</v>
      </c>
      <c r="C130" s="102"/>
      <c r="D130" s="103" t="s">
        <v>579</v>
      </c>
      <c r="E130" s="104" t="s">
        <v>580</v>
      </c>
      <c r="F130" s="105">
        <v>65</v>
      </c>
      <c r="G130" s="104"/>
      <c r="H130" s="104">
        <v>82</v>
      </c>
      <c r="I130" s="122">
        <v>82</v>
      </c>
      <c r="J130" s="123" t="s">
        <v>639</v>
      </c>
      <c r="K130" s="124">
        <f t="shared" si="43"/>
        <v>17</v>
      </c>
      <c r="L130" s="125">
        <f t="shared" si="44"/>
        <v>0.26153846153846155</v>
      </c>
      <c r="M130" s="126" t="s">
        <v>556</v>
      </c>
      <c r="N130" s="127">
        <v>42578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41</v>
      </c>
      <c r="B131" s="102">
        <v>42291</v>
      </c>
      <c r="C131" s="102"/>
      <c r="D131" s="103" t="s">
        <v>641</v>
      </c>
      <c r="E131" s="104" t="s">
        <v>580</v>
      </c>
      <c r="F131" s="105">
        <v>144</v>
      </c>
      <c r="G131" s="104"/>
      <c r="H131" s="104">
        <v>182.5</v>
      </c>
      <c r="I131" s="122">
        <v>181</v>
      </c>
      <c r="J131" s="123" t="s">
        <v>639</v>
      </c>
      <c r="K131" s="124">
        <f t="shared" si="43"/>
        <v>38.5</v>
      </c>
      <c r="L131" s="125">
        <f t="shared" si="44"/>
        <v>0.2673611111111111</v>
      </c>
      <c r="M131" s="126" t="s">
        <v>556</v>
      </c>
      <c r="N131" s="127">
        <v>42817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42</v>
      </c>
      <c r="B132" s="102">
        <v>42291</v>
      </c>
      <c r="C132" s="102"/>
      <c r="D132" s="103" t="s">
        <v>642</v>
      </c>
      <c r="E132" s="104" t="s">
        <v>580</v>
      </c>
      <c r="F132" s="105">
        <v>264</v>
      </c>
      <c r="G132" s="104"/>
      <c r="H132" s="104">
        <v>311</v>
      </c>
      <c r="I132" s="122">
        <v>311</v>
      </c>
      <c r="J132" s="123" t="s">
        <v>639</v>
      </c>
      <c r="K132" s="124">
        <f t="shared" si="43"/>
        <v>47</v>
      </c>
      <c r="L132" s="125">
        <f t="shared" si="44"/>
        <v>0.17803030303030304</v>
      </c>
      <c r="M132" s="126" t="s">
        <v>556</v>
      </c>
      <c r="N132" s="127">
        <v>42604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43</v>
      </c>
      <c r="B133" s="102">
        <v>42318</v>
      </c>
      <c r="C133" s="102"/>
      <c r="D133" s="103" t="s">
        <v>643</v>
      </c>
      <c r="E133" s="104" t="s">
        <v>557</v>
      </c>
      <c r="F133" s="105">
        <v>549.5</v>
      </c>
      <c r="G133" s="104"/>
      <c r="H133" s="104">
        <v>630</v>
      </c>
      <c r="I133" s="122">
        <v>630</v>
      </c>
      <c r="J133" s="123" t="s">
        <v>639</v>
      </c>
      <c r="K133" s="124">
        <f t="shared" si="43"/>
        <v>80.5</v>
      </c>
      <c r="L133" s="125">
        <f t="shared" si="44"/>
        <v>0.1464968152866242</v>
      </c>
      <c r="M133" s="126" t="s">
        <v>556</v>
      </c>
      <c r="N133" s="127">
        <v>42419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44</v>
      </c>
      <c r="B134" s="102">
        <v>42342</v>
      </c>
      <c r="C134" s="102"/>
      <c r="D134" s="103" t="s">
        <v>644</v>
      </c>
      <c r="E134" s="104" t="s">
        <v>580</v>
      </c>
      <c r="F134" s="105">
        <v>1027.5</v>
      </c>
      <c r="G134" s="104"/>
      <c r="H134" s="104">
        <v>1315</v>
      </c>
      <c r="I134" s="122">
        <v>1250</v>
      </c>
      <c r="J134" s="123" t="s">
        <v>639</v>
      </c>
      <c r="K134" s="124">
        <f t="shared" si="43"/>
        <v>287.5</v>
      </c>
      <c r="L134" s="125">
        <f t="shared" si="44"/>
        <v>0.27980535279805352</v>
      </c>
      <c r="M134" s="126" t="s">
        <v>556</v>
      </c>
      <c r="N134" s="127">
        <v>43244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45</v>
      </c>
      <c r="B135" s="102">
        <v>42367</v>
      </c>
      <c r="C135" s="102"/>
      <c r="D135" s="103" t="s">
        <v>645</v>
      </c>
      <c r="E135" s="104" t="s">
        <v>580</v>
      </c>
      <c r="F135" s="105">
        <v>465</v>
      </c>
      <c r="G135" s="104"/>
      <c r="H135" s="104">
        <v>540</v>
      </c>
      <c r="I135" s="122">
        <v>540</v>
      </c>
      <c r="J135" s="123" t="s">
        <v>639</v>
      </c>
      <c r="K135" s="124">
        <f t="shared" si="43"/>
        <v>75</v>
      </c>
      <c r="L135" s="125">
        <f t="shared" si="44"/>
        <v>0.16129032258064516</v>
      </c>
      <c r="M135" s="126" t="s">
        <v>556</v>
      </c>
      <c r="N135" s="127">
        <v>42530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46</v>
      </c>
      <c r="B136" s="102">
        <v>42380</v>
      </c>
      <c r="C136" s="102"/>
      <c r="D136" s="103" t="s">
        <v>376</v>
      </c>
      <c r="E136" s="104" t="s">
        <v>557</v>
      </c>
      <c r="F136" s="105">
        <v>81</v>
      </c>
      <c r="G136" s="104"/>
      <c r="H136" s="104">
        <v>110</v>
      </c>
      <c r="I136" s="122">
        <v>110</v>
      </c>
      <c r="J136" s="123" t="s">
        <v>639</v>
      </c>
      <c r="K136" s="124">
        <f t="shared" si="43"/>
        <v>29</v>
      </c>
      <c r="L136" s="125">
        <f t="shared" si="44"/>
        <v>0.35802469135802467</v>
      </c>
      <c r="M136" s="126" t="s">
        <v>556</v>
      </c>
      <c r="N136" s="127">
        <v>42745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47</v>
      </c>
      <c r="B137" s="102">
        <v>42382</v>
      </c>
      <c r="C137" s="102"/>
      <c r="D137" s="103" t="s">
        <v>646</v>
      </c>
      <c r="E137" s="104" t="s">
        <v>557</v>
      </c>
      <c r="F137" s="105">
        <v>417.5</v>
      </c>
      <c r="G137" s="104"/>
      <c r="H137" s="104">
        <v>547</v>
      </c>
      <c r="I137" s="122">
        <v>535</v>
      </c>
      <c r="J137" s="123" t="s">
        <v>639</v>
      </c>
      <c r="K137" s="124">
        <f t="shared" si="43"/>
        <v>129.5</v>
      </c>
      <c r="L137" s="125">
        <f t="shared" si="44"/>
        <v>0.31017964071856285</v>
      </c>
      <c r="M137" s="126" t="s">
        <v>556</v>
      </c>
      <c r="N137" s="127">
        <v>42578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48</v>
      </c>
      <c r="B138" s="102">
        <v>42408</v>
      </c>
      <c r="C138" s="102"/>
      <c r="D138" s="103" t="s">
        <v>647</v>
      </c>
      <c r="E138" s="104" t="s">
        <v>580</v>
      </c>
      <c r="F138" s="105">
        <v>650</v>
      </c>
      <c r="G138" s="104"/>
      <c r="H138" s="104">
        <v>800</v>
      </c>
      <c r="I138" s="122">
        <v>800</v>
      </c>
      <c r="J138" s="123" t="s">
        <v>639</v>
      </c>
      <c r="K138" s="124">
        <f t="shared" si="43"/>
        <v>150</v>
      </c>
      <c r="L138" s="125">
        <f t="shared" si="44"/>
        <v>0.23076923076923078</v>
      </c>
      <c r="M138" s="126" t="s">
        <v>556</v>
      </c>
      <c r="N138" s="127">
        <v>43154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49</v>
      </c>
      <c r="B139" s="102">
        <v>42433</v>
      </c>
      <c r="C139" s="102"/>
      <c r="D139" s="103" t="s">
        <v>193</v>
      </c>
      <c r="E139" s="104" t="s">
        <v>580</v>
      </c>
      <c r="F139" s="105">
        <v>437.5</v>
      </c>
      <c r="G139" s="104"/>
      <c r="H139" s="104">
        <v>504.5</v>
      </c>
      <c r="I139" s="122">
        <v>522</v>
      </c>
      <c r="J139" s="123" t="s">
        <v>648</v>
      </c>
      <c r="K139" s="124">
        <f t="shared" si="43"/>
        <v>67</v>
      </c>
      <c r="L139" s="125">
        <f t="shared" si="44"/>
        <v>0.15314285714285714</v>
      </c>
      <c r="M139" s="126" t="s">
        <v>556</v>
      </c>
      <c r="N139" s="127">
        <v>42480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50</v>
      </c>
      <c r="B140" s="102">
        <v>42438</v>
      </c>
      <c r="C140" s="102"/>
      <c r="D140" s="103" t="s">
        <v>649</v>
      </c>
      <c r="E140" s="104" t="s">
        <v>580</v>
      </c>
      <c r="F140" s="105">
        <v>189.5</v>
      </c>
      <c r="G140" s="104"/>
      <c r="H140" s="104">
        <v>218</v>
      </c>
      <c r="I140" s="122">
        <v>218</v>
      </c>
      <c r="J140" s="123" t="s">
        <v>639</v>
      </c>
      <c r="K140" s="124">
        <f t="shared" si="43"/>
        <v>28.5</v>
      </c>
      <c r="L140" s="125">
        <f t="shared" si="44"/>
        <v>0.15039577836411611</v>
      </c>
      <c r="M140" s="126" t="s">
        <v>556</v>
      </c>
      <c r="N140" s="127">
        <v>43034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339">
        <v>51</v>
      </c>
      <c r="B141" s="111">
        <v>42471</v>
      </c>
      <c r="C141" s="111"/>
      <c r="D141" s="112" t="s">
        <v>650</v>
      </c>
      <c r="E141" s="113" t="s">
        <v>580</v>
      </c>
      <c r="F141" s="114">
        <v>36.5</v>
      </c>
      <c r="G141" s="115"/>
      <c r="H141" s="115">
        <v>15.85</v>
      </c>
      <c r="I141" s="115">
        <v>60</v>
      </c>
      <c r="J141" s="134" t="s">
        <v>651</v>
      </c>
      <c r="K141" s="130">
        <f t="shared" si="43"/>
        <v>-20.65</v>
      </c>
      <c r="L141" s="164">
        <f t="shared" si="44"/>
        <v>-0.5657534246575342</v>
      </c>
      <c r="M141" s="132" t="s">
        <v>620</v>
      </c>
      <c r="N141" s="165">
        <v>43627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52</v>
      </c>
      <c r="B142" s="102">
        <v>42472</v>
      </c>
      <c r="C142" s="102"/>
      <c r="D142" s="103" t="s">
        <v>652</v>
      </c>
      <c r="E142" s="104" t="s">
        <v>580</v>
      </c>
      <c r="F142" s="105">
        <v>93</v>
      </c>
      <c r="G142" s="104"/>
      <c r="H142" s="104">
        <v>149</v>
      </c>
      <c r="I142" s="122">
        <v>140</v>
      </c>
      <c r="J142" s="137" t="s">
        <v>653</v>
      </c>
      <c r="K142" s="124">
        <f t="shared" si="43"/>
        <v>56</v>
      </c>
      <c r="L142" s="125">
        <f t="shared" si="44"/>
        <v>0.60215053763440862</v>
      </c>
      <c r="M142" s="126" t="s">
        <v>556</v>
      </c>
      <c r="N142" s="127">
        <v>42740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53</v>
      </c>
      <c r="B143" s="102">
        <v>42472</v>
      </c>
      <c r="C143" s="102"/>
      <c r="D143" s="103" t="s">
        <v>654</v>
      </c>
      <c r="E143" s="104" t="s">
        <v>580</v>
      </c>
      <c r="F143" s="105">
        <v>130</v>
      </c>
      <c r="G143" s="104"/>
      <c r="H143" s="104">
        <v>150</v>
      </c>
      <c r="I143" s="122" t="s">
        <v>655</v>
      </c>
      <c r="J143" s="123" t="s">
        <v>639</v>
      </c>
      <c r="K143" s="124">
        <f t="shared" si="43"/>
        <v>20</v>
      </c>
      <c r="L143" s="125">
        <f t="shared" si="44"/>
        <v>0.15384615384615385</v>
      </c>
      <c r="M143" s="126" t="s">
        <v>556</v>
      </c>
      <c r="N143" s="127">
        <v>42564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54</v>
      </c>
      <c r="B144" s="102">
        <v>42473</v>
      </c>
      <c r="C144" s="102"/>
      <c r="D144" s="103" t="s">
        <v>344</v>
      </c>
      <c r="E144" s="104" t="s">
        <v>580</v>
      </c>
      <c r="F144" s="105">
        <v>196</v>
      </c>
      <c r="G144" s="104"/>
      <c r="H144" s="104">
        <v>299</v>
      </c>
      <c r="I144" s="122">
        <v>299</v>
      </c>
      <c r="J144" s="123" t="s">
        <v>639</v>
      </c>
      <c r="K144" s="124">
        <v>103</v>
      </c>
      <c r="L144" s="125">
        <v>0.52551020408163296</v>
      </c>
      <c r="M144" s="126" t="s">
        <v>556</v>
      </c>
      <c r="N144" s="127">
        <v>42620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55</v>
      </c>
      <c r="B145" s="102">
        <v>42473</v>
      </c>
      <c r="C145" s="102"/>
      <c r="D145" s="103" t="s">
        <v>713</v>
      </c>
      <c r="E145" s="104" t="s">
        <v>580</v>
      </c>
      <c r="F145" s="105">
        <v>88</v>
      </c>
      <c r="G145" s="104"/>
      <c r="H145" s="104">
        <v>103</v>
      </c>
      <c r="I145" s="122">
        <v>103</v>
      </c>
      <c r="J145" s="123" t="s">
        <v>639</v>
      </c>
      <c r="K145" s="124">
        <v>15</v>
      </c>
      <c r="L145" s="125">
        <v>0.170454545454545</v>
      </c>
      <c r="M145" s="126" t="s">
        <v>556</v>
      </c>
      <c r="N145" s="127">
        <v>42530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56</v>
      </c>
      <c r="B146" s="102">
        <v>42492</v>
      </c>
      <c r="C146" s="102"/>
      <c r="D146" s="103" t="s">
        <v>656</v>
      </c>
      <c r="E146" s="104" t="s">
        <v>580</v>
      </c>
      <c r="F146" s="105">
        <v>127.5</v>
      </c>
      <c r="G146" s="104"/>
      <c r="H146" s="104">
        <v>148</v>
      </c>
      <c r="I146" s="122" t="s">
        <v>657</v>
      </c>
      <c r="J146" s="123" t="s">
        <v>639</v>
      </c>
      <c r="K146" s="124">
        <f>H146-F146</f>
        <v>20.5</v>
      </c>
      <c r="L146" s="125">
        <f>K146/F146</f>
        <v>0.16078431372549021</v>
      </c>
      <c r="M146" s="126" t="s">
        <v>556</v>
      </c>
      <c r="N146" s="127">
        <v>42564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57</v>
      </c>
      <c r="B147" s="102">
        <v>42493</v>
      </c>
      <c r="C147" s="102"/>
      <c r="D147" s="103" t="s">
        <v>658</v>
      </c>
      <c r="E147" s="104" t="s">
        <v>580</v>
      </c>
      <c r="F147" s="105">
        <v>675</v>
      </c>
      <c r="G147" s="104"/>
      <c r="H147" s="104">
        <v>815</v>
      </c>
      <c r="I147" s="122" t="s">
        <v>659</v>
      </c>
      <c r="J147" s="123" t="s">
        <v>639</v>
      </c>
      <c r="K147" s="124">
        <f>H147-F147</f>
        <v>140</v>
      </c>
      <c r="L147" s="125">
        <f>K147/F147</f>
        <v>0.2074074074074074</v>
      </c>
      <c r="M147" s="126" t="s">
        <v>556</v>
      </c>
      <c r="N147" s="127">
        <v>43154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5">
        <v>58</v>
      </c>
      <c r="B148" s="106">
        <v>42522</v>
      </c>
      <c r="C148" s="106"/>
      <c r="D148" s="107" t="s">
        <v>714</v>
      </c>
      <c r="E148" s="108" t="s">
        <v>580</v>
      </c>
      <c r="F148" s="109">
        <v>500</v>
      </c>
      <c r="G148" s="109"/>
      <c r="H148" s="110">
        <v>232.5</v>
      </c>
      <c r="I148" s="128" t="s">
        <v>715</v>
      </c>
      <c r="J148" s="129" t="s">
        <v>716</v>
      </c>
      <c r="K148" s="130">
        <f>H148-F148</f>
        <v>-267.5</v>
      </c>
      <c r="L148" s="131">
        <f>K148/F148</f>
        <v>-0.53500000000000003</v>
      </c>
      <c r="M148" s="132" t="s">
        <v>620</v>
      </c>
      <c r="N148" s="133">
        <v>43735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59</v>
      </c>
      <c r="B149" s="102">
        <v>42527</v>
      </c>
      <c r="C149" s="102"/>
      <c r="D149" s="103" t="s">
        <v>660</v>
      </c>
      <c r="E149" s="104" t="s">
        <v>580</v>
      </c>
      <c r="F149" s="105">
        <v>110</v>
      </c>
      <c r="G149" s="104"/>
      <c r="H149" s="104">
        <v>126.5</v>
      </c>
      <c r="I149" s="122">
        <v>125</v>
      </c>
      <c r="J149" s="123" t="s">
        <v>589</v>
      </c>
      <c r="K149" s="124">
        <f>H149-F149</f>
        <v>16.5</v>
      </c>
      <c r="L149" s="125">
        <f>K149/F149</f>
        <v>0.15</v>
      </c>
      <c r="M149" s="126" t="s">
        <v>556</v>
      </c>
      <c r="N149" s="127">
        <v>42552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60</v>
      </c>
      <c r="B150" s="102">
        <v>42538</v>
      </c>
      <c r="C150" s="102"/>
      <c r="D150" s="103" t="s">
        <v>661</v>
      </c>
      <c r="E150" s="104" t="s">
        <v>580</v>
      </c>
      <c r="F150" s="105">
        <v>44</v>
      </c>
      <c r="G150" s="104"/>
      <c r="H150" s="104">
        <v>69.5</v>
      </c>
      <c r="I150" s="122">
        <v>69.5</v>
      </c>
      <c r="J150" s="123" t="s">
        <v>662</v>
      </c>
      <c r="K150" s="124">
        <f>H150-F150</f>
        <v>25.5</v>
      </c>
      <c r="L150" s="125">
        <f>K150/F150</f>
        <v>0.57954545454545459</v>
      </c>
      <c r="M150" s="126" t="s">
        <v>556</v>
      </c>
      <c r="N150" s="127">
        <v>42977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61</v>
      </c>
      <c r="B151" s="102">
        <v>42549</v>
      </c>
      <c r="C151" s="102"/>
      <c r="D151" s="144" t="s">
        <v>717</v>
      </c>
      <c r="E151" s="104" t="s">
        <v>580</v>
      </c>
      <c r="F151" s="105">
        <v>262.5</v>
      </c>
      <c r="G151" s="104"/>
      <c r="H151" s="104">
        <v>340</v>
      </c>
      <c r="I151" s="122">
        <v>333</v>
      </c>
      <c r="J151" s="123" t="s">
        <v>718</v>
      </c>
      <c r="K151" s="124">
        <v>77.5</v>
      </c>
      <c r="L151" s="125">
        <v>0.29523809523809502</v>
      </c>
      <c r="M151" s="126" t="s">
        <v>556</v>
      </c>
      <c r="N151" s="127">
        <v>43017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62</v>
      </c>
      <c r="B152" s="102">
        <v>42549</v>
      </c>
      <c r="C152" s="102"/>
      <c r="D152" s="144" t="s">
        <v>719</v>
      </c>
      <c r="E152" s="104" t="s">
        <v>580</v>
      </c>
      <c r="F152" s="105">
        <v>840</v>
      </c>
      <c r="G152" s="104"/>
      <c r="H152" s="104">
        <v>1230</v>
      </c>
      <c r="I152" s="122">
        <v>1230</v>
      </c>
      <c r="J152" s="123" t="s">
        <v>639</v>
      </c>
      <c r="K152" s="124">
        <v>390</v>
      </c>
      <c r="L152" s="125">
        <v>0.46428571428571402</v>
      </c>
      <c r="M152" s="126" t="s">
        <v>556</v>
      </c>
      <c r="N152" s="127">
        <v>42649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340">
        <v>63</v>
      </c>
      <c r="B153" s="139">
        <v>42556</v>
      </c>
      <c r="C153" s="139"/>
      <c r="D153" s="140" t="s">
        <v>663</v>
      </c>
      <c r="E153" s="141" t="s">
        <v>580</v>
      </c>
      <c r="F153" s="142">
        <v>395</v>
      </c>
      <c r="G153" s="143"/>
      <c r="H153" s="143">
        <f>(468.5+342.5)/2</f>
        <v>405.5</v>
      </c>
      <c r="I153" s="143">
        <v>510</v>
      </c>
      <c r="J153" s="166" t="s">
        <v>664</v>
      </c>
      <c r="K153" s="167">
        <f t="shared" ref="K153:K159" si="45">H153-F153</f>
        <v>10.5</v>
      </c>
      <c r="L153" s="168">
        <f t="shared" ref="L153:L159" si="46">K153/F153</f>
        <v>2.6582278481012658E-2</v>
      </c>
      <c r="M153" s="169" t="s">
        <v>665</v>
      </c>
      <c r="N153" s="170">
        <v>43606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5">
        <v>64</v>
      </c>
      <c r="B154" s="106">
        <v>42584</v>
      </c>
      <c r="C154" s="106"/>
      <c r="D154" s="107" t="s">
        <v>666</v>
      </c>
      <c r="E154" s="108" t="s">
        <v>557</v>
      </c>
      <c r="F154" s="109">
        <f>169.5-12.8</f>
        <v>156.69999999999999</v>
      </c>
      <c r="G154" s="109"/>
      <c r="H154" s="110">
        <v>77</v>
      </c>
      <c r="I154" s="128" t="s">
        <v>667</v>
      </c>
      <c r="J154" s="359" t="s">
        <v>795</v>
      </c>
      <c r="K154" s="130">
        <f t="shared" si="45"/>
        <v>-79.699999999999989</v>
      </c>
      <c r="L154" s="131">
        <f t="shared" si="46"/>
        <v>-0.50861518825781749</v>
      </c>
      <c r="M154" s="132" t="s">
        <v>620</v>
      </c>
      <c r="N154" s="133">
        <v>43522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5">
        <v>65</v>
      </c>
      <c r="B155" s="106">
        <v>42586</v>
      </c>
      <c r="C155" s="106"/>
      <c r="D155" s="107" t="s">
        <v>668</v>
      </c>
      <c r="E155" s="108" t="s">
        <v>580</v>
      </c>
      <c r="F155" s="109">
        <v>400</v>
      </c>
      <c r="G155" s="109"/>
      <c r="H155" s="110">
        <v>305</v>
      </c>
      <c r="I155" s="128">
        <v>475</v>
      </c>
      <c r="J155" s="129" t="s">
        <v>669</v>
      </c>
      <c r="K155" s="130">
        <f t="shared" si="45"/>
        <v>-95</v>
      </c>
      <c r="L155" s="131">
        <f t="shared" si="46"/>
        <v>-0.23749999999999999</v>
      </c>
      <c r="M155" s="132" t="s">
        <v>620</v>
      </c>
      <c r="N155" s="133">
        <v>43606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66</v>
      </c>
      <c r="B156" s="102">
        <v>42593</v>
      </c>
      <c r="C156" s="102"/>
      <c r="D156" s="103" t="s">
        <v>670</v>
      </c>
      <c r="E156" s="104" t="s">
        <v>580</v>
      </c>
      <c r="F156" s="105">
        <v>86.5</v>
      </c>
      <c r="G156" s="104"/>
      <c r="H156" s="104">
        <v>130</v>
      </c>
      <c r="I156" s="122">
        <v>130</v>
      </c>
      <c r="J156" s="137" t="s">
        <v>671</v>
      </c>
      <c r="K156" s="124">
        <f t="shared" si="45"/>
        <v>43.5</v>
      </c>
      <c r="L156" s="125">
        <f t="shared" si="46"/>
        <v>0.50289017341040465</v>
      </c>
      <c r="M156" s="126" t="s">
        <v>556</v>
      </c>
      <c r="N156" s="127">
        <v>43091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5">
        <v>67</v>
      </c>
      <c r="B157" s="106">
        <v>42600</v>
      </c>
      <c r="C157" s="106"/>
      <c r="D157" s="107" t="s">
        <v>367</v>
      </c>
      <c r="E157" s="108" t="s">
        <v>580</v>
      </c>
      <c r="F157" s="109">
        <v>133.5</v>
      </c>
      <c r="G157" s="109"/>
      <c r="H157" s="110">
        <v>126.5</v>
      </c>
      <c r="I157" s="128">
        <v>178</v>
      </c>
      <c r="J157" s="129" t="s">
        <v>672</v>
      </c>
      <c r="K157" s="130">
        <f t="shared" si="45"/>
        <v>-7</v>
      </c>
      <c r="L157" s="131">
        <f t="shared" si="46"/>
        <v>-5.2434456928838954E-2</v>
      </c>
      <c r="M157" s="132" t="s">
        <v>620</v>
      </c>
      <c r="N157" s="133">
        <v>42615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68</v>
      </c>
      <c r="B158" s="102">
        <v>42613</v>
      </c>
      <c r="C158" s="102"/>
      <c r="D158" s="103" t="s">
        <v>673</v>
      </c>
      <c r="E158" s="104" t="s">
        <v>580</v>
      </c>
      <c r="F158" s="105">
        <v>560</v>
      </c>
      <c r="G158" s="104"/>
      <c r="H158" s="104">
        <v>725</v>
      </c>
      <c r="I158" s="122">
        <v>725</v>
      </c>
      <c r="J158" s="123" t="s">
        <v>582</v>
      </c>
      <c r="K158" s="124">
        <f t="shared" si="45"/>
        <v>165</v>
      </c>
      <c r="L158" s="125">
        <f t="shared" si="46"/>
        <v>0.29464285714285715</v>
      </c>
      <c r="M158" s="126" t="s">
        <v>556</v>
      </c>
      <c r="N158" s="127">
        <v>42456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69</v>
      </c>
      <c r="B159" s="102">
        <v>42614</v>
      </c>
      <c r="C159" s="102"/>
      <c r="D159" s="103" t="s">
        <v>674</v>
      </c>
      <c r="E159" s="104" t="s">
        <v>580</v>
      </c>
      <c r="F159" s="105">
        <v>160.5</v>
      </c>
      <c r="G159" s="104"/>
      <c r="H159" s="104">
        <v>210</v>
      </c>
      <c r="I159" s="122">
        <v>210</v>
      </c>
      <c r="J159" s="123" t="s">
        <v>582</v>
      </c>
      <c r="K159" s="124">
        <f t="shared" si="45"/>
        <v>49.5</v>
      </c>
      <c r="L159" s="125">
        <f t="shared" si="46"/>
        <v>0.30841121495327101</v>
      </c>
      <c r="M159" s="126" t="s">
        <v>556</v>
      </c>
      <c r="N159" s="127">
        <v>42871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70</v>
      </c>
      <c r="B160" s="102">
        <v>42646</v>
      </c>
      <c r="C160" s="102"/>
      <c r="D160" s="144" t="s">
        <v>390</v>
      </c>
      <c r="E160" s="104" t="s">
        <v>580</v>
      </c>
      <c r="F160" s="105">
        <v>430</v>
      </c>
      <c r="G160" s="104"/>
      <c r="H160" s="104">
        <v>596</v>
      </c>
      <c r="I160" s="122">
        <v>575</v>
      </c>
      <c r="J160" s="123" t="s">
        <v>720</v>
      </c>
      <c r="K160" s="124">
        <v>166</v>
      </c>
      <c r="L160" s="125">
        <v>0.38604651162790699</v>
      </c>
      <c r="M160" s="126" t="s">
        <v>556</v>
      </c>
      <c r="N160" s="127">
        <v>42769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71</v>
      </c>
      <c r="B161" s="102">
        <v>42657</v>
      </c>
      <c r="C161" s="102"/>
      <c r="D161" s="103" t="s">
        <v>675</v>
      </c>
      <c r="E161" s="104" t="s">
        <v>580</v>
      </c>
      <c r="F161" s="105">
        <v>280</v>
      </c>
      <c r="G161" s="104"/>
      <c r="H161" s="104">
        <v>345</v>
      </c>
      <c r="I161" s="122">
        <v>345</v>
      </c>
      <c r="J161" s="123" t="s">
        <v>582</v>
      </c>
      <c r="K161" s="124">
        <f t="shared" ref="K161:K166" si="47">H161-F161</f>
        <v>65</v>
      </c>
      <c r="L161" s="125">
        <f>K161/F161</f>
        <v>0.23214285714285715</v>
      </c>
      <c r="M161" s="126" t="s">
        <v>556</v>
      </c>
      <c r="N161" s="127">
        <v>42814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72</v>
      </c>
      <c r="B162" s="102">
        <v>42657</v>
      </c>
      <c r="C162" s="102"/>
      <c r="D162" s="103" t="s">
        <v>676</v>
      </c>
      <c r="E162" s="104" t="s">
        <v>580</v>
      </c>
      <c r="F162" s="105">
        <v>245</v>
      </c>
      <c r="G162" s="104"/>
      <c r="H162" s="104">
        <v>325.5</v>
      </c>
      <c r="I162" s="122">
        <v>330</v>
      </c>
      <c r="J162" s="123" t="s">
        <v>677</v>
      </c>
      <c r="K162" s="124">
        <f t="shared" si="47"/>
        <v>80.5</v>
      </c>
      <c r="L162" s="125">
        <f>K162/F162</f>
        <v>0.32857142857142857</v>
      </c>
      <c r="M162" s="126" t="s">
        <v>556</v>
      </c>
      <c r="N162" s="127">
        <v>42769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73</v>
      </c>
      <c r="B163" s="102">
        <v>42660</v>
      </c>
      <c r="C163" s="102"/>
      <c r="D163" s="103" t="s">
        <v>340</v>
      </c>
      <c r="E163" s="104" t="s">
        <v>580</v>
      </c>
      <c r="F163" s="105">
        <v>125</v>
      </c>
      <c r="G163" s="104"/>
      <c r="H163" s="104">
        <v>160</v>
      </c>
      <c r="I163" s="122">
        <v>160</v>
      </c>
      <c r="J163" s="123" t="s">
        <v>639</v>
      </c>
      <c r="K163" s="124">
        <f t="shared" si="47"/>
        <v>35</v>
      </c>
      <c r="L163" s="125">
        <v>0.28000000000000003</v>
      </c>
      <c r="M163" s="126" t="s">
        <v>556</v>
      </c>
      <c r="N163" s="127">
        <v>42803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74</v>
      </c>
      <c r="B164" s="102">
        <v>42660</v>
      </c>
      <c r="C164" s="102"/>
      <c r="D164" s="103" t="s">
        <v>455</v>
      </c>
      <c r="E164" s="104" t="s">
        <v>580</v>
      </c>
      <c r="F164" s="105">
        <v>114</v>
      </c>
      <c r="G164" s="104"/>
      <c r="H164" s="104">
        <v>145</v>
      </c>
      <c r="I164" s="122">
        <v>145</v>
      </c>
      <c r="J164" s="123" t="s">
        <v>639</v>
      </c>
      <c r="K164" s="124">
        <f t="shared" si="47"/>
        <v>31</v>
      </c>
      <c r="L164" s="125">
        <f>K164/F164</f>
        <v>0.27192982456140352</v>
      </c>
      <c r="M164" s="126" t="s">
        <v>556</v>
      </c>
      <c r="N164" s="127">
        <v>42859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75</v>
      </c>
      <c r="B165" s="102">
        <v>42660</v>
      </c>
      <c r="C165" s="102"/>
      <c r="D165" s="103" t="s">
        <v>678</v>
      </c>
      <c r="E165" s="104" t="s">
        <v>580</v>
      </c>
      <c r="F165" s="105">
        <v>212</v>
      </c>
      <c r="G165" s="104"/>
      <c r="H165" s="104">
        <v>280</v>
      </c>
      <c r="I165" s="122">
        <v>276</v>
      </c>
      <c r="J165" s="123" t="s">
        <v>679</v>
      </c>
      <c r="K165" s="124">
        <f t="shared" si="47"/>
        <v>68</v>
      </c>
      <c r="L165" s="125">
        <f>K165/F165</f>
        <v>0.32075471698113206</v>
      </c>
      <c r="M165" s="126" t="s">
        <v>556</v>
      </c>
      <c r="N165" s="127">
        <v>42858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76</v>
      </c>
      <c r="B166" s="102">
        <v>42678</v>
      </c>
      <c r="C166" s="102"/>
      <c r="D166" s="103" t="s">
        <v>149</v>
      </c>
      <c r="E166" s="104" t="s">
        <v>580</v>
      </c>
      <c r="F166" s="105">
        <v>155</v>
      </c>
      <c r="G166" s="104"/>
      <c r="H166" s="104">
        <v>210</v>
      </c>
      <c r="I166" s="122">
        <v>210</v>
      </c>
      <c r="J166" s="123" t="s">
        <v>680</v>
      </c>
      <c r="K166" s="124">
        <f t="shared" si="47"/>
        <v>55</v>
      </c>
      <c r="L166" s="125">
        <f>K166/F166</f>
        <v>0.35483870967741937</v>
      </c>
      <c r="M166" s="126" t="s">
        <v>556</v>
      </c>
      <c r="N166" s="127">
        <v>42944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5">
        <v>77</v>
      </c>
      <c r="B167" s="106">
        <v>42710</v>
      </c>
      <c r="C167" s="106"/>
      <c r="D167" s="107" t="s">
        <v>721</v>
      </c>
      <c r="E167" s="108" t="s">
        <v>580</v>
      </c>
      <c r="F167" s="109">
        <v>150.5</v>
      </c>
      <c r="G167" s="109"/>
      <c r="H167" s="110">
        <v>72.5</v>
      </c>
      <c r="I167" s="128">
        <v>174</v>
      </c>
      <c r="J167" s="129" t="s">
        <v>722</v>
      </c>
      <c r="K167" s="130">
        <v>-78</v>
      </c>
      <c r="L167" s="131">
        <v>-0.51827242524916906</v>
      </c>
      <c r="M167" s="132" t="s">
        <v>620</v>
      </c>
      <c r="N167" s="133">
        <v>43333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78</v>
      </c>
      <c r="B168" s="102">
        <v>42712</v>
      </c>
      <c r="C168" s="102"/>
      <c r="D168" s="103" t="s">
        <v>123</v>
      </c>
      <c r="E168" s="104" t="s">
        <v>580</v>
      </c>
      <c r="F168" s="105">
        <v>380</v>
      </c>
      <c r="G168" s="104"/>
      <c r="H168" s="104">
        <v>478</v>
      </c>
      <c r="I168" s="122">
        <v>468</v>
      </c>
      <c r="J168" s="123" t="s">
        <v>639</v>
      </c>
      <c r="K168" s="124">
        <f>H168-F168</f>
        <v>98</v>
      </c>
      <c r="L168" s="125">
        <f>K168/F168</f>
        <v>0.25789473684210529</v>
      </c>
      <c r="M168" s="126" t="s">
        <v>556</v>
      </c>
      <c r="N168" s="127">
        <v>43025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79</v>
      </c>
      <c r="B169" s="102">
        <v>42734</v>
      </c>
      <c r="C169" s="102"/>
      <c r="D169" s="103" t="s">
        <v>244</v>
      </c>
      <c r="E169" s="104" t="s">
        <v>580</v>
      </c>
      <c r="F169" s="105">
        <v>305</v>
      </c>
      <c r="G169" s="104"/>
      <c r="H169" s="104">
        <v>375</v>
      </c>
      <c r="I169" s="122">
        <v>375</v>
      </c>
      <c r="J169" s="123" t="s">
        <v>639</v>
      </c>
      <c r="K169" s="124">
        <f>H169-F169</f>
        <v>70</v>
      </c>
      <c r="L169" s="125">
        <f>K169/F169</f>
        <v>0.22950819672131148</v>
      </c>
      <c r="M169" s="126" t="s">
        <v>556</v>
      </c>
      <c r="N169" s="127">
        <v>42768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80</v>
      </c>
      <c r="B170" s="102">
        <v>42739</v>
      </c>
      <c r="C170" s="102"/>
      <c r="D170" s="103" t="s">
        <v>342</v>
      </c>
      <c r="E170" s="104" t="s">
        <v>580</v>
      </c>
      <c r="F170" s="105">
        <v>99.5</v>
      </c>
      <c r="G170" s="104"/>
      <c r="H170" s="104">
        <v>158</v>
      </c>
      <c r="I170" s="122">
        <v>158</v>
      </c>
      <c r="J170" s="123" t="s">
        <v>639</v>
      </c>
      <c r="K170" s="124">
        <f>H170-F170</f>
        <v>58.5</v>
      </c>
      <c r="L170" s="125">
        <f>K170/F170</f>
        <v>0.5879396984924623</v>
      </c>
      <c r="M170" s="126" t="s">
        <v>556</v>
      </c>
      <c r="N170" s="127">
        <v>42898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81</v>
      </c>
      <c r="B171" s="102">
        <v>42739</v>
      </c>
      <c r="C171" s="102"/>
      <c r="D171" s="103" t="s">
        <v>342</v>
      </c>
      <c r="E171" s="104" t="s">
        <v>580</v>
      </c>
      <c r="F171" s="105">
        <v>99.5</v>
      </c>
      <c r="G171" s="104"/>
      <c r="H171" s="104">
        <v>158</v>
      </c>
      <c r="I171" s="122">
        <v>158</v>
      </c>
      <c r="J171" s="123" t="s">
        <v>639</v>
      </c>
      <c r="K171" s="124">
        <v>58.5</v>
      </c>
      <c r="L171" s="125">
        <v>0.58793969849246197</v>
      </c>
      <c r="M171" s="126" t="s">
        <v>556</v>
      </c>
      <c r="N171" s="127">
        <v>42898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82</v>
      </c>
      <c r="B172" s="102">
        <v>42786</v>
      </c>
      <c r="C172" s="102"/>
      <c r="D172" s="103" t="s">
        <v>166</v>
      </c>
      <c r="E172" s="104" t="s">
        <v>580</v>
      </c>
      <c r="F172" s="105">
        <v>140.5</v>
      </c>
      <c r="G172" s="104"/>
      <c r="H172" s="104">
        <v>220</v>
      </c>
      <c r="I172" s="122">
        <v>220</v>
      </c>
      <c r="J172" s="123" t="s">
        <v>639</v>
      </c>
      <c r="K172" s="124">
        <f>H172-F172</f>
        <v>79.5</v>
      </c>
      <c r="L172" s="125">
        <f>K172/F172</f>
        <v>0.5658362989323843</v>
      </c>
      <c r="M172" s="126" t="s">
        <v>556</v>
      </c>
      <c r="N172" s="127">
        <v>42864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83</v>
      </c>
      <c r="B173" s="102">
        <v>42786</v>
      </c>
      <c r="C173" s="102"/>
      <c r="D173" s="103" t="s">
        <v>723</v>
      </c>
      <c r="E173" s="104" t="s">
        <v>580</v>
      </c>
      <c r="F173" s="105">
        <v>202.5</v>
      </c>
      <c r="G173" s="104"/>
      <c r="H173" s="104">
        <v>234</v>
      </c>
      <c r="I173" s="122">
        <v>234</v>
      </c>
      <c r="J173" s="123" t="s">
        <v>639</v>
      </c>
      <c r="K173" s="124">
        <v>31.5</v>
      </c>
      <c r="L173" s="125">
        <v>0.155555555555556</v>
      </c>
      <c r="M173" s="126" t="s">
        <v>556</v>
      </c>
      <c r="N173" s="127">
        <v>42836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84</v>
      </c>
      <c r="B174" s="102">
        <v>42818</v>
      </c>
      <c r="C174" s="102"/>
      <c r="D174" s="103" t="s">
        <v>517</v>
      </c>
      <c r="E174" s="104" t="s">
        <v>580</v>
      </c>
      <c r="F174" s="105">
        <v>300.5</v>
      </c>
      <c r="G174" s="104"/>
      <c r="H174" s="104">
        <v>417.5</v>
      </c>
      <c r="I174" s="122">
        <v>420</v>
      </c>
      <c r="J174" s="123" t="s">
        <v>681</v>
      </c>
      <c r="K174" s="124">
        <f>H174-F174</f>
        <v>117</v>
      </c>
      <c r="L174" s="125">
        <f>K174/F174</f>
        <v>0.38935108153078202</v>
      </c>
      <c r="M174" s="126" t="s">
        <v>556</v>
      </c>
      <c r="N174" s="127">
        <v>43070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85</v>
      </c>
      <c r="B175" s="102">
        <v>42818</v>
      </c>
      <c r="C175" s="102"/>
      <c r="D175" s="103" t="s">
        <v>719</v>
      </c>
      <c r="E175" s="104" t="s">
        <v>580</v>
      </c>
      <c r="F175" s="105">
        <v>850</v>
      </c>
      <c r="G175" s="104"/>
      <c r="H175" s="104">
        <v>1042.5</v>
      </c>
      <c r="I175" s="122">
        <v>1023</v>
      </c>
      <c r="J175" s="123" t="s">
        <v>724</v>
      </c>
      <c r="K175" s="124">
        <v>192.5</v>
      </c>
      <c r="L175" s="125">
        <v>0.22647058823529401</v>
      </c>
      <c r="M175" s="126" t="s">
        <v>556</v>
      </c>
      <c r="N175" s="127">
        <v>42830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86</v>
      </c>
      <c r="B176" s="102">
        <v>42830</v>
      </c>
      <c r="C176" s="102"/>
      <c r="D176" s="103" t="s">
        <v>471</v>
      </c>
      <c r="E176" s="104" t="s">
        <v>580</v>
      </c>
      <c r="F176" s="105">
        <v>785</v>
      </c>
      <c r="G176" s="104"/>
      <c r="H176" s="104">
        <v>930</v>
      </c>
      <c r="I176" s="122">
        <v>920</v>
      </c>
      <c r="J176" s="123" t="s">
        <v>682</v>
      </c>
      <c r="K176" s="124">
        <f>H176-F176</f>
        <v>145</v>
      </c>
      <c r="L176" s="125">
        <f>K176/F176</f>
        <v>0.18471337579617833</v>
      </c>
      <c r="M176" s="126" t="s">
        <v>556</v>
      </c>
      <c r="N176" s="127">
        <v>42976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5">
        <v>87</v>
      </c>
      <c r="B177" s="106">
        <v>42831</v>
      </c>
      <c r="C177" s="106"/>
      <c r="D177" s="107" t="s">
        <v>725</v>
      </c>
      <c r="E177" s="108" t="s">
        <v>580</v>
      </c>
      <c r="F177" s="109">
        <v>40</v>
      </c>
      <c r="G177" s="109"/>
      <c r="H177" s="110">
        <v>13.1</v>
      </c>
      <c r="I177" s="128">
        <v>60</v>
      </c>
      <c r="J177" s="134" t="s">
        <v>726</v>
      </c>
      <c r="K177" s="130">
        <v>-26.9</v>
      </c>
      <c r="L177" s="131">
        <v>-0.67249999999999999</v>
      </c>
      <c r="M177" s="132" t="s">
        <v>620</v>
      </c>
      <c r="N177" s="133">
        <v>43138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88</v>
      </c>
      <c r="B178" s="102">
        <v>42837</v>
      </c>
      <c r="C178" s="102"/>
      <c r="D178" s="103" t="s">
        <v>87</v>
      </c>
      <c r="E178" s="104" t="s">
        <v>580</v>
      </c>
      <c r="F178" s="105">
        <v>289.5</v>
      </c>
      <c r="G178" s="104"/>
      <c r="H178" s="104">
        <v>354</v>
      </c>
      <c r="I178" s="122">
        <v>360</v>
      </c>
      <c r="J178" s="123" t="s">
        <v>683</v>
      </c>
      <c r="K178" s="124">
        <f t="shared" ref="K178:K186" si="48">H178-F178</f>
        <v>64.5</v>
      </c>
      <c r="L178" s="125">
        <f t="shared" ref="L178:L186" si="49">K178/F178</f>
        <v>0.22279792746113988</v>
      </c>
      <c r="M178" s="126" t="s">
        <v>556</v>
      </c>
      <c r="N178" s="127">
        <v>43040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89</v>
      </c>
      <c r="B179" s="102">
        <v>42845</v>
      </c>
      <c r="C179" s="102"/>
      <c r="D179" s="103" t="s">
        <v>416</v>
      </c>
      <c r="E179" s="104" t="s">
        <v>580</v>
      </c>
      <c r="F179" s="105">
        <v>700</v>
      </c>
      <c r="G179" s="104"/>
      <c r="H179" s="104">
        <v>840</v>
      </c>
      <c r="I179" s="122">
        <v>840</v>
      </c>
      <c r="J179" s="123" t="s">
        <v>684</v>
      </c>
      <c r="K179" s="124">
        <f t="shared" si="48"/>
        <v>140</v>
      </c>
      <c r="L179" s="125">
        <f t="shared" si="49"/>
        <v>0.2</v>
      </c>
      <c r="M179" s="126" t="s">
        <v>556</v>
      </c>
      <c r="N179" s="127">
        <v>42893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90</v>
      </c>
      <c r="B180" s="102">
        <v>42887</v>
      </c>
      <c r="C180" s="102"/>
      <c r="D180" s="144" t="s">
        <v>353</v>
      </c>
      <c r="E180" s="104" t="s">
        <v>580</v>
      </c>
      <c r="F180" s="105">
        <v>130</v>
      </c>
      <c r="G180" s="104"/>
      <c r="H180" s="104">
        <v>144.25</v>
      </c>
      <c r="I180" s="122">
        <v>170</v>
      </c>
      <c r="J180" s="123" t="s">
        <v>685</v>
      </c>
      <c r="K180" s="124">
        <f t="shared" si="48"/>
        <v>14.25</v>
      </c>
      <c r="L180" s="125">
        <f t="shared" si="49"/>
        <v>0.10961538461538461</v>
      </c>
      <c r="M180" s="126" t="s">
        <v>556</v>
      </c>
      <c r="N180" s="127">
        <v>43675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91</v>
      </c>
      <c r="B181" s="102">
        <v>42901</v>
      </c>
      <c r="C181" s="102"/>
      <c r="D181" s="144" t="s">
        <v>686</v>
      </c>
      <c r="E181" s="104" t="s">
        <v>580</v>
      </c>
      <c r="F181" s="105">
        <v>214.5</v>
      </c>
      <c r="G181" s="104"/>
      <c r="H181" s="104">
        <v>262</v>
      </c>
      <c r="I181" s="122">
        <v>262</v>
      </c>
      <c r="J181" s="123" t="s">
        <v>687</v>
      </c>
      <c r="K181" s="124">
        <f t="shared" si="48"/>
        <v>47.5</v>
      </c>
      <c r="L181" s="125">
        <f t="shared" si="49"/>
        <v>0.22144522144522144</v>
      </c>
      <c r="M181" s="126" t="s">
        <v>556</v>
      </c>
      <c r="N181" s="127">
        <v>42977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6">
        <v>92</v>
      </c>
      <c r="B182" s="150">
        <v>42933</v>
      </c>
      <c r="C182" s="150"/>
      <c r="D182" s="151" t="s">
        <v>688</v>
      </c>
      <c r="E182" s="152" t="s">
        <v>580</v>
      </c>
      <c r="F182" s="153">
        <v>370</v>
      </c>
      <c r="G182" s="152"/>
      <c r="H182" s="152">
        <v>447.5</v>
      </c>
      <c r="I182" s="174">
        <v>450</v>
      </c>
      <c r="J182" s="218" t="s">
        <v>639</v>
      </c>
      <c r="K182" s="124">
        <f t="shared" si="48"/>
        <v>77.5</v>
      </c>
      <c r="L182" s="176">
        <f t="shared" si="49"/>
        <v>0.20945945945945946</v>
      </c>
      <c r="M182" s="177" t="s">
        <v>556</v>
      </c>
      <c r="N182" s="178">
        <v>43035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6">
        <v>93</v>
      </c>
      <c r="B183" s="150">
        <v>42943</v>
      </c>
      <c r="C183" s="150"/>
      <c r="D183" s="151" t="s">
        <v>164</v>
      </c>
      <c r="E183" s="152" t="s">
        <v>580</v>
      </c>
      <c r="F183" s="153">
        <v>657.5</v>
      </c>
      <c r="G183" s="152"/>
      <c r="H183" s="152">
        <v>825</v>
      </c>
      <c r="I183" s="174">
        <v>820</v>
      </c>
      <c r="J183" s="218" t="s">
        <v>639</v>
      </c>
      <c r="K183" s="124">
        <f t="shared" si="48"/>
        <v>167.5</v>
      </c>
      <c r="L183" s="176">
        <f t="shared" si="49"/>
        <v>0.25475285171102663</v>
      </c>
      <c r="M183" s="177" t="s">
        <v>556</v>
      </c>
      <c r="N183" s="178">
        <v>43090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94</v>
      </c>
      <c r="B184" s="102">
        <v>42964</v>
      </c>
      <c r="C184" s="102"/>
      <c r="D184" s="103" t="s">
        <v>357</v>
      </c>
      <c r="E184" s="104" t="s">
        <v>580</v>
      </c>
      <c r="F184" s="105">
        <v>605</v>
      </c>
      <c r="G184" s="104"/>
      <c r="H184" s="104">
        <v>750</v>
      </c>
      <c r="I184" s="122">
        <v>750</v>
      </c>
      <c r="J184" s="123" t="s">
        <v>682</v>
      </c>
      <c r="K184" s="124">
        <f t="shared" si="48"/>
        <v>145</v>
      </c>
      <c r="L184" s="125">
        <f t="shared" si="49"/>
        <v>0.23966942148760331</v>
      </c>
      <c r="M184" s="126" t="s">
        <v>556</v>
      </c>
      <c r="N184" s="127">
        <v>43027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341">
        <v>95</v>
      </c>
      <c r="B185" s="145">
        <v>42979</v>
      </c>
      <c r="C185" s="145"/>
      <c r="D185" s="146" t="s">
        <v>475</v>
      </c>
      <c r="E185" s="147" t="s">
        <v>580</v>
      </c>
      <c r="F185" s="148">
        <v>255</v>
      </c>
      <c r="G185" s="149"/>
      <c r="H185" s="149">
        <v>217.25</v>
      </c>
      <c r="I185" s="149">
        <v>320</v>
      </c>
      <c r="J185" s="171" t="s">
        <v>689</v>
      </c>
      <c r="K185" s="130">
        <f t="shared" si="48"/>
        <v>-37.75</v>
      </c>
      <c r="L185" s="172">
        <f t="shared" si="49"/>
        <v>-0.14803921568627451</v>
      </c>
      <c r="M185" s="132" t="s">
        <v>620</v>
      </c>
      <c r="N185" s="173">
        <v>43661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96</v>
      </c>
      <c r="B186" s="102">
        <v>42997</v>
      </c>
      <c r="C186" s="102"/>
      <c r="D186" s="103" t="s">
        <v>690</v>
      </c>
      <c r="E186" s="104" t="s">
        <v>580</v>
      </c>
      <c r="F186" s="105">
        <v>215</v>
      </c>
      <c r="G186" s="104"/>
      <c r="H186" s="104">
        <v>258</v>
      </c>
      <c r="I186" s="122">
        <v>258</v>
      </c>
      <c r="J186" s="123" t="s">
        <v>639</v>
      </c>
      <c r="K186" s="124">
        <f t="shared" si="48"/>
        <v>43</v>
      </c>
      <c r="L186" s="125">
        <f t="shared" si="49"/>
        <v>0.2</v>
      </c>
      <c r="M186" s="126" t="s">
        <v>556</v>
      </c>
      <c r="N186" s="127">
        <v>43040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97</v>
      </c>
      <c r="B187" s="102">
        <v>42997</v>
      </c>
      <c r="C187" s="102"/>
      <c r="D187" s="103" t="s">
        <v>690</v>
      </c>
      <c r="E187" s="104" t="s">
        <v>580</v>
      </c>
      <c r="F187" s="105">
        <v>215</v>
      </c>
      <c r="G187" s="104"/>
      <c r="H187" s="104">
        <v>258</v>
      </c>
      <c r="I187" s="122">
        <v>258</v>
      </c>
      <c r="J187" s="218" t="s">
        <v>639</v>
      </c>
      <c r="K187" s="124">
        <v>43</v>
      </c>
      <c r="L187" s="125">
        <v>0.2</v>
      </c>
      <c r="M187" s="126" t="s">
        <v>556</v>
      </c>
      <c r="N187" s="127">
        <v>43040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7">
        <v>98</v>
      </c>
      <c r="B188" s="198">
        <v>42998</v>
      </c>
      <c r="C188" s="198"/>
      <c r="D188" s="350" t="s">
        <v>780</v>
      </c>
      <c r="E188" s="199" t="s">
        <v>580</v>
      </c>
      <c r="F188" s="200">
        <v>75</v>
      </c>
      <c r="G188" s="199"/>
      <c r="H188" s="199">
        <v>90</v>
      </c>
      <c r="I188" s="219">
        <v>90</v>
      </c>
      <c r="J188" s="123" t="s">
        <v>691</v>
      </c>
      <c r="K188" s="124">
        <f t="shared" ref="K188:K193" si="50">H188-F188</f>
        <v>15</v>
      </c>
      <c r="L188" s="125">
        <f t="shared" ref="L188:L193" si="51">K188/F188</f>
        <v>0.2</v>
      </c>
      <c r="M188" s="126" t="s">
        <v>556</v>
      </c>
      <c r="N188" s="127">
        <v>43019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6">
        <v>99</v>
      </c>
      <c r="B189" s="150">
        <v>43011</v>
      </c>
      <c r="C189" s="150"/>
      <c r="D189" s="151" t="s">
        <v>692</v>
      </c>
      <c r="E189" s="152" t="s">
        <v>580</v>
      </c>
      <c r="F189" s="153">
        <v>315</v>
      </c>
      <c r="G189" s="152"/>
      <c r="H189" s="152">
        <v>392</v>
      </c>
      <c r="I189" s="174">
        <v>384</v>
      </c>
      <c r="J189" s="218" t="s">
        <v>693</v>
      </c>
      <c r="K189" s="124">
        <f t="shared" si="50"/>
        <v>77</v>
      </c>
      <c r="L189" s="176">
        <f t="shared" si="51"/>
        <v>0.24444444444444444</v>
      </c>
      <c r="M189" s="177" t="s">
        <v>556</v>
      </c>
      <c r="N189" s="178">
        <v>43017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6">
        <v>100</v>
      </c>
      <c r="B190" s="150">
        <v>43013</v>
      </c>
      <c r="C190" s="150"/>
      <c r="D190" s="151" t="s">
        <v>694</v>
      </c>
      <c r="E190" s="152" t="s">
        <v>580</v>
      </c>
      <c r="F190" s="153">
        <v>145</v>
      </c>
      <c r="G190" s="152"/>
      <c r="H190" s="152">
        <v>179</v>
      </c>
      <c r="I190" s="174">
        <v>180</v>
      </c>
      <c r="J190" s="218" t="s">
        <v>570</v>
      </c>
      <c r="K190" s="124">
        <f t="shared" si="50"/>
        <v>34</v>
      </c>
      <c r="L190" s="176">
        <f t="shared" si="51"/>
        <v>0.23448275862068965</v>
      </c>
      <c r="M190" s="177" t="s">
        <v>556</v>
      </c>
      <c r="N190" s="178">
        <v>43025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6">
        <v>101</v>
      </c>
      <c r="B191" s="150">
        <v>43014</v>
      </c>
      <c r="C191" s="150"/>
      <c r="D191" s="151" t="s">
        <v>330</v>
      </c>
      <c r="E191" s="152" t="s">
        <v>580</v>
      </c>
      <c r="F191" s="153">
        <v>256</v>
      </c>
      <c r="G191" s="152"/>
      <c r="H191" s="152">
        <v>323</v>
      </c>
      <c r="I191" s="174">
        <v>320</v>
      </c>
      <c r="J191" s="218" t="s">
        <v>639</v>
      </c>
      <c r="K191" s="124">
        <f t="shared" si="50"/>
        <v>67</v>
      </c>
      <c r="L191" s="176">
        <f t="shared" si="51"/>
        <v>0.26171875</v>
      </c>
      <c r="M191" s="177" t="s">
        <v>556</v>
      </c>
      <c r="N191" s="178">
        <v>43067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6">
        <v>102</v>
      </c>
      <c r="B192" s="150">
        <v>43017</v>
      </c>
      <c r="C192" s="150"/>
      <c r="D192" s="151" t="s">
        <v>350</v>
      </c>
      <c r="E192" s="152" t="s">
        <v>580</v>
      </c>
      <c r="F192" s="153">
        <v>137.5</v>
      </c>
      <c r="G192" s="152"/>
      <c r="H192" s="152">
        <v>184</v>
      </c>
      <c r="I192" s="174">
        <v>183</v>
      </c>
      <c r="J192" s="175" t="s">
        <v>695</v>
      </c>
      <c r="K192" s="124">
        <f t="shared" si="50"/>
        <v>46.5</v>
      </c>
      <c r="L192" s="176">
        <f t="shared" si="51"/>
        <v>0.33818181818181819</v>
      </c>
      <c r="M192" s="177" t="s">
        <v>556</v>
      </c>
      <c r="N192" s="178">
        <v>43108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6">
        <v>103</v>
      </c>
      <c r="B193" s="150">
        <v>43018</v>
      </c>
      <c r="C193" s="150"/>
      <c r="D193" s="151" t="s">
        <v>696</v>
      </c>
      <c r="E193" s="152" t="s">
        <v>580</v>
      </c>
      <c r="F193" s="153">
        <v>125.5</v>
      </c>
      <c r="G193" s="152"/>
      <c r="H193" s="152">
        <v>158</v>
      </c>
      <c r="I193" s="174">
        <v>155</v>
      </c>
      <c r="J193" s="175" t="s">
        <v>697</v>
      </c>
      <c r="K193" s="124">
        <f t="shared" si="50"/>
        <v>32.5</v>
      </c>
      <c r="L193" s="176">
        <f t="shared" si="51"/>
        <v>0.25896414342629481</v>
      </c>
      <c r="M193" s="177" t="s">
        <v>556</v>
      </c>
      <c r="N193" s="178">
        <v>43067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6">
        <v>104</v>
      </c>
      <c r="B194" s="150">
        <v>43018</v>
      </c>
      <c r="C194" s="150"/>
      <c r="D194" s="151" t="s">
        <v>727</v>
      </c>
      <c r="E194" s="152" t="s">
        <v>580</v>
      </c>
      <c r="F194" s="153">
        <v>895</v>
      </c>
      <c r="G194" s="152"/>
      <c r="H194" s="152">
        <v>1122.5</v>
      </c>
      <c r="I194" s="174">
        <v>1078</v>
      </c>
      <c r="J194" s="175" t="s">
        <v>728</v>
      </c>
      <c r="K194" s="124">
        <v>227.5</v>
      </c>
      <c r="L194" s="176">
        <v>0.25418994413407803</v>
      </c>
      <c r="M194" s="177" t="s">
        <v>556</v>
      </c>
      <c r="N194" s="178">
        <v>43117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6">
        <v>105</v>
      </c>
      <c r="B195" s="150">
        <v>43020</v>
      </c>
      <c r="C195" s="150"/>
      <c r="D195" s="151" t="s">
        <v>338</v>
      </c>
      <c r="E195" s="152" t="s">
        <v>580</v>
      </c>
      <c r="F195" s="153">
        <v>525</v>
      </c>
      <c r="G195" s="152"/>
      <c r="H195" s="152">
        <v>629</v>
      </c>
      <c r="I195" s="174">
        <v>629</v>
      </c>
      <c r="J195" s="218" t="s">
        <v>639</v>
      </c>
      <c r="K195" s="124">
        <v>104</v>
      </c>
      <c r="L195" s="176">
        <v>0.19809523809523799</v>
      </c>
      <c r="M195" s="177" t="s">
        <v>556</v>
      </c>
      <c r="N195" s="178">
        <v>43119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6">
        <v>106</v>
      </c>
      <c r="B196" s="150">
        <v>43046</v>
      </c>
      <c r="C196" s="150"/>
      <c r="D196" s="151" t="s">
        <v>379</v>
      </c>
      <c r="E196" s="152" t="s">
        <v>580</v>
      </c>
      <c r="F196" s="153">
        <v>740</v>
      </c>
      <c r="G196" s="152"/>
      <c r="H196" s="152">
        <v>892.5</v>
      </c>
      <c r="I196" s="174">
        <v>900</v>
      </c>
      <c r="J196" s="175" t="s">
        <v>698</v>
      </c>
      <c r="K196" s="124">
        <f>H196-F196</f>
        <v>152.5</v>
      </c>
      <c r="L196" s="176">
        <f>K196/F196</f>
        <v>0.20608108108108109</v>
      </c>
      <c r="M196" s="177" t="s">
        <v>556</v>
      </c>
      <c r="N196" s="178">
        <v>43052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107</v>
      </c>
      <c r="B197" s="102">
        <v>43073</v>
      </c>
      <c r="C197" s="102"/>
      <c r="D197" s="103" t="s">
        <v>699</v>
      </c>
      <c r="E197" s="104" t="s">
        <v>580</v>
      </c>
      <c r="F197" s="105">
        <v>118.5</v>
      </c>
      <c r="G197" s="104"/>
      <c r="H197" s="104">
        <v>143.5</v>
      </c>
      <c r="I197" s="122">
        <v>145</v>
      </c>
      <c r="J197" s="137" t="s">
        <v>700</v>
      </c>
      <c r="K197" s="124">
        <f>H197-F197</f>
        <v>25</v>
      </c>
      <c r="L197" s="125">
        <f>K197/F197</f>
        <v>0.2109704641350211</v>
      </c>
      <c r="M197" s="126" t="s">
        <v>556</v>
      </c>
      <c r="N197" s="127">
        <v>43097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5">
        <v>108</v>
      </c>
      <c r="B198" s="106">
        <v>43090</v>
      </c>
      <c r="C198" s="106"/>
      <c r="D198" s="154" t="s">
        <v>420</v>
      </c>
      <c r="E198" s="108" t="s">
        <v>580</v>
      </c>
      <c r="F198" s="109">
        <v>715</v>
      </c>
      <c r="G198" s="109"/>
      <c r="H198" s="110">
        <v>500</v>
      </c>
      <c r="I198" s="128">
        <v>872</v>
      </c>
      <c r="J198" s="134" t="s">
        <v>701</v>
      </c>
      <c r="K198" s="130">
        <f>H198-F198</f>
        <v>-215</v>
      </c>
      <c r="L198" s="131">
        <f>K198/F198</f>
        <v>-0.30069930069930068</v>
      </c>
      <c r="M198" s="132" t="s">
        <v>620</v>
      </c>
      <c r="N198" s="133">
        <v>43670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109</v>
      </c>
      <c r="B199" s="102">
        <v>43098</v>
      </c>
      <c r="C199" s="102"/>
      <c r="D199" s="103" t="s">
        <v>692</v>
      </c>
      <c r="E199" s="104" t="s">
        <v>580</v>
      </c>
      <c r="F199" s="105">
        <v>435</v>
      </c>
      <c r="G199" s="104"/>
      <c r="H199" s="104">
        <v>542.5</v>
      </c>
      <c r="I199" s="122">
        <v>539</v>
      </c>
      <c r="J199" s="137" t="s">
        <v>639</v>
      </c>
      <c r="K199" s="124">
        <v>107.5</v>
      </c>
      <c r="L199" s="125">
        <v>0.247126436781609</v>
      </c>
      <c r="M199" s="126" t="s">
        <v>556</v>
      </c>
      <c r="N199" s="127">
        <v>43206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110</v>
      </c>
      <c r="B200" s="102">
        <v>43098</v>
      </c>
      <c r="C200" s="102"/>
      <c r="D200" s="103" t="s">
        <v>530</v>
      </c>
      <c r="E200" s="104" t="s">
        <v>580</v>
      </c>
      <c r="F200" s="105">
        <v>885</v>
      </c>
      <c r="G200" s="104"/>
      <c r="H200" s="104">
        <v>1090</v>
      </c>
      <c r="I200" s="122">
        <v>1084</v>
      </c>
      <c r="J200" s="137" t="s">
        <v>639</v>
      </c>
      <c r="K200" s="124">
        <v>205</v>
      </c>
      <c r="L200" s="125">
        <v>0.23163841807909599</v>
      </c>
      <c r="M200" s="126" t="s">
        <v>556</v>
      </c>
      <c r="N200" s="127">
        <v>43213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342">
        <v>111</v>
      </c>
      <c r="B201" s="328">
        <v>43192</v>
      </c>
      <c r="C201" s="328"/>
      <c r="D201" s="112" t="s">
        <v>709</v>
      </c>
      <c r="E201" s="330" t="s">
        <v>580</v>
      </c>
      <c r="F201" s="332">
        <v>478.5</v>
      </c>
      <c r="G201" s="330"/>
      <c r="H201" s="330">
        <v>442</v>
      </c>
      <c r="I201" s="334">
        <v>613</v>
      </c>
      <c r="J201" s="359" t="s">
        <v>797</v>
      </c>
      <c r="K201" s="130">
        <f>H201-F201</f>
        <v>-36.5</v>
      </c>
      <c r="L201" s="131">
        <f>K201/F201</f>
        <v>-7.6280041797283177E-2</v>
      </c>
      <c r="M201" s="132" t="s">
        <v>620</v>
      </c>
      <c r="N201" s="133">
        <v>43762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5">
        <v>112</v>
      </c>
      <c r="B202" s="106">
        <v>43194</v>
      </c>
      <c r="C202" s="106"/>
      <c r="D202" s="349" t="s">
        <v>779</v>
      </c>
      <c r="E202" s="108" t="s">
        <v>580</v>
      </c>
      <c r="F202" s="109">
        <f>141.5-7.3</f>
        <v>134.19999999999999</v>
      </c>
      <c r="G202" s="109"/>
      <c r="H202" s="110">
        <v>77</v>
      </c>
      <c r="I202" s="128">
        <v>180</v>
      </c>
      <c r="J202" s="359" t="s">
        <v>796</v>
      </c>
      <c r="K202" s="130">
        <f>H202-F202</f>
        <v>-57.199999999999989</v>
      </c>
      <c r="L202" s="131">
        <f>K202/F202</f>
        <v>-0.42622950819672129</v>
      </c>
      <c r="M202" s="132" t="s">
        <v>620</v>
      </c>
      <c r="N202" s="133">
        <v>43522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5">
        <v>113</v>
      </c>
      <c r="B203" s="106">
        <v>43209</v>
      </c>
      <c r="C203" s="106"/>
      <c r="D203" s="107" t="s">
        <v>702</v>
      </c>
      <c r="E203" s="108" t="s">
        <v>580</v>
      </c>
      <c r="F203" s="109">
        <v>430</v>
      </c>
      <c r="G203" s="109"/>
      <c r="H203" s="110">
        <v>220</v>
      </c>
      <c r="I203" s="128">
        <v>537</v>
      </c>
      <c r="J203" s="134" t="s">
        <v>703</v>
      </c>
      <c r="K203" s="130">
        <f>H203-F203</f>
        <v>-210</v>
      </c>
      <c r="L203" s="131">
        <f>K203/F203</f>
        <v>-0.48837209302325579</v>
      </c>
      <c r="M203" s="132" t="s">
        <v>620</v>
      </c>
      <c r="N203" s="133">
        <v>43252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343">
        <v>114</v>
      </c>
      <c r="B204" s="155">
        <v>43220</v>
      </c>
      <c r="C204" s="155"/>
      <c r="D204" s="156" t="s">
        <v>380</v>
      </c>
      <c r="E204" s="157" t="s">
        <v>580</v>
      </c>
      <c r="F204" s="159">
        <v>153.5</v>
      </c>
      <c r="G204" s="159"/>
      <c r="H204" s="159">
        <v>196</v>
      </c>
      <c r="I204" s="159">
        <v>196</v>
      </c>
      <c r="J204" s="336" t="s">
        <v>813</v>
      </c>
      <c r="K204" s="179">
        <f>H204-F204</f>
        <v>42.5</v>
      </c>
      <c r="L204" s="180">
        <f>K204/F204</f>
        <v>0.27687296416938112</v>
      </c>
      <c r="M204" s="158" t="s">
        <v>556</v>
      </c>
      <c r="N204" s="181">
        <v>43605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5">
        <v>115</v>
      </c>
      <c r="B205" s="106">
        <v>43306</v>
      </c>
      <c r="C205" s="106"/>
      <c r="D205" s="107" t="s">
        <v>725</v>
      </c>
      <c r="E205" s="108" t="s">
        <v>580</v>
      </c>
      <c r="F205" s="109">
        <v>27.5</v>
      </c>
      <c r="G205" s="109"/>
      <c r="H205" s="110">
        <v>13.1</v>
      </c>
      <c r="I205" s="128">
        <v>60</v>
      </c>
      <c r="J205" s="134" t="s">
        <v>729</v>
      </c>
      <c r="K205" s="130">
        <v>-14.4</v>
      </c>
      <c r="L205" s="131">
        <v>-0.52363636363636401</v>
      </c>
      <c r="M205" s="132" t="s">
        <v>620</v>
      </c>
      <c r="N205" s="133">
        <v>43138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342">
        <v>116</v>
      </c>
      <c r="B206" s="328">
        <v>43318</v>
      </c>
      <c r="C206" s="328"/>
      <c r="D206" s="112" t="s">
        <v>704</v>
      </c>
      <c r="E206" s="330" t="s">
        <v>580</v>
      </c>
      <c r="F206" s="330">
        <v>148.5</v>
      </c>
      <c r="G206" s="330"/>
      <c r="H206" s="330">
        <v>102</v>
      </c>
      <c r="I206" s="334">
        <v>182</v>
      </c>
      <c r="J206" s="134" t="s">
        <v>812</v>
      </c>
      <c r="K206" s="130">
        <f>H206-F206</f>
        <v>-46.5</v>
      </c>
      <c r="L206" s="131">
        <f>K206/F206</f>
        <v>-0.31313131313131315</v>
      </c>
      <c r="M206" s="132" t="s">
        <v>620</v>
      </c>
      <c r="N206" s="133">
        <v>43661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117</v>
      </c>
      <c r="B207" s="102">
        <v>43335</v>
      </c>
      <c r="C207" s="102"/>
      <c r="D207" s="103" t="s">
        <v>730</v>
      </c>
      <c r="E207" s="104" t="s">
        <v>580</v>
      </c>
      <c r="F207" s="152">
        <v>285</v>
      </c>
      <c r="G207" s="104"/>
      <c r="H207" s="104">
        <v>355</v>
      </c>
      <c r="I207" s="122">
        <v>364</v>
      </c>
      <c r="J207" s="137" t="s">
        <v>731</v>
      </c>
      <c r="K207" s="124">
        <v>70</v>
      </c>
      <c r="L207" s="125">
        <v>0.24561403508771901</v>
      </c>
      <c r="M207" s="126" t="s">
        <v>556</v>
      </c>
      <c r="N207" s="127">
        <v>43455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118</v>
      </c>
      <c r="B208" s="102">
        <v>43341</v>
      </c>
      <c r="C208" s="102"/>
      <c r="D208" s="103" t="s">
        <v>370</v>
      </c>
      <c r="E208" s="104" t="s">
        <v>580</v>
      </c>
      <c r="F208" s="152">
        <v>525</v>
      </c>
      <c r="G208" s="104"/>
      <c r="H208" s="104">
        <v>585</v>
      </c>
      <c r="I208" s="122">
        <v>635</v>
      </c>
      <c r="J208" s="137" t="s">
        <v>705</v>
      </c>
      <c r="K208" s="124">
        <f t="shared" ref="K208:K220" si="52">H208-F208</f>
        <v>60</v>
      </c>
      <c r="L208" s="125">
        <f t="shared" ref="L208:L220" si="53">K208/F208</f>
        <v>0.11428571428571428</v>
      </c>
      <c r="M208" s="126" t="s">
        <v>556</v>
      </c>
      <c r="N208" s="127">
        <v>43662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119</v>
      </c>
      <c r="B209" s="102">
        <v>43395</v>
      </c>
      <c r="C209" s="102"/>
      <c r="D209" s="103" t="s">
        <v>357</v>
      </c>
      <c r="E209" s="104" t="s">
        <v>580</v>
      </c>
      <c r="F209" s="152">
        <v>475</v>
      </c>
      <c r="G209" s="104"/>
      <c r="H209" s="104">
        <v>574</v>
      </c>
      <c r="I209" s="122">
        <v>570</v>
      </c>
      <c r="J209" s="137" t="s">
        <v>639</v>
      </c>
      <c r="K209" s="124">
        <f t="shared" si="52"/>
        <v>99</v>
      </c>
      <c r="L209" s="125">
        <f t="shared" si="53"/>
        <v>0.20842105263157895</v>
      </c>
      <c r="M209" s="126" t="s">
        <v>556</v>
      </c>
      <c r="N209" s="127">
        <v>43403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6">
        <v>120</v>
      </c>
      <c r="B210" s="150">
        <v>43397</v>
      </c>
      <c r="C210" s="150"/>
      <c r="D210" s="376" t="s">
        <v>377</v>
      </c>
      <c r="E210" s="152" t="s">
        <v>580</v>
      </c>
      <c r="F210" s="152">
        <v>707.5</v>
      </c>
      <c r="G210" s="152"/>
      <c r="H210" s="152">
        <v>872</v>
      </c>
      <c r="I210" s="174">
        <v>872</v>
      </c>
      <c r="J210" s="175" t="s">
        <v>639</v>
      </c>
      <c r="K210" s="124">
        <f t="shared" si="52"/>
        <v>164.5</v>
      </c>
      <c r="L210" s="176">
        <f t="shared" si="53"/>
        <v>0.23250883392226149</v>
      </c>
      <c r="M210" s="177" t="s">
        <v>556</v>
      </c>
      <c r="N210" s="178">
        <v>43482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6">
        <v>121</v>
      </c>
      <c r="B211" s="150">
        <v>43398</v>
      </c>
      <c r="C211" s="150"/>
      <c r="D211" s="376" t="s">
        <v>339</v>
      </c>
      <c r="E211" s="152" t="s">
        <v>580</v>
      </c>
      <c r="F211" s="152">
        <v>162</v>
      </c>
      <c r="G211" s="152"/>
      <c r="H211" s="152">
        <v>204</v>
      </c>
      <c r="I211" s="174">
        <v>209</v>
      </c>
      <c r="J211" s="175" t="s">
        <v>811</v>
      </c>
      <c r="K211" s="124">
        <f t="shared" si="52"/>
        <v>42</v>
      </c>
      <c r="L211" s="176">
        <f t="shared" si="53"/>
        <v>0.25925925925925924</v>
      </c>
      <c r="M211" s="177" t="s">
        <v>556</v>
      </c>
      <c r="N211" s="178">
        <v>43539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7">
        <v>122</v>
      </c>
      <c r="B212" s="198">
        <v>43399</v>
      </c>
      <c r="C212" s="198"/>
      <c r="D212" s="151" t="s">
        <v>465</v>
      </c>
      <c r="E212" s="199" t="s">
        <v>580</v>
      </c>
      <c r="F212" s="199">
        <v>240</v>
      </c>
      <c r="G212" s="199"/>
      <c r="H212" s="199">
        <v>297</v>
      </c>
      <c r="I212" s="219">
        <v>297</v>
      </c>
      <c r="J212" s="175" t="s">
        <v>639</v>
      </c>
      <c r="K212" s="220">
        <f t="shared" si="52"/>
        <v>57</v>
      </c>
      <c r="L212" s="221">
        <f t="shared" si="53"/>
        <v>0.23749999999999999</v>
      </c>
      <c r="M212" s="222" t="s">
        <v>556</v>
      </c>
      <c r="N212" s="223">
        <v>43417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123</v>
      </c>
      <c r="B213" s="102">
        <v>43439</v>
      </c>
      <c r="C213" s="102"/>
      <c r="D213" s="144" t="s">
        <v>706</v>
      </c>
      <c r="E213" s="104" t="s">
        <v>580</v>
      </c>
      <c r="F213" s="104">
        <v>202.5</v>
      </c>
      <c r="G213" s="104"/>
      <c r="H213" s="104">
        <v>255</v>
      </c>
      <c r="I213" s="122">
        <v>252</v>
      </c>
      <c r="J213" s="137" t="s">
        <v>639</v>
      </c>
      <c r="K213" s="124">
        <f t="shared" si="52"/>
        <v>52.5</v>
      </c>
      <c r="L213" s="125">
        <f t="shared" si="53"/>
        <v>0.25925925925925924</v>
      </c>
      <c r="M213" s="126" t="s">
        <v>556</v>
      </c>
      <c r="N213" s="127">
        <v>43542</v>
      </c>
      <c r="O213" s="54"/>
      <c r="P213" s="13"/>
      <c r="Q213" s="13"/>
      <c r="R213" s="90" t="s">
        <v>708</v>
      </c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7">
        <v>124</v>
      </c>
      <c r="B214" s="198">
        <v>43465</v>
      </c>
      <c r="C214" s="102"/>
      <c r="D214" s="376" t="s">
        <v>402</v>
      </c>
      <c r="E214" s="199" t="s">
        <v>580</v>
      </c>
      <c r="F214" s="199">
        <v>710</v>
      </c>
      <c r="G214" s="199"/>
      <c r="H214" s="199">
        <v>866</v>
      </c>
      <c r="I214" s="219">
        <v>866</v>
      </c>
      <c r="J214" s="175" t="s">
        <v>639</v>
      </c>
      <c r="K214" s="124">
        <f t="shared" si="52"/>
        <v>156</v>
      </c>
      <c r="L214" s="125">
        <f t="shared" si="53"/>
        <v>0.21971830985915494</v>
      </c>
      <c r="M214" s="126" t="s">
        <v>556</v>
      </c>
      <c r="N214" s="338">
        <v>43553</v>
      </c>
      <c r="O214" s="54"/>
      <c r="P214" s="13"/>
      <c r="Q214" s="13"/>
      <c r="R214" s="14" t="s">
        <v>708</v>
      </c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7">
        <v>125</v>
      </c>
      <c r="B215" s="198">
        <v>43522</v>
      </c>
      <c r="C215" s="198"/>
      <c r="D215" s="376" t="s">
        <v>139</v>
      </c>
      <c r="E215" s="199" t="s">
        <v>580</v>
      </c>
      <c r="F215" s="199">
        <v>337.25</v>
      </c>
      <c r="G215" s="199"/>
      <c r="H215" s="199">
        <v>398.5</v>
      </c>
      <c r="I215" s="219">
        <v>411</v>
      </c>
      <c r="J215" s="137" t="s">
        <v>810</v>
      </c>
      <c r="K215" s="124">
        <f t="shared" si="52"/>
        <v>61.25</v>
      </c>
      <c r="L215" s="125">
        <f t="shared" si="53"/>
        <v>0.1816160118606375</v>
      </c>
      <c r="M215" s="126" t="s">
        <v>556</v>
      </c>
      <c r="N215" s="338">
        <v>43760</v>
      </c>
      <c r="O215" s="54"/>
      <c r="P215" s="13"/>
      <c r="Q215" s="13"/>
      <c r="R215" s="90" t="s">
        <v>708</v>
      </c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344">
        <v>126</v>
      </c>
      <c r="B216" s="160">
        <v>43559</v>
      </c>
      <c r="C216" s="160"/>
      <c r="D216" s="161" t="s">
        <v>394</v>
      </c>
      <c r="E216" s="162" t="s">
        <v>580</v>
      </c>
      <c r="F216" s="162">
        <v>130</v>
      </c>
      <c r="G216" s="162"/>
      <c r="H216" s="162">
        <v>65</v>
      </c>
      <c r="I216" s="182">
        <v>158</v>
      </c>
      <c r="J216" s="134" t="s">
        <v>707</v>
      </c>
      <c r="K216" s="130">
        <f t="shared" si="52"/>
        <v>-65</v>
      </c>
      <c r="L216" s="131">
        <f t="shared" si="53"/>
        <v>-0.5</v>
      </c>
      <c r="M216" s="132" t="s">
        <v>620</v>
      </c>
      <c r="N216" s="133">
        <v>43726</v>
      </c>
      <c r="O216" s="54"/>
      <c r="P216" s="13"/>
      <c r="Q216" s="13"/>
      <c r="R216" s="14" t="s">
        <v>710</v>
      </c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45">
        <v>127</v>
      </c>
      <c r="B217" s="183">
        <v>43017</v>
      </c>
      <c r="C217" s="183"/>
      <c r="D217" s="184" t="s">
        <v>166</v>
      </c>
      <c r="E217" s="185" t="s">
        <v>580</v>
      </c>
      <c r="F217" s="186">
        <v>141.5</v>
      </c>
      <c r="G217" s="187"/>
      <c r="H217" s="187">
        <v>183.5</v>
      </c>
      <c r="I217" s="187">
        <v>210</v>
      </c>
      <c r="J217" s="208" t="s">
        <v>801</v>
      </c>
      <c r="K217" s="209">
        <f t="shared" si="52"/>
        <v>42</v>
      </c>
      <c r="L217" s="210">
        <f t="shared" si="53"/>
        <v>0.29681978798586572</v>
      </c>
      <c r="M217" s="186" t="s">
        <v>556</v>
      </c>
      <c r="N217" s="211">
        <v>43042</v>
      </c>
      <c r="O217" s="54"/>
      <c r="P217" s="13"/>
      <c r="Q217" s="13"/>
      <c r="R217" s="90" t="s">
        <v>710</v>
      </c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344">
        <v>128</v>
      </c>
      <c r="B218" s="160">
        <v>43074</v>
      </c>
      <c r="C218" s="160"/>
      <c r="D218" s="161" t="s">
        <v>295</v>
      </c>
      <c r="E218" s="162" t="s">
        <v>580</v>
      </c>
      <c r="F218" s="163">
        <v>172</v>
      </c>
      <c r="G218" s="162"/>
      <c r="H218" s="162">
        <v>155.25</v>
      </c>
      <c r="I218" s="182">
        <v>230</v>
      </c>
      <c r="J218" s="359" t="s">
        <v>794</v>
      </c>
      <c r="K218" s="130">
        <f t="shared" ref="K218" si="54">H218-F218</f>
        <v>-16.75</v>
      </c>
      <c r="L218" s="131">
        <f t="shared" ref="L218" si="55">K218/F218</f>
        <v>-9.7383720930232565E-2</v>
      </c>
      <c r="M218" s="132" t="s">
        <v>620</v>
      </c>
      <c r="N218" s="133">
        <v>43787</v>
      </c>
      <c r="O218" s="54"/>
      <c r="P218" s="13"/>
      <c r="Q218" s="13"/>
      <c r="R218" s="14" t="s">
        <v>710</v>
      </c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345">
        <v>129</v>
      </c>
      <c r="B219" s="183">
        <v>43398</v>
      </c>
      <c r="C219" s="183"/>
      <c r="D219" s="184" t="s">
        <v>103</v>
      </c>
      <c r="E219" s="185" t="s">
        <v>580</v>
      </c>
      <c r="F219" s="187">
        <v>698.5</v>
      </c>
      <c r="G219" s="187"/>
      <c r="H219" s="187">
        <v>850</v>
      </c>
      <c r="I219" s="187">
        <v>890</v>
      </c>
      <c r="J219" s="212" t="s">
        <v>807</v>
      </c>
      <c r="K219" s="209">
        <f t="shared" si="52"/>
        <v>151.5</v>
      </c>
      <c r="L219" s="210">
        <f t="shared" si="53"/>
        <v>0.21689334287759485</v>
      </c>
      <c r="M219" s="186" t="s">
        <v>556</v>
      </c>
      <c r="N219" s="211">
        <v>43453</v>
      </c>
      <c r="O219" s="54"/>
      <c r="P219" s="13"/>
      <c r="Q219" s="13"/>
      <c r="R219" s="14" t="s">
        <v>708</v>
      </c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7">
        <v>130</v>
      </c>
      <c r="B220" s="155">
        <v>42877</v>
      </c>
      <c r="C220" s="155"/>
      <c r="D220" s="156" t="s">
        <v>369</v>
      </c>
      <c r="E220" s="157" t="s">
        <v>580</v>
      </c>
      <c r="F220" s="158">
        <v>127.6</v>
      </c>
      <c r="G220" s="159"/>
      <c r="H220" s="159">
        <v>138</v>
      </c>
      <c r="I220" s="159">
        <v>190</v>
      </c>
      <c r="J220" s="360" t="s">
        <v>798</v>
      </c>
      <c r="K220" s="179">
        <f t="shared" si="52"/>
        <v>10.400000000000006</v>
      </c>
      <c r="L220" s="180">
        <f t="shared" si="53"/>
        <v>8.1504702194357417E-2</v>
      </c>
      <c r="M220" s="158" t="s">
        <v>556</v>
      </c>
      <c r="N220" s="181">
        <v>43774</v>
      </c>
      <c r="O220" s="54"/>
      <c r="P220" s="13"/>
      <c r="Q220" s="13"/>
      <c r="R220" s="90" t="s">
        <v>710</v>
      </c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7">
        <v>131</v>
      </c>
      <c r="B221" s="155">
        <v>43158</v>
      </c>
      <c r="C221" s="155"/>
      <c r="D221" s="156" t="s">
        <v>711</v>
      </c>
      <c r="E221" s="157" t="s">
        <v>580</v>
      </c>
      <c r="F221" s="158">
        <v>317</v>
      </c>
      <c r="G221" s="159"/>
      <c r="H221" s="159">
        <v>382.5</v>
      </c>
      <c r="I221" s="159">
        <v>398</v>
      </c>
      <c r="J221" s="360" t="s">
        <v>846</v>
      </c>
      <c r="K221" s="179">
        <f t="shared" ref="K221" si="56">H221-F221</f>
        <v>65.5</v>
      </c>
      <c r="L221" s="180">
        <f t="shared" ref="L221" si="57">K221/F221</f>
        <v>0.20662460567823343</v>
      </c>
      <c r="M221" s="158" t="s">
        <v>556</v>
      </c>
      <c r="N221" s="181">
        <v>44238</v>
      </c>
      <c r="O221" s="54"/>
      <c r="P221" s="13"/>
      <c r="Q221" s="13"/>
      <c r="R221" s="322" t="s">
        <v>710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344">
        <v>132</v>
      </c>
      <c r="B222" s="160">
        <v>43164</v>
      </c>
      <c r="C222" s="160"/>
      <c r="D222" s="161" t="s">
        <v>133</v>
      </c>
      <c r="E222" s="162" t="s">
        <v>580</v>
      </c>
      <c r="F222" s="163">
        <f>510-14.4</f>
        <v>495.6</v>
      </c>
      <c r="G222" s="162"/>
      <c r="H222" s="162">
        <v>350</v>
      </c>
      <c r="I222" s="182">
        <v>672</v>
      </c>
      <c r="J222" s="359" t="s">
        <v>803</v>
      </c>
      <c r="K222" s="130">
        <f t="shared" ref="K222" si="58">H222-F222</f>
        <v>-145.60000000000002</v>
      </c>
      <c r="L222" s="131">
        <f t="shared" ref="L222" si="59">K222/F222</f>
        <v>-0.29378531073446329</v>
      </c>
      <c r="M222" s="132" t="s">
        <v>620</v>
      </c>
      <c r="N222" s="133">
        <v>43887</v>
      </c>
      <c r="O222" s="54"/>
      <c r="P222" s="13"/>
      <c r="Q222" s="13"/>
      <c r="R222" s="14" t="s">
        <v>708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44">
        <v>133</v>
      </c>
      <c r="B223" s="160">
        <v>43237</v>
      </c>
      <c r="C223" s="160"/>
      <c r="D223" s="161" t="s">
        <v>459</v>
      </c>
      <c r="E223" s="162" t="s">
        <v>580</v>
      </c>
      <c r="F223" s="163">
        <v>230.3</v>
      </c>
      <c r="G223" s="162"/>
      <c r="H223" s="162">
        <v>102.5</v>
      </c>
      <c r="I223" s="182">
        <v>348</v>
      </c>
      <c r="J223" s="359" t="s">
        <v>805</v>
      </c>
      <c r="K223" s="130">
        <f t="shared" ref="K223:K224" si="60">H223-F223</f>
        <v>-127.80000000000001</v>
      </c>
      <c r="L223" s="131">
        <f t="shared" ref="L223:L224" si="61">K223/F223</f>
        <v>-0.55492835432045162</v>
      </c>
      <c r="M223" s="132" t="s">
        <v>620</v>
      </c>
      <c r="N223" s="133">
        <v>43896</v>
      </c>
      <c r="O223" s="54"/>
      <c r="P223" s="13"/>
      <c r="Q223" s="13"/>
      <c r="R223" s="324" t="s">
        <v>708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7">
        <v>134</v>
      </c>
      <c r="B224" s="155">
        <v>43258</v>
      </c>
      <c r="C224" s="155"/>
      <c r="D224" s="156" t="s">
        <v>426</v>
      </c>
      <c r="E224" s="157" t="s">
        <v>580</v>
      </c>
      <c r="F224" s="158">
        <f>342.5-5.1</f>
        <v>337.4</v>
      </c>
      <c r="G224" s="159"/>
      <c r="H224" s="159">
        <v>412.5</v>
      </c>
      <c r="I224" s="159">
        <v>439</v>
      </c>
      <c r="J224" s="360" t="s">
        <v>842</v>
      </c>
      <c r="K224" s="179">
        <f t="shared" si="60"/>
        <v>75.100000000000023</v>
      </c>
      <c r="L224" s="180">
        <f t="shared" si="61"/>
        <v>0.22258446947243635</v>
      </c>
      <c r="M224" s="158" t="s">
        <v>556</v>
      </c>
      <c r="N224" s="181">
        <v>44230</v>
      </c>
      <c r="O224" s="54"/>
      <c r="P224" s="13"/>
      <c r="Q224" s="13"/>
      <c r="R224" s="90" t="s">
        <v>710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205">
        <v>135</v>
      </c>
      <c r="B225" s="190">
        <v>43285</v>
      </c>
      <c r="C225" s="190"/>
      <c r="D225" s="193" t="s">
        <v>48</v>
      </c>
      <c r="E225" s="191" t="s">
        <v>580</v>
      </c>
      <c r="F225" s="189">
        <f>127.5-5.53</f>
        <v>121.97</v>
      </c>
      <c r="G225" s="191"/>
      <c r="H225" s="191"/>
      <c r="I225" s="213">
        <v>170</v>
      </c>
      <c r="J225" s="225" t="s">
        <v>558</v>
      </c>
      <c r="K225" s="215"/>
      <c r="L225" s="216"/>
      <c r="M225" s="214" t="s">
        <v>558</v>
      </c>
      <c r="N225" s="217"/>
      <c r="O225" s="54"/>
      <c r="P225" s="13"/>
      <c r="Q225" s="13"/>
      <c r="R225" s="14" t="s">
        <v>708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44">
        <v>136</v>
      </c>
      <c r="B226" s="160">
        <v>43294</v>
      </c>
      <c r="C226" s="160"/>
      <c r="D226" s="161" t="s">
        <v>239</v>
      </c>
      <c r="E226" s="162" t="s">
        <v>580</v>
      </c>
      <c r="F226" s="163">
        <v>46.5</v>
      </c>
      <c r="G226" s="162"/>
      <c r="H226" s="162">
        <v>17</v>
      </c>
      <c r="I226" s="182">
        <v>59</v>
      </c>
      <c r="J226" s="359" t="s">
        <v>802</v>
      </c>
      <c r="K226" s="130">
        <f t="shared" ref="K226" si="62">H226-F226</f>
        <v>-29.5</v>
      </c>
      <c r="L226" s="131">
        <f t="shared" ref="L226" si="63">K226/F226</f>
        <v>-0.63440860215053763</v>
      </c>
      <c r="M226" s="132" t="s">
        <v>620</v>
      </c>
      <c r="N226" s="133">
        <v>43887</v>
      </c>
      <c r="O226" s="54"/>
      <c r="P226" s="13"/>
      <c r="Q226" s="13"/>
      <c r="R226" s="14" t="s">
        <v>708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346">
        <v>137</v>
      </c>
      <c r="B227" s="188">
        <v>43396</v>
      </c>
      <c r="C227" s="188"/>
      <c r="D227" s="193" t="s">
        <v>404</v>
      </c>
      <c r="E227" s="191" t="s">
        <v>580</v>
      </c>
      <c r="F227" s="192">
        <v>156.5</v>
      </c>
      <c r="G227" s="191"/>
      <c r="H227" s="191"/>
      <c r="I227" s="213">
        <v>191</v>
      </c>
      <c r="J227" s="225" t="s">
        <v>558</v>
      </c>
      <c r="K227" s="215"/>
      <c r="L227" s="216"/>
      <c r="M227" s="214" t="s">
        <v>558</v>
      </c>
      <c r="N227" s="217"/>
      <c r="O227" s="54"/>
      <c r="P227" s="13"/>
      <c r="Q227" s="13"/>
      <c r="R227" s="14" t="s">
        <v>708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346">
        <v>138</v>
      </c>
      <c r="B228" s="188">
        <v>43439</v>
      </c>
      <c r="C228" s="188"/>
      <c r="D228" s="193" t="s">
        <v>321</v>
      </c>
      <c r="E228" s="191" t="s">
        <v>580</v>
      </c>
      <c r="F228" s="192">
        <v>259.5</v>
      </c>
      <c r="G228" s="191"/>
      <c r="H228" s="191"/>
      <c r="I228" s="213">
        <v>321</v>
      </c>
      <c r="J228" s="225" t="s">
        <v>558</v>
      </c>
      <c r="K228" s="215"/>
      <c r="L228" s="216"/>
      <c r="M228" s="214" t="s">
        <v>558</v>
      </c>
      <c r="N228" s="217"/>
      <c r="O228" s="13"/>
      <c r="P228" s="13"/>
      <c r="Q228" s="13"/>
      <c r="R228" s="14" t="s">
        <v>708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44">
        <v>139</v>
      </c>
      <c r="B229" s="160">
        <v>43439</v>
      </c>
      <c r="C229" s="160"/>
      <c r="D229" s="161" t="s">
        <v>732</v>
      </c>
      <c r="E229" s="162" t="s">
        <v>580</v>
      </c>
      <c r="F229" s="162">
        <v>715</v>
      </c>
      <c r="G229" s="162"/>
      <c r="H229" s="162">
        <v>445</v>
      </c>
      <c r="I229" s="182">
        <v>840</v>
      </c>
      <c r="J229" s="134" t="s">
        <v>782</v>
      </c>
      <c r="K229" s="130">
        <f t="shared" ref="K229:K232" si="64">H229-F229</f>
        <v>-270</v>
      </c>
      <c r="L229" s="131">
        <f t="shared" ref="L229:L232" si="65">K229/F229</f>
        <v>-0.3776223776223776</v>
      </c>
      <c r="M229" s="132" t="s">
        <v>620</v>
      </c>
      <c r="N229" s="133">
        <v>43800</v>
      </c>
      <c r="O229" s="54"/>
      <c r="P229" s="13"/>
      <c r="Q229" s="13"/>
      <c r="R229" s="14" t="s">
        <v>708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7">
        <v>140</v>
      </c>
      <c r="B230" s="198">
        <v>43469</v>
      </c>
      <c r="C230" s="198"/>
      <c r="D230" s="151" t="s">
        <v>143</v>
      </c>
      <c r="E230" s="199" t="s">
        <v>580</v>
      </c>
      <c r="F230" s="199">
        <v>875</v>
      </c>
      <c r="G230" s="199"/>
      <c r="H230" s="199">
        <v>1165</v>
      </c>
      <c r="I230" s="219">
        <v>1185</v>
      </c>
      <c r="J230" s="137" t="s">
        <v>808</v>
      </c>
      <c r="K230" s="124">
        <f t="shared" si="64"/>
        <v>290</v>
      </c>
      <c r="L230" s="125">
        <f t="shared" si="65"/>
        <v>0.33142857142857141</v>
      </c>
      <c r="M230" s="126" t="s">
        <v>556</v>
      </c>
      <c r="N230" s="338">
        <v>43847</v>
      </c>
      <c r="O230" s="54"/>
      <c r="P230" s="13"/>
      <c r="Q230" s="13"/>
      <c r="R230" s="324" t="s">
        <v>708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7">
        <v>141</v>
      </c>
      <c r="B231" s="198">
        <v>43559</v>
      </c>
      <c r="C231" s="198"/>
      <c r="D231" s="376" t="s">
        <v>336</v>
      </c>
      <c r="E231" s="199" t="s">
        <v>580</v>
      </c>
      <c r="F231" s="199">
        <f>387-14.63</f>
        <v>372.37</v>
      </c>
      <c r="G231" s="199"/>
      <c r="H231" s="199">
        <v>490</v>
      </c>
      <c r="I231" s="219">
        <v>490</v>
      </c>
      <c r="J231" s="137" t="s">
        <v>639</v>
      </c>
      <c r="K231" s="124">
        <f t="shared" si="64"/>
        <v>117.63</v>
      </c>
      <c r="L231" s="125">
        <f t="shared" si="65"/>
        <v>0.31589548030185027</v>
      </c>
      <c r="M231" s="126" t="s">
        <v>556</v>
      </c>
      <c r="N231" s="338">
        <v>43850</v>
      </c>
      <c r="O231" s="54"/>
      <c r="P231" s="13"/>
      <c r="Q231" s="13"/>
      <c r="R231" s="324" t="s">
        <v>708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344">
        <v>142</v>
      </c>
      <c r="B232" s="160">
        <v>43578</v>
      </c>
      <c r="C232" s="160"/>
      <c r="D232" s="161" t="s">
        <v>733</v>
      </c>
      <c r="E232" s="162" t="s">
        <v>557</v>
      </c>
      <c r="F232" s="162">
        <v>220</v>
      </c>
      <c r="G232" s="162"/>
      <c r="H232" s="162">
        <v>127.5</v>
      </c>
      <c r="I232" s="182">
        <v>284</v>
      </c>
      <c r="J232" s="359" t="s">
        <v>806</v>
      </c>
      <c r="K232" s="130">
        <f t="shared" si="64"/>
        <v>-92.5</v>
      </c>
      <c r="L232" s="131">
        <f t="shared" si="65"/>
        <v>-0.42045454545454547</v>
      </c>
      <c r="M232" s="132" t="s">
        <v>620</v>
      </c>
      <c r="N232" s="133">
        <v>43896</v>
      </c>
      <c r="O232" s="54"/>
      <c r="P232" s="13"/>
      <c r="Q232" s="13"/>
      <c r="R232" s="14" t="s">
        <v>708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7">
        <v>143</v>
      </c>
      <c r="B233" s="198">
        <v>43622</v>
      </c>
      <c r="C233" s="198"/>
      <c r="D233" s="376" t="s">
        <v>466</v>
      </c>
      <c r="E233" s="199" t="s">
        <v>557</v>
      </c>
      <c r="F233" s="199">
        <v>332.8</v>
      </c>
      <c r="G233" s="199"/>
      <c r="H233" s="199">
        <v>405</v>
      </c>
      <c r="I233" s="219">
        <v>419</v>
      </c>
      <c r="J233" s="137" t="s">
        <v>809</v>
      </c>
      <c r="K233" s="124">
        <f t="shared" ref="K233" si="66">H233-F233</f>
        <v>72.199999999999989</v>
      </c>
      <c r="L233" s="125">
        <f t="shared" ref="L233" si="67">K233/F233</f>
        <v>0.21694711538461534</v>
      </c>
      <c r="M233" s="126" t="s">
        <v>556</v>
      </c>
      <c r="N233" s="338">
        <v>43860</v>
      </c>
      <c r="O233" s="54"/>
      <c r="P233" s="13"/>
      <c r="Q233" s="13"/>
      <c r="R233" s="14" t="s">
        <v>710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40">
        <v>144</v>
      </c>
      <c r="B234" s="139">
        <v>43641</v>
      </c>
      <c r="C234" s="139"/>
      <c r="D234" s="140" t="s">
        <v>137</v>
      </c>
      <c r="E234" s="141" t="s">
        <v>580</v>
      </c>
      <c r="F234" s="142">
        <v>386</v>
      </c>
      <c r="G234" s="143"/>
      <c r="H234" s="143">
        <v>395</v>
      </c>
      <c r="I234" s="143">
        <v>452</v>
      </c>
      <c r="J234" s="166" t="s">
        <v>799</v>
      </c>
      <c r="K234" s="167">
        <f t="shared" ref="K234" si="68">H234-F234</f>
        <v>9</v>
      </c>
      <c r="L234" s="168">
        <f t="shared" ref="L234" si="69">K234/F234</f>
        <v>2.3316062176165803E-2</v>
      </c>
      <c r="M234" s="169" t="s">
        <v>665</v>
      </c>
      <c r="N234" s="170">
        <v>43868</v>
      </c>
      <c r="O234" s="13"/>
      <c r="P234" s="13"/>
      <c r="Q234" s="13"/>
      <c r="R234" s="14" t="s">
        <v>710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47">
        <v>145</v>
      </c>
      <c r="B235" s="188">
        <v>43707</v>
      </c>
      <c r="C235" s="188"/>
      <c r="D235" s="193" t="s">
        <v>255</v>
      </c>
      <c r="E235" s="191" t="s">
        <v>580</v>
      </c>
      <c r="F235" s="191" t="s">
        <v>712</v>
      </c>
      <c r="G235" s="191"/>
      <c r="H235" s="191"/>
      <c r="I235" s="213">
        <v>190</v>
      </c>
      <c r="J235" s="225" t="s">
        <v>558</v>
      </c>
      <c r="K235" s="215"/>
      <c r="L235" s="216"/>
      <c r="M235" s="335" t="s">
        <v>558</v>
      </c>
      <c r="N235" s="217"/>
      <c r="O235" s="13"/>
      <c r="P235" s="13"/>
      <c r="Q235" s="13"/>
      <c r="R235" s="324" t="s">
        <v>708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7">
        <v>146</v>
      </c>
      <c r="B236" s="198">
        <v>43731</v>
      </c>
      <c r="C236" s="198"/>
      <c r="D236" s="151" t="s">
        <v>418</v>
      </c>
      <c r="E236" s="199" t="s">
        <v>580</v>
      </c>
      <c r="F236" s="199">
        <v>235</v>
      </c>
      <c r="G236" s="199"/>
      <c r="H236" s="199">
        <v>295</v>
      </c>
      <c r="I236" s="219">
        <v>296</v>
      </c>
      <c r="J236" s="137" t="s">
        <v>787</v>
      </c>
      <c r="K236" s="124">
        <f t="shared" ref="K236" si="70">H236-F236</f>
        <v>60</v>
      </c>
      <c r="L236" s="125">
        <f t="shared" ref="L236" si="71">K236/F236</f>
        <v>0.25531914893617019</v>
      </c>
      <c r="M236" s="126" t="s">
        <v>556</v>
      </c>
      <c r="N236" s="338">
        <v>43844</v>
      </c>
      <c r="O236" s="54"/>
      <c r="P236" s="13"/>
      <c r="Q236" s="13"/>
      <c r="R236" s="14" t="s">
        <v>710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7">
        <v>147</v>
      </c>
      <c r="B237" s="198">
        <v>43752</v>
      </c>
      <c r="C237" s="198"/>
      <c r="D237" s="151" t="s">
        <v>778</v>
      </c>
      <c r="E237" s="199" t="s">
        <v>580</v>
      </c>
      <c r="F237" s="199">
        <v>277.5</v>
      </c>
      <c r="G237" s="199"/>
      <c r="H237" s="199">
        <v>333</v>
      </c>
      <c r="I237" s="219">
        <v>333</v>
      </c>
      <c r="J237" s="137" t="s">
        <v>788</v>
      </c>
      <c r="K237" s="124">
        <f t="shared" ref="K237" si="72">H237-F237</f>
        <v>55.5</v>
      </c>
      <c r="L237" s="125">
        <f t="shared" ref="L237" si="73">K237/F237</f>
        <v>0.2</v>
      </c>
      <c r="M237" s="126" t="s">
        <v>556</v>
      </c>
      <c r="N237" s="338">
        <v>43846</v>
      </c>
      <c r="O237" s="54"/>
      <c r="P237" s="13"/>
      <c r="Q237" s="13"/>
      <c r="R237" s="324" t="s">
        <v>708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7">
        <v>148</v>
      </c>
      <c r="B238" s="198">
        <v>43752</v>
      </c>
      <c r="C238" s="198"/>
      <c r="D238" s="151" t="s">
        <v>777</v>
      </c>
      <c r="E238" s="199" t="s">
        <v>580</v>
      </c>
      <c r="F238" s="199">
        <v>930</v>
      </c>
      <c r="G238" s="199"/>
      <c r="H238" s="199">
        <v>1165</v>
      </c>
      <c r="I238" s="219">
        <v>1200</v>
      </c>
      <c r="J238" s="137" t="s">
        <v>789</v>
      </c>
      <c r="K238" s="124">
        <f t="shared" ref="K238" si="74">H238-F238</f>
        <v>235</v>
      </c>
      <c r="L238" s="125">
        <f t="shared" ref="L238" si="75">K238/F238</f>
        <v>0.25268817204301075</v>
      </c>
      <c r="M238" s="126" t="s">
        <v>556</v>
      </c>
      <c r="N238" s="338">
        <v>43847</v>
      </c>
      <c r="O238" s="54"/>
      <c r="P238" s="13"/>
      <c r="Q238" s="13"/>
      <c r="R238" s="324" t="s">
        <v>710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46">
        <v>149</v>
      </c>
      <c r="B239" s="327">
        <v>43753</v>
      </c>
      <c r="C239" s="202"/>
      <c r="D239" s="348" t="s">
        <v>776</v>
      </c>
      <c r="E239" s="329" t="s">
        <v>580</v>
      </c>
      <c r="F239" s="331">
        <v>111</v>
      </c>
      <c r="G239" s="329"/>
      <c r="H239" s="329"/>
      <c r="I239" s="333">
        <v>141</v>
      </c>
      <c r="J239" s="225" t="s">
        <v>558</v>
      </c>
      <c r="K239" s="225"/>
      <c r="L239" s="119"/>
      <c r="M239" s="337" t="s">
        <v>558</v>
      </c>
      <c r="N239" s="227"/>
      <c r="O239" s="13"/>
      <c r="P239" s="13"/>
      <c r="Q239" s="13"/>
      <c r="R239" s="324" t="s">
        <v>710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7">
        <v>150</v>
      </c>
      <c r="B240" s="198">
        <v>43753</v>
      </c>
      <c r="C240" s="198"/>
      <c r="D240" s="151" t="s">
        <v>775</v>
      </c>
      <c r="E240" s="199" t="s">
        <v>580</v>
      </c>
      <c r="F240" s="200">
        <v>296</v>
      </c>
      <c r="G240" s="199"/>
      <c r="H240" s="199">
        <v>370</v>
      </c>
      <c r="I240" s="219">
        <v>370</v>
      </c>
      <c r="J240" s="137" t="s">
        <v>639</v>
      </c>
      <c r="K240" s="124">
        <f t="shared" ref="K240:K241" si="76">H240-F240</f>
        <v>74</v>
      </c>
      <c r="L240" s="125">
        <f t="shared" ref="L240:L241" si="77">K240/F240</f>
        <v>0.25</v>
      </c>
      <c r="M240" s="126" t="s">
        <v>556</v>
      </c>
      <c r="N240" s="338">
        <v>43853</v>
      </c>
      <c r="O240" s="54"/>
      <c r="P240" s="13"/>
      <c r="Q240" s="13"/>
      <c r="R240" s="32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7">
        <v>151</v>
      </c>
      <c r="B241" s="198">
        <v>43754</v>
      </c>
      <c r="C241" s="198"/>
      <c r="D241" s="151" t="s">
        <v>774</v>
      </c>
      <c r="E241" s="199" t="s">
        <v>580</v>
      </c>
      <c r="F241" s="200">
        <v>300</v>
      </c>
      <c r="G241" s="199"/>
      <c r="H241" s="199">
        <v>382.5</v>
      </c>
      <c r="I241" s="219">
        <v>344</v>
      </c>
      <c r="J241" s="465" t="s">
        <v>847</v>
      </c>
      <c r="K241" s="124">
        <f t="shared" si="76"/>
        <v>82.5</v>
      </c>
      <c r="L241" s="125">
        <f t="shared" si="77"/>
        <v>0.27500000000000002</v>
      </c>
      <c r="M241" s="126" t="s">
        <v>556</v>
      </c>
      <c r="N241" s="338">
        <v>44238</v>
      </c>
      <c r="O241" s="13"/>
      <c r="P241" s="13"/>
      <c r="Q241" s="13"/>
      <c r="R241" s="324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26">
        <v>152</v>
      </c>
      <c r="B242" s="202">
        <v>43832</v>
      </c>
      <c r="C242" s="202"/>
      <c r="D242" s="206" t="s">
        <v>758</v>
      </c>
      <c r="E242" s="203" t="s">
        <v>580</v>
      </c>
      <c r="F242" s="204" t="s">
        <v>786</v>
      </c>
      <c r="G242" s="203"/>
      <c r="H242" s="203"/>
      <c r="I242" s="224">
        <v>590</v>
      </c>
      <c r="J242" s="225" t="s">
        <v>558</v>
      </c>
      <c r="K242" s="225"/>
      <c r="L242" s="119"/>
      <c r="M242" s="323" t="s">
        <v>558</v>
      </c>
      <c r="N242" s="227"/>
      <c r="O242" s="13"/>
      <c r="P242" s="13"/>
      <c r="Q242" s="13"/>
      <c r="R242" s="32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7">
        <v>153</v>
      </c>
      <c r="B243" s="198">
        <v>43966</v>
      </c>
      <c r="C243" s="198"/>
      <c r="D243" s="151" t="s">
        <v>64</v>
      </c>
      <c r="E243" s="199" t="s">
        <v>580</v>
      </c>
      <c r="F243" s="200">
        <v>67.5</v>
      </c>
      <c r="G243" s="199"/>
      <c r="H243" s="199">
        <v>86</v>
      </c>
      <c r="I243" s="219">
        <v>86</v>
      </c>
      <c r="J243" s="137" t="s">
        <v>818</v>
      </c>
      <c r="K243" s="124">
        <f t="shared" ref="K243" si="78">H243-F243</f>
        <v>18.5</v>
      </c>
      <c r="L243" s="125">
        <f t="shared" ref="L243" si="79">K243/F243</f>
        <v>0.27407407407407408</v>
      </c>
      <c r="M243" s="126" t="s">
        <v>556</v>
      </c>
      <c r="N243" s="338">
        <v>44008</v>
      </c>
      <c r="O243" s="54"/>
      <c r="P243" s="13"/>
      <c r="Q243" s="13"/>
      <c r="R243" s="324" t="s">
        <v>710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201">
        <v>154</v>
      </c>
      <c r="B244" s="202">
        <v>44035</v>
      </c>
      <c r="C244" s="202"/>
      <c r="D244" s="206" t="s">
        <v>465</v>
      </c>
      <c r="E244" s="203" t="s">
        <v>580</v>
      </c>
      <c r="F244" s="204" t="s">
        <v>821</v>
      </c>
      <c r="G244" s="203"/>
      <c r="H244" s="203"/>
      <c r="I244" s="224">
        <v>296</v>
      </c>
      <c r="J244" s="225" t="s">
        <v>558</v>
      </c>
      <c r="K244" s="225"/>
      <c r="L244" s="119"/>
      <c r="M244" s="226"/>
      <c r="N244" s="227"/>
      <c r="O244" s="13"/>
      <c r="P244" s="13"/>
      <c r="Q244" s="13"/>
      <c r="R244" s="324" t="s">
        <v>710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7">
        <v>155</v>
      </c>
      <c r="B245" s="198">
        <v>44092</v>
      </c>
      <c r="C245" s="198"/>
      <c r="D245" s="151" t="s">
        <v>398</v>
      </c>
      <c r="E245" s="199" t="s">
        <v>580</v>
      </c>
      <c r="F245" s="199">
        <v>206</v>
      </c>
      <c r="G245" s="199"/>
      <c r="H245" s="199">
        <v>248</v>
      </c>
      <c r="I245" s="219">
        <v>248</v>
      </c>
      <c r="J245" s="137" t="s">
        <v>639</v>
      </c>
      <c r="K245" s="124">
        <f t="shared" ref="K245:K246" si="80">H245-F245</f>
        <v>42</v>
      </c>
      <c r="L245" s="125">
        <f t="shared" ref="L245:L246" si="81">K245/F245</f>
        <v>0.20388349514563106</v>
      </c>
      <c r="M245" s="126" t="s">
        <v>556</v>
      </c>
      <c r="N245" s="338">
        <v>44214</v>
      </c>
      <c r="O245" s="54"/>
      <c r="P245" s="13"/>
      <c r="Q245" s="13"/>
      <c r="R245" s="324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7">
        <v>156</v>
      </c>
      <c r="B246" s="198">
        <v>44140</v>
      </c>
      <c r="C246" s="198"/>
      <c r="D246" s="151" t="s">
        <v>398</v>
      </c>
      <c r="E246" s="199" t="s">
        <v>580</v>
      </c>
      <c r="F246" s="199">
        <v>182.5</v>
      </c>
      <c r="G246" s="199"/>
      <c r="H246" s="199">
        <v>248</v>
      </c>
      <c r="I246" s="219">
        <v>248</v>
      </c>
      <c r="J246" s="137" t="s">
        <v>639</v>
      </c>
      <c r="K246" s="124">
        <f t="shared" si="80"/>
        <v>65.5</v>
      </c>
      <c r="L246" s="125">
        <f t="shared" si="81"/>
        <v>0.35890410958904112</v>
      </c>
      <c r="M246" s="126" t="s">
        <v>556</v>
      </c>
      <c r="N246" s="338">
        <v>44214</v>
      </c>
      <c r="O246" s="54"/>
      <c r="P246" s="13"/>
      <c r="Q246" s="13"/>
      <c r="R246" s="324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201">
        <v>157</v>
      </c>
      <c r="B247" s="202">
        <v>44140</v>
      </c>
      <c r="C247" s="202"/>
      <c r="D247" s="206" t="s">
        <v>321</v>
      </c>
      <c r="E247" s="203" t="s">
        <v>580</v>
      </c>
      <c r="F247" s="204" t="s">
        <v>825</v>
      </c>
      <c r="G247" s="203"/>
      <c r="H247" s="203"/>
      <c r="I247" s="224">
        <v>320</v>
      </c>
      <c r="J247" s="225" t="s">
        <v>558</v>
      </c>
      <c r="K247" s="225"/>
      <c r="L247" s="119"/>
      <c r="M247" s="226"/>
      <c r="N247" s="227"/>
      <c r="O247" s="13"/>
      <c r="P247" s="13"/>
      <c r="Q247" s="13"/>
      <c r="R247" s="324" t="s">
        <v>710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7">
        <v>158</v>
      </c>
      <c r="B248" s="198">
        <v>44140</v>
      </c>
      <c r="C248" s="198"/>
      <c r="D248" s="151" t="s">
        <v>461</v>
      </c>
      <c r="E248" s="199" t="s">
        <v>580</v>
      </c>
      <c r="F248" s="200">
        <v>925</v>
      </c>
      <c r="G248" s="199"/>
      <c r="H248" s="199">
        <v>1095</v>
      </c>
      <c r="I248" s="219">
        <v>1093</v>
      </c>
      <c r="J248" s="465" t="s">
        <v>830</v>
      </c>
      <c r="K248" s="124">
        <f t="shared" ref="K248" si="82">H248-F248</f>
        <v>170</v>
      </c>
      <c r="L248" s="125">
        <f t="shared" ref="L248" si="83">K248/F248</f>
        <v>0.18378378378378379</v>
      </c>
      <c r="M248" s="126" t="s">
        <v>556</v>
      </c>
      <c r="N248" s="338">
        <v>44201</v>
      </c>
      <c r="O248" s="13"/>
      <c r="P248" s="13"/>
      <c r="Q248" s="13"/>
      <c r="R248" s="32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201">
        <v>159</v>
      </c>
      <c r="B249" s="202">
        <v>44140</v>
      </c>
      <c r="C249" s="202"/>
      <c r="D249" s="206" t="s">
        <v>336</v>
      </c>
      <c r="E249" s="203" t="s">
        <v>580</v>
      </c>
      <c r="F249" s="204" t="s">
        <v>826</v>
      </c>
      <c r="G249" s="203"/>
      <c r="H249" s="203"/>
      <c r="I249" s="224">
        <v>406</v>
      </c>
      <c r="J249" s="225" t="s">
        <v>558</v>
      </c>
      <c r="K249" s="225"/>
      <c r="L249" s="119"/>
      <c r="M249" s="226"/>
      <c r="N249" s="227"/>
      <c r="O249" s="13"/>
      <c r="P249" s="13"/>
      <c r="Q249" s="13"/>
      <c r="R249" s="324" t="s">
        <v>710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201">
        <v>160</v>
      </c>
      <c r="B250" s="202">
        <v>44141</v>
      </c>
      <c r="C250" s="202"/>
      <c r="D250" s="206" t="s">
        <v>465</v>
      </c>
      <c r="E250" s="203" t="s">
        <v>580</v>
      </c>
      <c r="F250" s="204" t="s">
        <v>827</v>
      </c>
      <c r="G250" s="203"/>
      <c r="H250" s="203"/>
      <c r="I250" s="224">
        <v>290</v>
      </c>
      <c r="J250" s="225" t="s">
        <v>558</v>
      </c>
      <c r="K250" s="225"/>
      <c r="L250" s="119"/>
      <c r="M250" s="226"/>
      <c r="N250" s="227"/>
      <c r="O250" s="13"/>
      <c r="P250" s="13"/>
      <c r="Q250" s="13"/>
      <c r="R250" s="324" t="s">
        <v>710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201">
        <v>161</v>
      </c>
      <c r="B251" s="202">
        <v>44187</v>
      </c>
      <c r="C251" s="202"/>
      <c r="D251" s="206" t="s">
        <v>754</v>
      </c>
      <c r="E251" s="203" t="s">
        <v>580</v>
      </c>
      <c r="F251" s="458" t="s">
        <v>829</v>
      </c>
      <c r="G251" s="203"/>
      <c r="H251" s="203"/>
      <c r="I251" s="224">
        <v>239</v>
      </c>
      <c r="J251" s="459" t="s">
        <v>558</v>
      </c>
      <c r="K251" s="225"/>
      <c r="L251" s="119"/>
      <c r="M251" s="226"/>
      <c r="N251" s="227"/>
      <c r="O251" s="13"/>
      <c r="P251" s="13"/>
      <c r="Q251" s="13"/>
      <c r="R251" s="324" t="s">
        <v>710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201"/>
      <c r="B252" s="202"/>
      <c r="C252" s="202"/>
      <c r="D252" s="206"/>
      <c r="E252" s="203"/>
      <c r="F252" s="204"/>
      <c r="G252" s="203"/>
      <c r="H252" s="203"/>
      <c r="I252" s="224"/>
      <c r="J252" s="225"/>
      <c r="K252" s="225"/>
      <c r="L252" s="119"/>
      <c r="M252" s="226"/>
      <c r="N252" s="227"/>
      <c r="O252" s="13"/>
      <c r="P252" s="13"/>
      <c r="R252" s="324"/>
    </row>
    <row r="253" spans="1:26">
      <c r="A253" s="201"/>
      <c r="B253" s="202"/>
      <c r="C253" s="202"/>
      <c r="D253" s="206"/>
      <c r="E253" s="203"/>
      <c r="F253" s="204"/>
      <c r="G253" s="203"/>
      <c r="H253" s="203"/>
      <c r="I253" s="224"/>
      <c r="J253" s="225"/>
      <c r="K253" s="225"/>
      <c r="L253" s="119"/>
      <c r="M253" s="226"/>
      <c r="N253" s="227"/>
      <c r="O253" s="13"/>
      <c r="R253" s="228"/>
    </row>
    <row r="254" spans="1:26">
      <c r="A254" s="201"/>
      <c r="B254" s="202"/>
      <c r="C254" s="202"/>
      <c r="D254" s="206"/>
      <c r="E254" s="203"/>
      <c r="F254" s="204"/>
      <c r="G254" s="203"/>
      <c r="H254" s="203"/>
      <c r="I254" s="224"/>
      <c r="J254" s="225"/>
      <c r="K254" s="225"/>
      <c r="L254" s="119"/>
      <c r="M254" s="226"/>
      <c r="N254" s="227"/>
      <c r="O254" s="13"/>
      <c r="R254" s="228"/>
    </row>
    <row r="255" spans="1:26">
      <c r="A255" s="201"/>
      <c r="B255" s="202"/>
      <c r="C255" s="202"/>
      <c r="D255" s="206"/>
      <c r="E255" s="203"/>
      <c r="F255" s="204"/>
      <c r="G255" s="203"/>
      <c r="H255" s="203"/>
      <c r="I255" s="224"/>
      <c r="J255" s="225"/>
      <c r="K255" s="225"/>
      <c r="L255" s="119"/>
      <c r="M255" s="226"/>
      <c r="N255" s="227"/>
      <c r="O255" s="13"/>
      <c r="R255" s="228"/>
    </row>
    <row r="256" spans="1:26">
      <c r="A256" s="201"/>
      <c r="B256" s="192" t="s">
        <v>781</v>
      </c>
      <c r="O256" s="13"/>
      <c r="R256" s="228"/>
    </row>
    <row r="257" spans="18:18">
      <c r="R257" s="228"/>
    </row>
    <row r="258" spans="18:18">
      <c r="R258" s="228"/>
    </row>
    <row r="259" spans="18:18">
      <c r="R259" s="228"/>
    </row>
    <row r="260" spans="18:18">
      <c r="R260" s="228"/>
    </row>
    <row r="261" spans="18:18">
      <c r="R261" s="228"/>
    </row>
    <row r="262" spans="18:18">
      <c r="R262" s="228"/>
    </row>
    <row r="263" spans="18:18">
      <c r="R263" s="228"/>
    </row>
    <row r="273" spans="1:6">
      <c r="A273" s="207"/>
    </row>
    <row r="274" spans="1:6">
      <c r="A274" s="207"/>
      <c r="F274" s="460"/>
    </row>
    <row r="275" spans="1:6">
      <c r="A275" s="203"/>
    </row>
  </sheetData>
  <autoFilter ref="R1:R271"/>
  <mergeCells count="7">
    <mergeCell ref="P41:P42"/>
    <mergeCell ref="A41:A42"/>
    <mergeCell ref="B41:B42"/>
    <mergeCell ref="J41:J42"/>
    <mergeCell ref="M41:M42"/>
    <mergeCell ref="N41:N42"/>
    <mergeCell ref="O41:O4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2021-03-03T02:33:59Z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